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Годовой\Папка 1_Отчетность АО ДГК за 2023 год\"/>
    </mc:Choice>
  </mc:AlternateContent>
  <bookViews>
    <workbookView xWindow="0" yWindow="0" windowWidth="20805" windowHeight="16620"/>
  </bookViews>
  <sheets>
    <sheet name="2 Г осв" sheetId="1" r:id="rId1"/>
  </sheets>
  <definedNames>
    <definedName name="_xlnm._FilterDatabase" localSheetId="0" hidden="1">'2 Г осв'!$A$19:$BO$916</definedName>
    <definedName name="Z_312F225E_EFE3_455A_A167_B1F3199E1635_.wvu.Cols" localSheetId="0" hidden="1">'2 Г осв'!#REF!</definedName>
    <definedName name="Z_312F225E_EFE3_455A_A167_B1F3199E1635_.wvu.FilterData" localSheetId="0" hidden="1">'2 Г осв'!$A$20:$W$545</definedName>
    <definedName name="Z_312F225E_EFE3_455A_A167_B1F3199E1635_.wvu.PrintArea" localSheetId="0" hidden="1">'2 Г осв'!$A$1:$T$545</definedName>
    <definedName name="_xlnm.Print_Area" localSheetId="0">'2 Г осв'!$A$1:$T$592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13" i="1" l="1"/>
  <c r="S913" i="1" s="1"/>
  <c r="I913" i="1"/>
  <c r="O913" i="1" s="1"/>
  <c r="Q912" i="1"/>
  <c r="S912" i="1" s="1"/>
  <c r="I912" i="1"/>
  <c r="O912" i="1" s="1"/>
  <c r="Q911" i="1"/>
  <c r="I911" i="1"/>
  <c r="O911" i="1" s="1"/>
  <c r="Q910" i="1"/>
  <c r="S910" i="1" s="1"/>
  <c r="I910" i="1"/>
  <c r="O910" i="1" s="1"/>
  <c r="Q909" i="1"/>
  <c r="S909" i="1" s="1"/>
  <c r="I909" i="1"/>
  <c r="O909" i="1" s="1"/>
  <c r="M908" i="1"/>
  <c r="K908" i="1"/>
  <c r="G908" i="1"/>
  <c r="E908" i="1"/>
  <c r="D908" i="1"/>
  <c r="Q906" i="1"/>
  <c r="I906" i="1"/>
  <c r="O906" i="1" s="1"/>
  <c r="O905" i="1" s="1"/>
  <c r="O901" i="1" s="1"/>
  <c r="M905" i="1"/>
  <c r="M901" i="1" s="1"/>
  <c r="K905" i="1"/>
  <c r="K901" i="1" s="1"/>
  <c r="G905" i="1"/>
  <c r="G901" i="1" s="1"/>
  <c r="E905" i="1"/>
  <c r="E901" i="1" s="1"/>
  <c r="D905" i="1"/>
  <c r="D901" i="1" s="1"/>
  <c r="Q898" i="1"/>
  <c r="O898" i="1"/>
  <c r="M898" i="1"/>
  <c r="K898" i="1"/>
  <c r="I898" i="1"/>
  <c r="G898" i="1"/>
  <c r="E898" i="1"/>
  <c r="D898" i="1"/>
  <c r="Q895" i="1"/>
  <c r="O895" i="1"/>
  <c r="M895" i="1"/>
  <c r="K895" i="1"/>
  <c r="I895" i="1"/>
  <c r="G895" i="1"/>
  <c r="E895" i="1"/>
  <c r="D895" i="1"/>
  <c r="Q894" i="1"/>
  <c r="O894" i="1"/>
  <c r="M894" i="1"/>
  <c r="K894" i="1"/>
  <c r="I894" i="1"/>
  <c r="G894" i="1"/>
  <c r="E894" i="1"/>
  <c r="D894" i="1"/>
  <c r="Q893" i="1"/>
  <c r="S893" i="1" s="1"/>
  <c r="I893" i="1"/>
  <c r="O893" i="1" s="1"/>
  <c r="Q892" i="1"/>
  <c r="S892" i="1" s="1"/>
  <c r="I892" i="1"/>
  <c r="O892" i="1" s="1"/>
  <c r="S891" i="1"/>
  <c r="Q891" i="1"/>
  <c r="I891" i="1"/>
  <c r="O891" i="1" s="1"/>
  <c r="Q890" i="1"/>
  <c r="S890" i="1" s="1"/>
  <c r="I890" i="1"/>
  <c r="O890" i="1" s="1"/>
  <c r="Q889" i="1"/>
  <c r="I889" i="1"/>
  <c r="M888" i="1"/>
  <c r="M884" i="1" s="1"/>
  <c r="K888" i="1"/>
  <c r="K884" i="1" s="1"/>
  <c r="G888" i="1"/>
  <c r="E888" i="1"/>
  <c r="E884" i="1" s="1"/>
  <c r="D888" i="1"/>
  <c r="D884" i="1" s="1"/>
  <c r="G884" i="1"/>
  <c r="Q879" i="1"/>
  <c r="O879" i="1"/>
  <c r="M879" i="1"/>
  <c r="K879" i="1"/>
  <c r="I879" i="1"/>
  <c r="G879" i="1"/>
  <c r="E879" i="1"/>
  <c r="D879" i="1"/>
  <c r="Q877" i="1"/>
  <c r="S877" i="1" s="1"/>
  <c r="I877" i="1"/>
  <c r="O877" i="1" s="1"/>
  <c r="O876" i="1" s="1"/>
  <c r="O871" i="1" s="1"/>
  <c r="M876" i="1"/>
  <c r="M871" i="1" s="1"/>
  <c r="K876" i="1"/>
  <c r="G876" i="1"/>
  <c r="G871" i="1" s="1"/>
  <c r="E876" i="1"/>
  <c r="E871" i="1" s="1"/>
  <c r="D876" i="1"/>
  <c r="D871" i="1" s="1"/>
  <c r="D864" i="1" s="1"/>
  <c r="K871" i="1"/>
  <c r="K864" i="1" s="1"/>
  <c r="Q868" i="1"/>
  <c r="O868" i="1"/>
  <c r="M868" i="1"/>
  <c r="K868" i="1"/>
  <c r="I868" i="1"/>
  <c r="G868" i="1"/>
  <c r="E868" i="1"/>
  <c r="D868" i="1"/>
  <c r="Q865" i="1"/>
  <c r="O865" i="1"/>
  <c r="M865" i="1"/>
  <c r="M864" i="1" s="1"/>
  <c r="K865" i="1"/>
  <c r="I865" i="1"/>
  <c r="G865" i="1"/>
  <c r="G864" i="1" s="1"/>
  <c r="E865" i="1"/>
  <c r="D865" i="1"/>
  <c r="Q856" i="1"/>
  <c r="S856" i="1" s="1"/>
  <c r="I856" i="1"/>
  <c r="O856" i="1" s="1"/>
  <c r="Q855" i="1"/>
  <c r="S855" i="1" s="1"/>
  <c r="I855" i="1"/>
  <c r="O855" i="1" s="1"/>
  <c r="Q854" i="1"/>
  <c r="S854" i="1" s="1"/>
  <c r="I854" i="1"/>
  <c r="O854" i="1" s="1"/>
  <c r="Q853" i="1"/>
  <c r="S853" i="1" s="1"/>
  <c r="I853" i="1"/>
  <c r="O853" i="1" s="1"/>
  <c r="Q852" i="1"/>
  <c r="S852" i="1" s="1"/>
  <c r="I852" i="1"/>
  <c r="O852" i="1" s="1"/>
  <c r="Q851" i="1"/>
  <c r="S851" i="1" s="1"/>
  <c r="I851" i="1"/>
  <c r="O851" i="1" s="1"/>
  <c r="Q850" i="1"/>
  <c r="S850" i="1" s="1"/>
  <c r="I850" i="1"/>
  <c r="O850" i="1" s="1"/>
  <c r="Q849" i="1"/>
  <c r="S849" i="1" s="1"/>
  <c r="I849" i="1"/>
  <c r="O849" i="1" s="1"/>
  <c r="Q848" i="1"/>
  <c r="S848" i="1" s="1"/>
  <c r="I848" i="1"/>
  <c r="O848" i="1" s="1"/>
  <c r="Q847" i="1"/>
  <c r="S847" i="1" s="1"/>
  <c r="I847" i="1"/>
  <c r="O847" i="1" s="1"/>
  <c r="Q846" i="1"/>
  <c r="S846" i="1" s="1"/>
  <c r="I846" i="1"/>
  <c r="O846" i="1" s="1"/>
  <c r="Q845" i="1"/>
  <c r="S845" i="1" s="1"/>
  <c r="I845" i="1"/>
  <c r="O845" i="1" s="1"/>
  <c r="Q844" i="1"/>
  <c r="S844" i="1" s="1"/>
  <c r="I844" i="1"/>
  <c r="O844" i="1" s="1"/>
  <c r="Q843" i="1"/>
  <c r="S843" i="1" s="1"/>
  <c r="I843" i="1"/>
  <c r="O843" i="1" s="1"/>
  <c r="Q842" i="1"/>
  <c r="S842" i="1" s="1"/>
  <c r="O842" i="1"/>
  <c r="I842" i="1"/>
  <c r="Q841" i="1"/>
  <c r="S841" i="1" s="1"/>
  <c r="I841" i="1"/>
  <c r="O841" i="1" s="1"/>
  <c r="Q840" i="1"/>
  <c r="S840" i="1" s="1"/>
  <c r="I840" i="1"/>
  <c r="O840" i="1" s="1"/>
  <c r="Q839" i="1"/>
  <c r="S839" i="1" s="1"/>
  <c r="I839" i="1"/>
  <c r="O839" i="1" s="1"/>
  <c r="Q838" i="1"/>
  <c r="S838" i="1" s="1"/>
  <c r="I838" i="1"/>
  <c r="O838" i="1" s="1"/>
  <c r="Q837" i="1"/>
  <c r="S837" i="1" s="1"/>
  <c r="O837" i="1"/>
  <c r="I837" i="1"/>
  <c r="Q836" i="1"/>
  <c r="S836" i="1" s="1"/>
  <c r="I836" i="1"/>
  <c r="O836" i="1" s="1"/>
  <c r="Q835" i="1"/>
  <c r="S835" i="1" s="1"/>
  <c r="I835" i="1"/>
  <c r="O835" i="1" s="1"/>
  <c r="Q834" i="1"/>
  <c r="S834" i="1" s="1"/>
  <c r="I834" i="1"/>
  <c r="O834" i="1" s="1"/>
  <c r="Q833" i="1"/>
  <c r="S833" i="1" s="1"/>
  <c r="I833" i="1"/>
  <c r="O833" i="1" s="1"/>
  <c r="Q832" i="1"/>
  <c r="S832" i="1" s="1"/>
  <c r="I832" i="1"/>
  <c r="O832" i="1" s="1"/>
  <c r="Q831" i="1"/>
  <c r="S831" i="1" s="1"/>
  <c r="I831" i="1"/>
  <c r="O831" i="1" s="1"/>
  <c r="Q830" i="1"/>
  <c r="S830" i="1" s="1"/>
  <c r="O830" i="1"/>
  <c r="I830" i="1"/>
  <c r="Q829" i="1"/>
  <c r="S829" i="1" s="1"/>
  <c r="I829" i="1"/>
  <c r="O829" i="1" s="1"/>
  <c r="Q828" i="1"/>
  <c r="S828" i="1" s="1"/>
  <c r="I828" i="1"/>
  <c r="O828" i="1" s="1"/>
  <c r="Q827" i="1"/>
  <c r="S827" i="1" s="1"/>
  <c r="I827" i="1"/>
  <c r="O827" i="1" s="1"/>
  <c r="Q826" i="1"/>
  <c r="S826" i="1" s="1"/>
  <c r="I826" i="1"/>
  <c r="O826" i="1" s="1"/>
  <c r="Q825" i="1"/>
  <c r="S825" i="1" s="1"/>
  <c r="I825" i="1"/>
  <c r="O825" i="1" s="1"/>
  <c r="Q824" i="1"/>
  <c r="S824" i="1" s="1"/>
  <c r="I824" i="1"/>
  <c r="O824" i="1" s="1"/>
  <c r="Q823" i="1"/>
  <c r="S823" i="1" s="1"/>
  <c r="I823" i="1"/>
  <c r="O823" i="1" s="1"/>
  <c r="Q822" i="1"/>
  <c r="S822" i="1" s="1"/>
  <c r="I822" i="1"/>
  <c r="O822" i="1" s="1"/>
  <c r="Q821" i="1"/>
  <c r="S821" i="1" s="1"/>
  <c r="I821" i="1"/>
  <c r="O821" i="1" s="1"/>
  <c r="Q820" i="1"/>
  <c r="I820" i="1"/>
  <c r="M819" i="1"/>
  <c r="K819" i="1"/>
  <c r="G819" i="1"/>
  <c r="E819" i="1"/>
  <c r="D819" i="1"/>
  <c r="Q817" i="1"/>
  <c r="S817" i="1" s="1"/>
  <c r="I817" i="1"/>
  <c r="I816" i="1" s="1"/>
  <c r="I812" i="1" s="1"/>
  <c r="M816" i="1"/>
  <c r="M812" i="1" s="1"/>
  <c r="K816" i="1"/>
  <c r="K812" i="1" s="1"/>
  <c r="G816" i="1"/>
  <c r="G812" i="1" s="1"/>
  <c r="E816" i="1"/>
  <c r="D816" i="1"/>
  <c r="D812" i="1" s="1"/>
  <c r="E812" i="1"/>
  <c r="Q809" i="1"/>
  <c r="O809" i="1"/>
  <c r="M809" i="1"/>
  <c r="K809" i="1"/>
  <c r="I809" i="1"/>
  <c r="G809" i="1"/>
  <c r="E809" i="1"/>
  <c r="D809" i="1"/>
  <c r="Q806" i="1"/>
  <c r="O806" i="1"/>
  <c r="M806" i="1"/>
  <c r="K806" i="1"/>
  <c r="I806" i="1"/>
  <c r="G806" i="1"/>
  <c r="E806" i="1"/>
  <c r="D806" i="1"/>
  <c r="D805" i="1" s="1"/>
  <c r="Q805" i="1"/>
  <c r="O805" i="1"/>
  <c r="M805" i="1"/>
  <c r="K805" i="1"/>
  <c r="I805" i="1"/>
  <c r="G805" i="1"/>
  <c r="E805" i="1"/>
  <c r="Q804" i="1"/>
  <c r="S804" i="1" s="1"/>
  <c r="I804" i="1"/>
  <c r="O804" i="1" s="1"/>
  <c r="Q803" i="1"/>
  <c r="S803" i="1" s="1"/>
  <c r="I803" i="1"/>
  <c r="O803" i="1" s="1"/>
  <c r="Q802" i="1"/>
  <c r="I802" i="1"/>
  <c r="O802" i="1" s="1"/>
  <c r="Q801" i="1"/>
  <c r="S801" i="1" s="1"/>
  <c r="I801" i="1"/>
  <c r="O801" i="1" s="1"/>
  <c r="Q800" i="1"/>
  <c r="S800" i="1" s="1"/>
  <c r="I800" i="1"/>
  <c r="O800" i="1" s="1"/>
  <c r="Q799" i="1"/>
  <c r="S799" i="1" s="1"/>
  <c r="I799" i="1"/>
  <c r="O799" i="1" s="1"/>
  <c r="Q798" i="1"/>
  <c r="S798" i="1" s="1"/>
  <c r="I798" i="1"/>
  <c r="O798" i="1" s="1"/>
  <c r="Q797" i="1"/>
  <c r="I797" i="1"/>
  <c r="O797" i="1" s="1"/>
  <c r="S796" i="1"/>
  <c r="Q796" i="1"/>
  <c r="I796" i="1"/>
  <c r="O796" i="1" s="1"/>
  <c r="S795" i="1"/>
  <c r="Q795" i="1"/>
  <c r="I795" i="1"/>
  <c r="O795" i="1" s="1"/>
  <c r="S794" i="1"/>
  <c r="Q794" i="1"/>
  <c r="I794" i="1"/>
  <c r="O794" i="1" s="1"/>
  <c r="Q793" i="1"/>
  <c r="S793" i="1" s="1"/>
  <c r="I793" i="1"/>
  <c r="O793" i="1" s="1"/>
  <c r="Q792" i="1"/>
  <c r="I792" i="1"/>
  <c r="O792" i="1" s="1"/>
  <c r="Q791" i="1"/>
  <c r="I791" i="1"/>
  <c r="O791" i="1" s="1"/>
  <c r="Q790" i="1"/>
  <c r="I790" i="1"/>
  <c r="O790" i="1" s="1"/>
  <c r="Q789" i="1"/>
  <c r="I789" i="1"/>
  <c r="O789" i="1" s="1"/>
  <c r="Q788" i="1"/>
  <c r="S788" i="1" s="1"/>
  <c r="I788" i="1"/>
  <c r="Q787" i="1"/>
  <c r="S787" i="1" s="1"/>
  <c r="I787" i="1"/>
  <c r="O787" i="1" s="1"/>
  <c r="Q786" i="1"/>
  <c r="S786" i="1" s="1"/>
  <c r="I786" i="1"/>
  <c r="O786" i="1" s="1"/>
  <c r="Q785" i="1"/>
  <c r="S785" i="1" s="1"/>
  <c r="O785" i="1"/>
  <c r="I785" i="1"/>
  <c r="M784" i="1"/>
  <c r="K784" i="1"/>
  <c r="G784" i="1"/>
  <c r="E784" i="1"/>
  <c r="D784" i="1"/>
  <c r="Q783" i="1"/>
  <c r="S783" i="1" s="1"/>
  <c r="I783" i="1"/>
  <c r="O783" i="1" s="1"/>
  <c r="O782" i="1" s="1"/>
  <c r="M782" i="1"/>
  <c r="K782" i="1"/>
  <c r="I782" i="1"/>
  <c r="G782" i="1"/>
  <c r="E782" i="1"/>
  <c r="D782" i="1"/>
  <c r="Q780" i="1"/>
  <c r="S780" i="1" s="1"/>
  <c r="I780" i="1"/>
  <c r="O780" i="1" s="1"/>
  <c r="Q779" i="1"/>
  <c r="I779" i="1"/>
  <c r="O779" i="1" s="1"/>
  <c r="Q778" i="1"/>
  <c r="S778" i="1" s="1"/>
  <c r="I778" i="1"/>
  <c r="O778" i="1" s="1"/>
  <c r="Q777" i="1"/>
  <c r="S777" i="1" s="1"/>
  <c r="I777" i="1"/>
  <c r="O777" i="1" s="1"/>
  <c r="Q776" i="1"/>
  <c r="S776" i="1" s="1"/>
  <c r="I776" i="1"/>
  <c r="Q775" i="1"/>
  <c r="S775" i="1" s="1"/>
  <c r="I775" i="1"/>
  <c r="O775" i="1" s="1"/>
  <c r="M774" i="1"/>
  <c r="K774" i="1"/>
  <c r="G774" i="1"/>
  <c r="E774" i="1"/>
  <c r="D774" i="1"/>
  <c r="Q772" i="1"/>
  <c r="I772" i="1"/>
  <c r="O772" i="1" s="1"/>
  <c r="O771" i="1" s="1"/>
  <c r="M771" i="1"/>
  <c r="K771" i="1"/>
  <c r="I771" i="1"/>
  <c r="G771" i="1"/>
  <c r="E771" i="1"/>
  <c r="D771" i="1"/>
  <c r="Q770" i="1"/>
  <c r="S770" i="1" s="1"/>
  <c r="I770" i="1"/>
  <c r="M769" i="1"/>
  <c r="K769" i="1"/>
  <c r="G769" i="1"/>
  <c r="E769" i="1"/>
  <c r="D769" i="1"/>
  <c r="Q767" i="1"/>
  <c r="Q766" i="1" s="1"/>
  <c r="I767" i="1"/>
  <c r="O767" i="1" s="1"/>
  <c r="O766" i="1" s="1"/>
  <c r="M766" i="1"/>
  <c r="K766" i="1"/>
  <c r="G766" i="1"/>
  <c r="E766" i="1"/>
  <c r="D766" i="1"/>
  <c r="Q758" i="1"/>
  <c r="O758" i="1"/>
  <c r="M758" i="1"/>
  <c r="K758" i="1"/>
  <c r="I758" i="1"/>
  <c r="G758" i="1"/>
  <c r="E758" i="1"/>
  <c r="D758" i="1"/>
  <c r="Q755" i="1"/>
  <c r="O755" i="1"/>
  <c r="M755" i="1"/>
  <c r="K755" i="1"/>
  <c r="I755" i="1"/>
  <c r="G755" i="1"/>
  <c r="E755" i="1"/>
  <c r="D755" i="1"/>
  <c r="Q754" i="1"/>
  <c r="S754" i="1" s="1"/>
  <c r="I754" i="1"/>
  <c r="O754" i="1" s="1"/>
  <c r="O753" i="1" s="1"/>
  <c r="O751" i="1" s="1"/>
  <c r="O750" i="1" s="1"/>
  <c r="M753" i="1"/>
  <c r="K753" i="1"/>
  <c r="K751" i="1" s="1"/>
  <c r="K750" i="1" s="1"/>
  <c r="G753" i="1"/>
  <c r="E753" i="1"/>
  <c r="E751" i="1" s="1"/>
  <c r="E750" i="1" s="1"/>
  <c r="D753" i="1"/>
  <c r="D751" i="1" s="1"/>
  <c r="M751" i="1"/>
  <c r="M750" i="1" s="1"/>
  <c r="G751" i="1"/>
  <c r="Q748" i="1"/>
  <c r="S748" i="1" s="1"/>
  <c r="I748" i="1"/>
  <c r="O748" i="1" s="1"/>
  <c r="Q747" i="1"/>
  <c r="S747" i="1" s="1"/>
  <c r="I747" i="1"/>
  <c r="O747" i="1" s="1"/>
  <c r="Q746" i="1"/>
  <c r="S746" i="1" s="1"/>
  <c r="I746" i="1"/>
  <c r="O746" i="1" s="1"/>
  <c r="Q745" i="1"/>
  <c r="S745" i="1" s="1"/>
  <c r="I745" i="1"/>
  <c r="O745" i="1" s="1"/>
  <c r="Q736" i="1"/>
  <c r="S736" i="1" s="1"/>
  <c r="I736" i="1"/>
  <c r="O736" i="1" s="1"/>
  <c r="Q735" i="1"/>
  <c r="S735" i="1" s="1"/>
  <c r="I735" i="1"/>
  <c r="O735" i="1" s="1"/>
  <c r="Q734" i="1"/>
  <c r="S734" i="1" s="1"/>
  <c r="I734" i="1"/>
  <c r="O734" i="1" s="1"/>
  <c r="Q733" i="1"/>
  <c r="S733" i="1" s="1"/>
  <c r="I733" i="1"/>
  <c r="O733" i="1" s="1"/>
  <c r="Q732" i="1"/>
  <c r="S732" i="1" s="1"/>
  <c r="I732" i="1"/>
  <c r="O732" i="1" s="1"/>
  <c r="Q731" i="1"/>
  <c r="S731" i="1" s="1"/>
  <c r="I731" i="1"/>
  <c r="O731" i="1" s="1"/>
  <c r="Q730" i="1"/>
  <c r="S730" i="1" s="1"/>
  <c r="I730" i="1"/>
  <c r="O730" i="1" s="1"/>
  <c r="Q729" i="1"/>
  <c r="S729" i="1" s="1"/>
  <c r="I729" i="1"/>
  <c r="O729" i="1" s="1"/>
  <c r="Q728" i="1"/>
  <c r="S728" i="1" s="1"/>
  <c r="I728" i="1"/>
  <c r="O728" i="1" s="1"/>
  <c r="Q727" i="1"/>
  <c r="S727" i="1" s="1"/>
  <c r="I727" i="1"/>
  <c r="O727" i="1" s="1"/>
  <c r="Q726" i="1"/>
  <c r="S726" i="1" s="1"/>
  <c r="I726" i="1"/>
  <c r="O726" i="1" s="1"/>
  <c r="Q725" i="1"/>
  <c r="S725" i="1" s="1"/>
  <c r="I725" i="1"/>
  <c r="O725" i="1" s="1"/>
  <c r="Q724" i="1"/>
  <c r="S724" i="1" s="1"/>
  <c r="I724" i="1"/>
  <c r="O724" i="1" s="1"/>
  <c r="Q723" i="1"/>
  <c r="S723" i="1" s="1"/>
  <c r="I723" i="1"/>
  <c r="O723" i="1" s="1"/>
  <c r="Q722" i="1"/>
  <c r="S722" i="1" s="1"/>
  <c r="I722" i="1"/>
  <c r="O722" i="1" s="1"/>
  <c r="Q720" i="1"/>
  <c r="S720" i="1" s="1"/>
  <c r="I720" i="1"/>
  <c r="O720" i="1" s="1"/>
  <c r="Q719" i="1"/>
  <c r="S719" i="1" s="1"/>
  <c r="I719" i="1"/>
  <c r="O719" i="1" s="1"/>
  <c r="Q718" i="1"/>
  <c r="S718" i="1" s="1"/>
  <c r="I718" i="1"/>
  <c r="O718" i="1" s="1"/>
  <c r="Q717" i="1"/>
  <c r="S717" i="1" s="1"/>
  <c r="I717" i="1"/>
  <c r="O717" i="1" s="1"/>
  <c r="Q716" i="1"/>
  <c r="S716" i="1" s="1"/>
  <c r="I716" i="1"/>
  <c r="O716" i="1" s="1"/>
  <c r="Q715" i="1"/>
  <c r="S715" i="1" s="1"/>
  <c r="I715" i="1"/>
  <c r="O715" i="1" s="1"/>
  <c r="Q714" i="1"/>
  <c r="S714" i="1" s="1"/>
  <c r="I714" i="1"/>
  <c r="O714" i="1" s="1"/>
  <c r="Q713" i="1"/>
  <c r="S713" i="1" s="1"/>
  <c r="I713" i="1"/>
  <c r="O713" i="1" s="1"/>
  <c r="Q712" i="1"/>
  <c r="S712" i="1" s="1"/>
  <c r="I712" i="1"/>
  <c r="O712" i="1" s="1"/>
  <c r="Q711" i="1"/>
  <c r="S711" i="1" s="1"/>
  <c r="I711" i="1"/>
  <c r="O711" i="1" s="1"/>
  <c r="Q710" i="1"/>
  <c r="S710" i="1" s="1"/>
  <c r="O710" i="1"/>
  <c r="I710" i="1"/>
  <c r="Q709" i="1"/>
  <c r="I709" i="1"/>
  <c r="O709" i="1" s="1"/>
  <c r="S708" i="1"/>
  <c r="Q708" i="1"/>
  <c r="I708" i="1"/>
  <c r="O708" i="1" s="1"/>
  <c r="Q707" i="1"/>
  <c r="S707" i="1" s="1"/>
  <c r="I707" i="1"/>
  <c r="O707" i="1" s="1"/>
  <c r="Q706" i="1"/>
  <c r="S706" i="1" s="1"/>
  <c r="I706" i="1"/>
  <c r="O706" i="1" s="1"/>
  <c r="Q705" i="1"/>
  <c r="S705" i="1" s="1"/>
  <c r="I705" i="1"/>
  <c r="O705" i="1" s="1"/>
  <c r="Q704" i="1"/>
  <c r="S704" i="1" s="1"/>
  <c r="I704" i="1"/>
  <c r="O704" i="1" s="1"/>
  <c r="Q703" i="1"/>
  <c r="S703" i="1" s="1"/>
  <c r="I703" i="1"/>
  <c r="O703" i="1" s="1"/>
  <c r="Q702" i="1"/>
  <c r="S702" i="1" s="1"/>
  <c r="I702" i="1"/>
  <c r="O702" i="1" s="1"/>
  <c r="S701" i="1"/>
  <c r="Q701" i="1"/>
  <c r="I701" i="1"/>
  <c r="O701" i="1" s="1"/>
  <c r="Q700" i="1"/>
  <c r="S700" i="1" s="1"/>
  <c r="I700" i="1"/>
  <c r="O700" i="1" s="1"/>
  <c r="Q699" i="1"/>
  <c r="S699" i="1" s="1"/>
  <c r="I699" i="1"/>
  <c r="O699" i="1" s="1"/>
  <c r="Q698" i="1"/>
  <c r="S698" i="1" s="1"/>
  <c r="I698" i="1"/>
  <c r="O698" i="1" s="1"/>
  <c r="Q697" i="1"/>
  <c r="S697" i="1" s="1"/>
  <c r="I697" i="1"/>
  <c r="O697" i="1" s="1"/>
  <c r="Q696" i="1"/>
  <c r="S696" i="1" s="1"/>
  <c r="I696" i="1"/>
  <c r="O696" i="1" s="1"/>
  <c r="Q695" i="1"/>
  <c r="I695" i="1"/>
  <c r="O695" i="1" s="1"/>
  <c r="Q694" i="1"/>
  <c r="S694" i="1" s="1"/>
  <c r="I694" i="1"/>
  <c r="O694" i="1" s="1"/>
  <c r="Q693" i="1"/>
  <c r="S693" i="1" s="1"/>
  <c r="I693" i="1"/>
  <c r="O693" i="1" s="1"/>
  <c r="Q692" i="1"/>
  <c r="S692" i="1" s="1"/>
  <c r="I692" i="1"/>
  <c r="O692" i="1" s="1"/>
  <c r="Q691" i="1"/>
  <c r="S691" i="1" s="1"/>
  <c r="I691" i="1"/>
  <c r="O691" i="1" s="1"/>
  <c r="Q690" i="1"/>
  <c r="S690" i="1" s="1"/>
  <c r="I690" i="1"/>
  <c r="O690" i="1" s="1"/>
  <c r="Q689" i="1"/>
  <c r="S689" i="1" s="1"/>
  <c r="I689" i="1"/>
  <c r="O689" i="1" s="1"/>
  <c r="Q688" i="1"/>
  <c r="S688" i="1" s="1"/>
  <c r="O688" i="1"/>
  <c r="I688" i="1"/>
  <c r="Q687" i="1"/>
  <c r="I687" i="1"/>
  <c r="O687" i="1" s="1"/>
  <c r="Q686" i="1"/>
  <c r="S686" i="1" s="1"/>
  <c r="I686" i="1"/>
  <c r="O686" i="1" s="1"/>
  <c r="Q685" i="1"/>
  <c r="S685" i="1" s="1"/>
  <c r="I685" i="1"/>
  <c r="O685" i="1" s="1"/>
  <c r="Q684" i="1"/>
  <c r="S684" i="1" s="1"/>
  <c r="I684" i="1"/>
  <c r="O684" i="1" s="1"/>
  <c r="Q683" i="1"/>
  <c r="S683" i="1" s="1"/>
  <c r="I683" i="1"/>
  <c r="O683" i="1" s="1"/>
  <c r="Q682" i="1"/>
  <c r="S682" i="1" s="1"/>
  <c r="I682" i="1"/>
  <c r="O682" i="1" s="1"/>
  <c r="Q681" i="1"/>
  <c r="S681" i="1" s="1"/>
  <c r="I681" i="1"/>
  <c r="O681" i="1" s="1"/>
  <c r="Q680" i="1"/>
  <c r="S680" i="1" s="1"/>
  <c r="I680" i="1"/>
  <c r="O680" i="1" s="1"/>
  <c r="Q679" i="1"/>
  <c r="S679" i="1" s="1"/>
  <c r="I679" i="1"/>
  <c r="O679" i="1" s="1"/>
  <c r="Q678" i="1"/>
  <c r="S678" i="1" s="1"/>
  <c r="I678" i="1"/>
  <c r="O678" i="1" s="1"/>
  <c r="Q677" i="1"/>
  <c r="S677" i="1" s="1"/>
  <c r="I677" i="1"/>
  <c r="O677" i="1" s="1"/>
  <c r="Q676" i="1"/>
  <c r="I676" i="1"/>
  <c r="O676" i="1" s="1"/>
  <c r="Q675" i="1"/>
  <c r="I675" i="1"/>
  <c r="O675" i="1" s="1"/>
  <c r="Q674" i="1"/>
  <c r="S674" i="1" s="1"/>
  <c r="I674" i="1"/>
  <c r="O674" i="1" s="1"/>
  <c r="Q673" i="1"/>
  <c r="S673" i="1" s="1"/>
  <c r="I673" i="1"/>
  <c r="O673" i="1" s="1"/>
  <c r="Q672" i="1"/>
  <c r="S672" i="1" s="1"/>
  <c r="I672" i="1"/>
  <c r="O672" i="1" s="1"/>
  <c r="Q671" i="1"/>
  <c r="S671" i="1" s="1"/>
  <c r="I671" i="1"/>
  <c r="O671" i="1" s="1"/>
  <c r="Q670" i="1"/>
  <c r="S670" i="1" s="1"/>
  <c r="I670" i="1"/>
  <c r="O670" i="1" s="1"/>
  <c r="Q669" i="1"/>
  <c r="S669" i="1" s="1"/>
  <c r="I669" i="1"/>
  <c r="O669" i="1" s="1"/>
  <c r="Q668" i="1"/>
  <c r="S668" i="1" s="1"/>
  <c r="I668" i="1"/>
  <c r="O668" i="1" s="1"/>
  <c r="Q667" i="1"/>
  <c r="S667" i="1" s="1"/>
  <c r="I667" i="1"/>
  <c r="O667" i="1" s="1"/>
  <c r="S666" i="1"/>
  <c r="Q666" i="1"/>
  <c r="I666" i="1"/>
  <c r="O666" i="1" s="1"/>
  <c r="Q665" i="1"/>
  <c r="S665" i="1" s="1"/>
  <c r="I665" i="1"/>
  <c r="O665" i="1" s="1"/>
  <c r="Q664" i="1"/>
  <c r="S664" i="1" s="1"/>
  <c r="I664" i="1"/>
  <c r="O664" i="1" s="1"/>
  <c r="Q663" i="1"/>
  <c r="S663" i="1" s="1"/>
  <c r="I663" i="1"/>
  <c r="O663" i="1" s="1"/>
  <c r="Q662" i="1"/>
  <c r="S662" i="1" s="1"/>
  <c r="I662" i="1"/>
  <c r="O662" i="1" s="1"/>
  <c r="Q661" i="1"/>
  <c r="S661" i="1" s="1"/>
  <c r="I661" i="1"/>
  <c r="O661" i="1" s="1"/>
  <c r="Q660" i="1"/>
  <c r="S660" i="1" s="1"/>
  <c r="I660" i="1"/>
  <c r="O660" i="1" s="1"/>
  <c r="S659" i="1"/>
  <c r="Q659" i="1"/>
  <c r="I659" i="1"/>
  <c r="O659" i="1" s="1"/>
  <c r="Q657" i="1"/>
  <c r="S657" i="1" s="1"/>
  <c r="I657" i="1"/>
  <c r="O657" i="1" s="1"/>
  <c r="Q656" i="1"/>
  <c r="I656" i="1"/>
  <c r="O656" i="1" s="1"/>
  <c r="Q655" i="1"/>
  <c r="S655" i="1" s="1"/>
  <c r="I655" i="1"/>
  <c r="M654" i="1"/>
  <c r="K654" i="1"/>
  <c r="G654" i="1"/>
  <c r="E654" i="1"/>
  <c r="D654" i="1"/>
  <c r="Q652" i="1"/>
  <c r="S652" i="1" s="1"/>
  <c r="I652" i="1"/>
  <c r="I651" i="1" s="1"/>
  <c r="I647" i="1" s="1"/>
  <c r="M651" i="1"/>
  <c r="M647" i="1" s="1"/>
  <c r="K651" i="1"/>
  <c r="G651" i="1"/>
  <c r="G647" i="1" s="1"/>
  <c r="E651" i="1"/>
  <c r="E647" i="1" s="1"/>
  <c r="D651" i="1"/>
  <c r="D647" i="1" s="1"/>
  <c r="Q641" i="1"/>
  <c r="O641" i="1"/>
  <c r="M641" i="1"/>
  <c r="K641" i="1"/>
  <c r="K640" i="1" s="1"/>
  <c r="I641" i="1"/>
  <c r="G641" i="1"/>
  <c r="G640" i="1" s="1"/>
  <c r="E641" i="1"/>
  <c r="E640" i="1" s="1"/>
  <c r="D641" i="1"/>
  <c r="Q640" i="1"/>
  <c r="O640" i="1"/>
  <c r="M640" i="1"/>
  <c r="I640" i="1"/>
  <c r="D640" i="1"/>
  <c r="Q639" i="1"/>
  <c r="S639" i="1" s="1"/>
  <c r="I639" i="1"/>
  <c r="O639" i="1" s="1"/>
  <c r="Q638" i="1"/>
  <c r="S638" i="1" s="1"/>
  <c r="I638" i="1"/>
  <c r="O638" i="1" s="1"/>
  <c r="Q637" i="1"/>
  <c r="S637" i="1" s="1"/>
  <c r="I637" i="1"/>
  <c r="O637" i="1" s="1"/>
  <c r="Q636" i="1"/>
  <c r="S636" i="1" s="1"/>
  <c r="I636" i="1"/>
  <c r="O636" i="1" s="1"/>
  <c r="Q635" i="1"/>
  <c r="S635" i="1" s="1"/>
  <c r="O635" i="1"/>
  <c r="I635" i="1"/>
  <c r="Q634" i="1"/>
  <c r="S634" i="1" s="1"/>
  <c r="I634" i="1"/>
  <c r="O634" i="1" s="1"/>
  <c r="Q633" i="1"/>
  <c r="S633" i="1" s="1"/>
  <c r="I633" i="1"/>
  <c r="O633" i="1" s="1"/>
  <c r="Q632" i="1"/>
  <c r="S632" i="1" s="1"/>
  <c r="I632" i="1"/>
  <c r="O632" i="1" s="1"/>
  <c r="Q631" i="1"/>
  <c r="S631" i="1" s="1"/>
  <c r="I631" i="1"/>
  <c r="O631" i="1" s="1"/>
  <c r="Q630" i="1"/>
  <c r="S630" i="1" s="1"/>
  <c r="O630" i="1"/>
  <c r="I630" i="1"/>
  <c r="Q629" i="1"/>
  <c r="S629" i="1" s="1"/>
  <c r="I629" i="1"/>
  <c r="O629" i="1" s="1"/>
  <c r="Q628" i="1"/>
  <c r="S628" i="1" s="1"/>
  <c r="I628" i="1"/>
  <c r="O628" i="1" s="1"/>
  <c r="Q627" i="1"/>
  <c r="S627" i="1" s="1"/>
  <c r="I627" i="1"/>
  <c r="O627" i="1" s="1"/>
  <c r="Q626" i="1"/>
  <c r="S626" i="1" s="1"/>
  <c r="I626" i="1"/>
  <c r="O626" i="1" s="1"/>
  <c r="Q625" i="1"/>
  <c r="S625" i="1" s="1"/>
  <c r="I625" i="1"/>
  <c r="O625" i="1" s="1"/>
  <c r="Q624" i="1"/>
  <c r="I624" i="1"/>
  <c r="O624" i="1" s="1"/>
  <c r="Q623" i="1"/>
  <c r="I623" i="1"/>
  <c r="O623" i="1" s="1"/>
  <c r="Q622" i="1"/>
  <c r="S622" i="1" s="1"/>
  <c r="I622" i="1"/>
  <c r="O622" i="1" s="1"/>
  <c r="Q621" i="1"/>
  <c r="S621" i="1" s="1"/>
  <c r="I621" i="1"/>
  <c r="O621" i="1" s="1"/>
  <c r="Q620" i="1"/>
  <c r="I620" i="1"/>
  <c r="O620" i="1" s="1"/>
  <c r="I617" i="1"/>
  <c r="O617" i="1" s="1"/>
  <c r="I616" i="1"/>
  <c r="O616" i="1" s="1"/>
  <c r="S615" i="1"/>
  <c r="Q615" i="1"/>
  <c r="I615" i="1"/>
  <c r="O615" i="1" s="1"/>
  <c r="I614" i="1"/>
  <c r="O614" i="1" s="1"/>
  <c r="Q613" i="1"/>
  <c r="S613" i="1" s="1"/>
  <c r="I613" i="1"/>
  <c r="O613" i="1" s="1"/>
  <c r="Q612" i="1"/>
  <c r="S612" i="1" s="1"/>
  <c r="I612" i="1"/>
  <c r="O612" i="1" s="1"/>
  <c r="Q611" i="1"/>
  <c r="S611" i="1" s="1"/>
  <c r="I611" i="1"/>
  <c r="O611" i="1" s="1"/>
  <c r="Q610" i="1"/>
  <c r="S610" i="1" s="1"/>
  <c r="I610" i="1"/>
  <c r="O610" i="1" s="1"/>
  <c r="Q609" i="1"/>
  <c r="S609" i="1" s="1"/>
  <c r="I609" i="1"/>
  <c r="O609" i="1" s="1"/>
  <c r="Q608" i="1"/>
  <c r="S608" i="1" s="1"/>
  <c r="I608" i="1"/>
  <c r="O608" i="1" s="1"/>
  <c r="Q607" i="1"/>
  <c r="I607" i="1"/>
  <c r="O607" i="1" s="1"/>
  <c r="Q606" i="1"/>
  <c r="I606" i="1"/>
  <c r="O606" i="1" s="1"/>
  <c r="Q605" i="1"/>
  <c r="S605" i="1" s="1"/>
  <c r="I605" i="1"/>
  <c r="O605" i="1" s="1"/>
  <c r="Q604" i="1"/>
  <c r="S604" i="1" s="1"/>
  <c r="I604" i="1"/>
  <c r="O604" i="1" s="1"/>
  <c r="Q603" i="1"/>
  <c r="S603" i="1" s="1"/>
  <c r="I603" i="1"/>
  <c r="O603" i="1" s="1"/>
  <c r="Q602" i="1"/>
  <c r="S602" i="1" s="1"/>
  <c r="I602" i="1"/>
  <c r="O602" i="1" s="1"/>
  <c r="Q601" i="1"/>
  <c r="S601" i="1" s="1"/>
  <c r="I601" i="1"/>
  <c r="O601" i="1" s="1"/>
  <c r="Q600" i="1"/>
  <c r="S600" i="1" s="1"/>
  <c r="I600" i="1"/>
  <c r="O600" i="1" s="1"/>
  <c r="Q599" i="1"/>
  <c r="S599" i="1" s="1"/>
  <c r="I599" i="1"/>
  <c r="O599" i="1" s="1"/>
  <c r="Q598" i="1"/>
  <c r="S598" i="1" s="1"/>
  <c r="I598" i="1"/>
  <c r="O598" i="1" s="1"/>
  <c r="Q597" i="1"/>
  <c r="S597" i="1" s="1"/>
  <c r="I597" i="1"/>
  <c r="O597" i="1" s="1"/>
  <c r="M596" i="1"/>
  <c r="K596" i="1"/>
  <c r="G596" i="1"/>
  <c r="E596" i="1"/>
  <c r="D596" i="1"/>
  <c r="Q595" i="1"/>
  <c r="S595" i="1" s="1"/>
  <c r="I595" i="1"/>
  <c r="O595" i="1" s="1"/>
  <c r="I594" i="1"/>
  <c r="O594" i="1" s="1"/>
  <c r="Q593" i="1"/>
  <c r="S593" i="1" s="1"/>
  <c r="I593" i="1"/>
  <c r="O593" i="1" s="1"/>
  <c r="Q592" i="1"/>
  <c r="S592" i="1" s="1"/>
  <c r="I592" i="1"/>
  <c r="O592" i="1" s="1"/>
  <c r="Q591" i="1"/>
  <c r="S591" i="1" s="1"/>
  <c r="I591" i="1"/>
  <c r="O591" i="1" s="1"/>
  <c r="S590" i="1"/>
  <c r="Q590" i="1"/>
  <c r="I590" i="1"/>
  <c r="O590" i="1" s="1"/>
  <c r="Q589" i="1"/>
  <c r="O589" i="1"/>
  <c r="I589" i="1"/>
  <c r="Q588" i="1"/>
  <c r="S588" i="1" s="1"/>
  <c r="I588" i="1"/>
  <c r="O588" i="1" s="1"/>
  <c r="Q587" i="1"/>
  <c r="I587" i="1"/>
  <c r="O587" i="1" s="1"/>
  <c r="Q586" i="1"/>
  <c r="S586" i="1" s="1"/>
  <c r="I586" i="1"/>
  <c r="O586" i="1" s="1"/>
  <c r="Q585" i="1"/>
  <c r="S585" i="1" s="1"/>
  <c r="I585" i="1"/>
  <c r="O585" i="1" s="1"/>
  <c r="Q584" i="1"/>
  <c r="S584" i="1" s="1"/>
  <c r="O584" i="1"/>
  <c r="I584" i="1"/>
  <c r="Q583" i="1"/>
  <c r="S583" i="1" s="1"/>
  <c r="I583" i="1"/>
  <c r="O583" i="1" s="1"/>
  <c r="Q582" i="1"/>
  <c r="I582" i="1"/>
  <c r="O582" i="1" s="1"/>
  <c r="I581" i="1"/>
  <c r="O581" i="1" s="1"/>
  <c r="Q580" i="1"/>
  <c r="S580" i="1" s="1"/>
  <c r="O580" i="1"/>
  <c r="I580" i="1"/>
  <c r="Q579" i="1"/>
  <c r="S579" i="1" s="1"/>
  <c r="I579" i="1"/>
  <c r="O579" i="1" s="1"/>
  <c r="Q578" i="1"/>
  <c r="I578" i="1"/>
  <c r="O578" i="1" s="1"/>
  <c r="Q577" i="1"/>
  <c r="S577" i="1" s="1"/>
  <c r="I577" i="1"/>
  <c r="O577" i="1" s="1"/>
  <c r="Q576" i="1"/>
  <c r="S576" i="1" s="1"/>
  <c r="I576" i="1"/>
  <c r="O576" i="1" s="1"/>
  <c r="Q575" i="1"/>
  <c r="S575" i="1" s="1"/>
  <c r="I575" i="1"/>
  <c r="O575" i="1" s="1"/>
  <c r="Q574" i="1"/>
  <c r="I574" i="1"/>
  <c r="O574" i="1" s="1"/>
  <c r="Q573" i="1"/>
  <c r="S573" i="1" s="1"/>
  <c r="I573" i="1"/>
  <c r="O573" i="1" s="1"/>
  <c r="Q572" i="1"/>
  <c r="I572" i="1"/>
  <c r="Q571" i="1"/>
  <c r="I571" i="1"/>
  <c r="O571" i="1" s="1"/>
  <c r="Q570" i="1"/>
  <c r="S570" i="1" s="1"/>
  <c r="I570" i="1"/>
  <c r="O570" i="1" s="1"/>
  <c r="Q569" i="1"/>
  <c r="I569" i="1"/>
  <c r="O569" i="1" s="1"/>
  <c r="M568" i="1"/>
  <c r="K568" i="1"/>
  <c r="G568" i="1"/>
  <c r="E568" i="1"/>
  <c r="D568" i="1"/>
  <c r="Q567" i="1"/>
  <c r="S567" i="1" s="1"/>
  <c r="I567" i="1"/>
  <c r="Q566" i="1"/>
  <c r="S566" i="1" s="1"/>
  <c r="I566" i="1"/>
  <c r="O566" i="1" s="1"/>
  <c r="Q565" i="1"/>
  <c r="S565" i="1" s="1"/>
  <c r="O565" i="1"/>
  <c r="I565" i="1"/>
  <c r="M564" i="1"/>
  <c r="K564" i="1"/>
  <c r="G564" i="1"/>
  <c r="E564" i="1"/>
  <c r="D564" i="1"/>
  <c r="Q562" i="1"/>
  <c r="S562" i="1" s="1"/>
  <c r="I562" i="1"/>
  <c r="O562" i="1" s="1"/>
  <c r="I561" i="1"/>
  <c r="O561" i="1" s="1"/>
  <c r="Q560" i="1"/>
  <c r="S560" i="1" s="1"/>
  <c r="I560" i="1"/>
  <c r="O560" i="1" s="1"/>
  <c r="Q559" i="1"/>
  <c r="S559" i="1" s="1"/>
  <c r="I559" i="1"/>
  <c r="O559" i="1" s="1"/>
  <c r="Q558" i="1"/>
  <c r="I558" i="1"/>
  <c r="O558" i="1" s="1"/>
  <c r="I557" i="1"/>
  <c r="O557" i="1" s="1"/>
  <c r="Q556" i="1"/>
  <c r="S556" i="1" s="1"/>
  <c r="I556" i="1"/>
  <c r="M555" i="1"/>
  <c r="K555" i="1"/>
  <c r="G555" i="1"/>
  <c r="E555" i="1"/>
  <c r="D555" i="1"/>
  <c r="Q553" i="1"/>
  <c r="I553" i="1"/>
  <c r="O553" i="1" s="1"/>
  <c r="Q552" i="1"/>
  <c r="S552" i="1" s="1"/>
  <c r="I552" i="1"/>
  <c r="O552" i="1" s="1"/>
  <c r="Q551" i="1"/>
  <c r="I551" i="1"/>
  <c r="I550" i="1"/>
  <c r="O550" i="1" s="1"/>
  <c r="Q549" i="1"/>
  <c r="I549" i="1"/>
  <c r="O549" i="1" s="1"/>
  <c r="M548" i="1"/>
  <c r="K548" i="1"/>
  <c r="G548" i="1"/>
  <c r="E548" i="1"/>
  <c r="D548" i="1"/>
  <c r="Q545" i="1"/>
  <c r="I545" i="1"/>
  <c r="O545" i="1" s="1"/>
  <c r="O544" i="1" s="1"/>
  <c r="M544" i="1"/>
  <c r="M543" i="1" s="1"/>
  <c r="K544" i="1"/>
  <c r="G544" i="1"/>
  <c r="E544" i="1"/>
  <c r="E543" i="1" s="1"/>
  <c r="D544" i="1"/>
  <c r="D543" i="1" s="1"/>
  <c r="Q541" i="1"/>
  <c r="I541" i="1"/>
  <c r="O541" i="1" s="1"/>
  <c r="Q540" i="1"/>
  <c r="I540" i="1"/>
  <c r="O540" i="1" s="1"/>
  <c r="Q539" i="1"/>
  <c r="O539" i="1"/>
  <c r="I539" i="1"/>
  <c r="Q538" i="1"/>
  <c r="I538" i="1"/>
  <c r="O538" i="1" s="1"/>
  <c r="M537" i="1"/>
  <c r="K537" i="1"/>
  <c r="G537" i="1"/>
  <c r="E537" i="1"/>
  <c r="D537" i="1"/>
  <c r="Q536" i="1"/>
  <c r="I536" i="1"/>
  <c r="I535" i="1" s="1"/>
  <c r="M535" i="1"/>
  <c r="K535" i="1"/>
  <c r="G535" i="1"/>
  <c r="E535" i="1"/>
  <c r="D535" i="1"/>
  <c r="Q534" i="1"/>
  <c r="S534" i="1" s="1"/>
  <c r="I534" i="1"/>
  <c r="O534" i="1" s="1"/>
  <c r="Q533" i="1"/>
  <c r="S533" i="1" s="1"/>
  <c r="I533" i="1"/>
  <c r="O533" i="1" s="1"/>
  <c r="Q532" i="1"/>
  <c r="S532" i="1" s="1"/>
  <c r="I532" i="1"/>
  <c r="O532" i="1" s="1"/>
  <c r="Q531" i="1"/>
  <c r="S531" i="1" s="1"/>
  <c r="I531" i="1"/>
  <c r="O531" i="1" s="1"/>
  <c r="Q529" i="1"/>
  <c r="S529" i="1" s="1"/>
  <c r="I529" i="1"/>
  <c r="O529" i="1" s="1"/>
  <c r="Q528" i="1"/>
  <c r="S528" i="1" s="1"/>
  <c r="I528" i="1"/>
  <c r="O528" i="1" s="1"/>
  <c r="Q527" i="1"/>
  <c r="S527" i="1" s="1"/>
  <c r="I527" i="1"/>
  <c r="O527" i="1" s="1"/>
  <c r="Q526" i="1"/>
  <c r="S526" i="1" s="1"/>
  <c r="I526" i="1"/>
  <c r="O526" i="1" s="1"/>
  <c r="Q525" i="1"/>
  <c r="S525" i="1" s="1"/>
  <c r="I525" i="1"/>
  <c r="O525" i="1" s="1"/>
  <c r="Q524" i="1"/>
  <c r="S524" i="1" s="1"/>
  <c r="I524" i="1"/>
  <c r="O524" i="1" s="1"/>
  <c r="Q523" i="1"/>
  <c r="S523" i="1" s="1"/>
  <c r="I523" i="1"/>
  <c r="O523" i="1" s="1"/>
  <c r="Q522" i="1"/>
  <c r="S522" i="1" s="1"/>
  <c r="I522" i="1"/>
  <c r="O522" i="1" s="1"/>
  <c r="Q521" i="1"/>
  <c r="S521" i="1" s="1"/>
  <c r="I521" i="1"/>
  <c r="O521" i="1" s="1"/>
  <c r="Q520" i="1"/>
  <c r="S520" i="1" s="1"/>
  <c r="I520" i="1"/>
  <c r="O520" i="1" s="1"/>
  <c r="Q519" i="1"/>
  <c r="S519" i="1" s="1"/>
  <c r="I519" i="1"/>
  <c r="O519" i="1" s="1"/>
  <c r="Q518" i="1"/>
  <c r="I518" i="1"/>
  <c r="O518" i="1" s="1"/>
  <c r="M517" i="1"/>
  <c r="K517" i="1"/>
  <c r="G517" i="1"/>
  <c r="E517" i="1"/>
  <c r="D517" i="1"/>
  <c r="Q516" i="1"/>
  <c r="S516" i="1" s="1"/>
  <c r="O516" i="1"/>
  <c r="O515" i="1" s="1"/>
  <c r="I516" i="1"/>
  <c r="M515" i="1"/>
  <c r="K515" i="1"/>
  <c r="I515" i="1"/>
  <c r="G515" i="1"/>
  <c r="E515" i="1"/>
  <c r="D515" i="1"/>
  <c r="Q514" i="1"/>
  <c r="S514" i="1" s="1"/>
  <c r="I514" i="1"/>
  <c r="O514" i="1" s="1"/>
  <c r="Q513" i="1"/>
  <c r="I513" i="1"/>
  <c r="O513" i="1" s="1"/>
  <c r="Q512" i="1"/>
  <c r="I512" i="1"/>
  <c r="O512" i="1" s="1"/>
  <c r="Q511" i="1"/>
  <c r="I511" i="1"/>
  <c r="O511" i="1" s="1"/>
  <c r="M510" i="1"/>
  <c r="K510" i="1"/>
  <c r="G510" i="1"/>
  <c r="E510" i="1"/>
  <c r="D510" i="1"/>
  <c r="Q499" i="1"/>
  <c r="S499" i="1" s="1"/>
  <c r="I499" i="1"/>
  <c r="O499" i="1" s="1"/>
  <c r="Q489" i="1"/>
  <c r="S489" i="1" s="1"/>
  <c r="I489" i="1"/>
  <c r="O489" i="1" s="1"/>
  <c r="Q488" i="1"/>
  <c r="S488" i="1" s="1"/>
  <c r="I488" i="1"/>
  <c r="O488" i="1" s="1"/>
  <c r="Q487" i="1"/>
  <c r="S487" i="1" s="1"/>
  <c r="I487" i="1"/>
  <c r="O487" i="1" s="1"/>
  <c r="Q486" i="1"/>
  <c r="S486" i="1" s="1"/>
  <c r="I486" i="1"/>
  <c r="O486" i="1" s="1"/>
  <c r="Q485" i="1"/>
  <c r="S485" i="1" s="1"/>
  <c r="I485" i="1"/>
  <c r="O485" i="1" s="1"/>
  <c r="Q484" i="1"/>
  <c r="S484" i="1" s="1"/>
  <c r="I484" i="1"/>
  <c r="O484" i="1" s="1"/>
  <c r="Q483" i="1"/>
  <c r="S483" i="1" s="1"/>
  <c r="I483" i="1"/>
  <c r="O483" i="1" s="1"/>
  <c r="Q482" i="1"/>
  <c r="S482" i="1" s="1"/>
  <c r="I482" i="1"/>
  <c r="O482" i="1" s="1"/>
  <c r="Q481" i="1"/>
  <c r="S481" i="1" s="1"/>
  <c r="I481" i="1"/>
  <c r="O481" i="1" s="1"/>
  <c r="Q480" i="1"/>
  <c r="S480" i="1" s="1"/>
  <c r="O480" i="1"/>
  <c r="I480" i="1"/>
  <c r="Q479" i="1"/>
  <c r="S479" i="1" s="1"/>
  <c r="I479" i="1"/>
  <c r="O479" i="1" s="1"/>
  <c r="Q478" i="1"/>
  <c r="S478" i="1" s="1"/>
  <c r="I478" i="1"/>
  <c r="O478" i="1" s="1"/>
  <c r="Q477" i="1"/>
  <c r="S477" i="1" s="1"/>
  <c r="I477" i="1"/>
  <c r="O477" i="1" s="1"/>
  <c r="Q476" i="1"/>
  <c r="S476" i="1" s="1"/>
  <c r="I476" i="1"/>
  <c r="O476" i="1" s="1"/>
  <c r="Q475" i="1"/>
  <c r="S475" i="1" s="1"/>
  <c r="I475" i="1"/>
  <c r="O475" i="1" s="1"/>
  <c r="Q474" i="1"/>
  <c r="S474" i="1" s="1"/>
  <c r="I474" i="1"/>
  <c r="O474" i="1" s="1"/>
  <c r="Q473" i="1"/>
  <c r="S473" i="1" s="1"/>
  <c r="I473" i="1"/>
  <c r="M472" i="1"/>
  <c r="K472" i="1"/>
  <c r="G472" i="1"/>
  <c r="E472" i="1"/>
  <c r="D472" i="1"/>
  <c r="Q470" i="1"/>
  <c r="I470" i="1"/>
  <c r="I469" i="1" s="1"/>
  <c r="M469" i="1"/>
  <c r="K469" i="1"/>
  <c r="G469" i="1"/>
  <c r="E469" i="1"/>
  <c r="D469" i="1"/>
  <c r="Q468" i="1"/>
  <c r="S468" i="1" s="1"/>
  <c r="I468" i="1"/>
  <c r="O468" i="1" s="1"/>
  <c r="O467" i="1" s="1"/>
  <c r="M467" i="1"/>
  <c r="K467" i="1"/>
  <c r="K464" i="1" s="1"/>
  <c r="I467" i="1"/>
  <c r="G467" i="1"/>
  <c r="E467" i="1"/>
  <c r="E464" i="1" s="1"/>
  <c r="D467" i="1"/>
  <c r="Q461" i="1"/>
  <c r="O461" i="1"/>
  <c r="M461" i="1"/>
  <c r="K461" i="1"/>
  <c r="I461" i="1"/>
  <c r="G461" i="1"/>
  <c r="E461" i="1"/>
  <c r="D461" i="1"/>
  <c r="Q460" i="1"/>
  <c r="Q459" i="1" s="1"/>
  <c r="Q457" i="1" s="1"/>
  <c r="I460" i="1"/>
  <c r="O460" i="1" s="1"/>
  <c r="O459" i="1" s="1"/>
  <c r="O457" i="1" s="1"/>
  <c r="M459" i="1"/>
  <c r="M457" i="1" s="1"/>
  <c r="K459" i="1"/>
  <c r="K457" i="1" s="1"/>
  <c r="G459" i="1"/>
  <c r="E459" i="1"/>
  <c r="D459" i="1"/>
  <c r="D457" i="1" s="1"/>
  <c r="G457" i="1"/>
  <c r="E457" i="1"/>
  <c r="Q456" i="1"/>
  <c r="S456" i="1" s="1"/>
  <c r="I456" i="1"/>
  <c r="O456" i="1" s="1"/>
  <c r="Q455" i="1"/>
  <c r="I455" i="1"/>
  <c r="O455" i="1" s="1"/>
  <c r="M454" i="1"/>
  <c r="M452" i="1" s="1"/>
  <c r="K454" i="1"/>
  <c r="G454" i="1"/>
  <c r="E454" i="1"/>
  <c r="E452" i="1" s="1"/>
  <c r="D454" i="1"/>
  <c r="D452" i="1" s="1"/>
  <c r="K452" i="1"/>
  <c r="G452" i="1"/>
  <c r="Q450" i="1"/>
  <c r="I450" i="1"/>
  <c r="O450" i="1" s="1"/>
  <c r="Q449" i="1"/>
  <c r="S449" i="1" s="1"/>
  <c r="I449" i="1"/>
  <c r="O449" i="1" s="1"/>
  <c r="Q448" i="1"/>
  <c r="S448" i="1" s="1"/>
  <c r="I448" i="1"/>
  <c r="O448" i="1" s="1"/>
  <c r="Q447" i="1"/>
  <c r="S447" i="1" s="1"/>
  <c r="I447" i="1"/>
  <c r="O447" i="1" s="1"/>
  <c r="Q446" i="1"/>
  <c r="S446" i="1" s="1"/>
  <c r="I446" i="1"/>
  <c r="O446" i="1" s="1"/>
  <c r="Q445" i="1"/>
  <c r="S445" i="1" s="1"/>
  <c r="I445" i="1"/>
  <c r="O445" i="1" s="1"/>
  <c r="Q444" i="1"/>
  <c r="I444" i="1"/>
  <c r="O444" i="1" s="1"/>
  <c r="Q443" i="1"/>
  <c r="S443" i="1" s="1"/>
  <c r="I443" i="1"/>
  <c r="O443" i="1" s="1"/>
  <c r="Q442" i="1"/>
  <c r="S442" i="1" s="1"/>
  <c r="I442" i="1"/>
  <c r="O442" i="1" s="1"/>
  <c r="Q441" i="1"/>
  <c r="I441" i="1"/>
  <c r="O441" i="1" s="1"/>
  <c r="Q440" i="1"/>
  <c r="S440" i="1" s="1"/>
  <c r="I440" i="1"/>
  <c r="O440" i="1" s="1"/>
  <c r="Q439" i="1"/>
  <c r="S439" i="1" s="1"/>
  <c r="I439" i="1"/>
  <c r="O439" i="1" s="1"/>
  <c r="Q438" i="1"/>
  <c r="S438" i="1" s="1"/>
  <c r="I438" i="1"/>
  <c r="O438" i="1" s="1"/>
  <c r="Q437" i="1"/>
  <c r="S437" i="1" s="1"/>
  <c r="I437" i="1"/>
  <c r="O437" i="1" s="1"/>
  <c r="Q436" i="1"/>
  <c r="S436" i="1" s="1"/>
  <c r="I436" i="1"/>
  <c r="O436" i="1" s="1"/>
  <c r="Q435" i="1"/>
  <c r="S435" i="1" s="1"/>
  <c r="I435" i="1"/>
  <c r="O435" i="1" s="1"/>
  <c r="S434" i="1"/>
  <c r="Q434" i="1"/>
  <c r="I434" i="1"/>
  <c r="O434" i="1" s="1"/>
  <c r="Q433" i="1"/>
  <c r="S433" i="1" s="1"/>
  <c r="I433" i="1"/>
  <c r="O433" i="1" s="1"/>
  <c r="M432" i="1"/>
  <c r="K432" i="1"/>
  <c r="G432" i="1"/>
  <c r="E432" i="1"/>
  <c r="D432" i="1"/>
  <c r="Q431" i="1"/>
  <c r="Q430" i="1" s="1"/>
  <c r="I431" i="1"/>
  <c r="M430" i="1"/>
  <c r="K430" i="1"/>
  <c r="G430" i="1"/>
  <c r="E430" i="1"/>
  <c r="D430" i="1"/>
  <c r="Q429" i="1"/>
  <c r="S429" i="1" s="1"/>
  <c r="I429" i="1"/>
  <c r="I428" i="1" s="1"/>
  <c r="M428" i="1"/>
  <c r="K428" i="1"/>
  <c r="G428" i="1"/>
  <c r="E428" i="1"/>
  <c r="D428" i="1"/>
  <c r="Q427" i="1"/>
  <c r="S427" i="1" s="1"/>
  <c r="I427" i="1"/>
  <c r="O427" i="1" s="1"/>
  <c r="Q426" i="1"/>
  <c r="I426" i="1"/>
  <c r="O426" i="1" s="1"/>
  <c r="Q425" i="1"/>
  <c r="I425" i="1"/>
  <c r="O425" i="1" s="1"/>
  <c r="Q424" i="1"/>
  <c r="I424" i="1"/>
  <c r="O424" i="1" s="1"/>
  <c r="Q423" i="1"/>
  <c r="S423" i="1" s="1"/>
  <c r="I423" i="1"/>
  <c r="O423" i="1" s="1"/>
  <c r="Q422" i="1"/>
  <c r="S422" i="1" s="1"/>
  <c r="I422" i="1"/>
  <c r="O422" i="1" s="1"/>
  <c r="Q421" i="1"/>
  <c r="I421" i="1"/>
  <c r="O421" i="1" s="1"/>
  <c r="Q420" i="1"/>
  <c r="S420" i="1" s="1"/>
  <c r="I420" i="1"/>
  <c r="O420" i="1" s="1"/>
  <c r="Q419" i="1"/>
  <c r="S419" i="1" s="1"/>
  <c r="I419" i="1"/>
  <c r="M418" i="1"/>
  <c r="K418" i="1"/>
  <c r="G418" i="1"/>
  <c r="E418" i="1"/>
  <c r="D418" i="1"/>
  <c r="Q416" i="1"/>
  <c r="S416" i="1" s="1"/>
  <c r="I416" i="1"/>
  <c r="O416" i="1" s="1"/>
  <c r="Q415" i="1"/>
  <c r="S415" i="1" s="1"/>
  <c r="I415" i="1"/>
  <c r="O415" i="1" s="1"/>
  <c r="Q414" i="1"/>
  <c r="I414" i="1"/>
  <c r="O414" i="1" s="1"/>
  <c r="Q413" i="1"/>
  <c r="I413" i="1"/>
  <c r="O413" i="1" s="1"/>
  <c r="Q412" i="1"/>
  <c r="S412" i="1" s="1"/>
  <c r="I412" i="1"/>
  <c r="M411" i="1"/>
  <c r="K411" i="1"/>
  <c r="G411" i="1"/>
  <c r="E411" i="1"/>
  <c r="D411" i="1"/>
  <c r="Q409" i="1"/>
  <c r="I409" i="1"/>
  <c r="O409" i="1" s="1"/>
  <c r="O408" i="1" s="1"/>
  <c r="M408" i="1"/>
  <c r="K408" i="1"/>
  <c r="G408" i="1"/>
  <c r="E408" i="1"/>
  <c r="D408" i="1"/>
  <c r="Q406" i="1"/>
  <c r="S406" i="1" s="1"/>
  <c r="I406" i="1"/>
  <c r="O406" i="1" s="1"/>
  <c r="Q405" i="1"/>
  <c r="I405" i="1"/>
  <c r="O405" i="1" s="1"/>
  <c r="Q404" i="1"/>
  <c r="S404" i="1" s="1"/>
  <c r="I404" i="1"/>
  <c r="O404" i="1" s="1"/>
  <c r="Q403" i="1"/>
  <c r="S403" i="1" s="1"/>
  <c r="I403" i="1"/>
  <c r="O403" i="1" s="1"/>
  <c r="M402" i="1"/>
  <c r="K402" i="1"/>
  <c r="G402" i="1"/>
  <c r="E402" i="1"/>
  <c r="D402" i="1"/>
  <c r="D401" i="1" s="1"/>
  <c r="K401" i="1"/>
  <c r="Q399" i="1"/>
  <c r="I399" i="1"/>
  <c r="O399" i="1" s="1"/>
  <c r="Q395" i="1"/>
  <c r="S395" i="1" s="1"/>
  <c r="I395" i="1"/>
  <c r="O395" i="1" s="1"/>
  <c r="Q394" i="1"/>
  <c r="S394" i="1" s="1"/>
  <c r="I394" i="1"/>
  <c r="O394" i="1" s="1"/>
  <c r="Q393" i="1"/>
  <c r="S393" i="1" s="1"/>
  <c r="O393" i="1"/>
  <c r="I393" i="1"/>
  <c r="Q392" i="1"/>
  <c r="S392" i="1" s="1"/>
  <c r="I392" i="1"/>
  <c r="O392" i="1" s="1"/>
  <c r="Q391" i="1"/>
  <c r="S391" i="1" s="1"/>
  <c r="I391" i="1"/>
  <c r="O391" i="1" s="1"/>
  <c r="Q390" i="1"/>
  <c r="S390" i="1" s="1"/>
  <c r="I390" i="1"/>
  <c r="O390" i="1" s="1"/>
  <c r="Q389" i="1"/>
  <c r="S389" i="1" s="1"/>
  <c r="I389" i="1"/>
  <c r="O389" i="1" s="1"/>
  <c r="Q388" i="1"/>
  <c r="S388" i="1" s="1"/>
  <c r="I388" i="1"/>
  <c r="O388" i="1" s="1"/>
  <c r="Q387" i="1"/>
  <c r="S387" i="1" s="1"/>
  <c r="I387" i="1"/>
  <c r="O387" i="1" s="1"/>
  <c r="M386" i="1"/>
  <c r="K386" i="1"/>
  <c r="K381" i="1" s="1"/>
  <c r="G386" i="1"/>
  <c r="G381" i="1" s="1"/>
  <c r="E386" i="1"/>
  <c r="D386" i="1"/>
  <c r="D381" i="1" s="1"/>
  <c r="M381" i="1"/>
  <c r="E381" i="1"/>
  <c r="Q378" i="1"/>
  <c r="O378" i="1"/>
  <c r="M378" i="1"/>
  <c r="K378" i="1"/>
  <c r="I378" i="1"/>
  <c r="G378" i="1"/>
  <c r="E378" i="1"/>
  <c r="D378" i="1"/>
  <c r="Q375" i="1"/>
  <c r="O375" i="1"/>
  <c r="M375" i="1"/>
  <c r="K375" i="1"/>
  <c r="I375" i="1"/>
  <c r="G375" i="1"/>
  <c r="E375" i="1"/>
  <c r="E374" i="1" s="1"/>
  <c r="D375" i="1"/>
  <c r="Q370" i="1"/>
  <c r="S370" i="1" s="1"/>
  <c r="O370" i="1"/>
  <c r="I370" i="1"/>
  <c r="Q369" i="1"/>
  <c r="I369" i="1"/>
  <c r="O369" i="1" s="1"/>
  <c r="Q367" i="1"/>
  <c r="S367" i="1" s="1"/>
  <c r="I367" i="1"/>
  <c r="O367" i="1" s="1"/>
  <c r="Q366" i="1"/>
  <c r="S366" i="1" s="1"/>
  <c r="I366" i="1"/>
  <c r="O366" i="1" s="1"/>
  <c r="Q365" i="1"/>
  <c r="S365" i="1" s="1"/>
  <c r="I365" i="1"/>
  <c r="O365" i="1" s="1"/>
  <c r="Q364" i="1"/>
  <c r="S364" i="1" s="1"/>
  <c r="O364" i="1"/>
  <c r="I364" i="1"/>
  <c r="I343" i="1"/>
  <c r="O343" i="1" s="1"/>
  <c r="Q338" i="1"/>
  <c r="S338" i="1" s="1"/>
  <c r="I338" i="1"/>
  <c r="O338" i="1" s="1"/>
  <c r="Q337" i="1"/>
  <c r="S337" i="1" s="1"/>
  <c r="I337" i="1"/>
  <c r="O337" i="1" s="1"/>
  <c r="Q336" i="1"/>
  <c r="S336" i="1" s="1"/>
  <c r="I336" i="1"/>
  <c r="O336" i="1" s="1"/>
  <c r="Q335" i="1"/>
  <c r="S335" i="1" s="1"/>
  <c r="I335" i="1"/>
  <c r="O335" i="1" s="1"/>
  <c r="Q334" i="1"/>
  <c r="S334" i="1" s="1"/>
  <c r="I334" i="1"/>
  <c r="O334" i="1" s="1"/>
  <c r="Q333" i="1"/>
  <c r="S333" i="1" s="1"/>
  <c r="I333" i="1"/>
  <c r="O333" i="1" s="1"/>
  <c r="S332" i="1"/>
  <c r="Q332" i="1"/>
  <c r="I332" i="1"/>
  <c r="O332" i="1" s="1"/>
  <c r="Q331" i="1"/>
  <c r="S331" i="1" s="1"/>
  <c r="I331" i="1"/>
  <c r="O331" i="1" s="1"/>
  <c r="Q330" i="1"/>
  <c r="S330" i="1" s="1"/>
  <c r="I330" i="1"/>
  <c r="O330" i="1" s="1"/>
  <c r="Q329" i="1"/>
  <c r="S329" i="1" s="1"/>
  <c r="I329" i="1"/>
  <c r="O329" i="1" s="1"/>
  <c r="Q328" i="1"/>
  <c r="S328" i="1" s="1"/>
  <c r="I328" i="1"/>
  <c r="O328" i="1" s="1"/>
  <c r="Q327" i="1"/>
  <c r="S327" i="1" s="1"/>
  <c r="I327" i="1"/>
  <c r="O327" i="1" s="1"/>
  <c r="Q326" i="1"/>
  <c r="S326" i="1" s="1"/>
  <c r="I326" i="1"/>
  <c r="O326" i="1" s="1"/>
  <c r="Q325" i="1"/>
  <c r="S325" i="1" s="1"/>
  <c r="I325" i="1"/>
  <c r="O325" i="1" s="1"/>
  <c r="Q324" i="1"/>
  <c r="S324" i="1" s="1"/>
  <c r="I324" i="1"/>
  <c r="O324" i="1" s="1"/>
  <c r="Q323" i="1"/>
  <c r="S323" i="1" s="1"/>
  <c r="I323" i="1"/>
  <c r="O323" i="1" s="1"/>
  <c r="Q322" i="1"/>
  <c r="S322" i="1" s="1"/>
  <c r="I322" i="1"/>
  <c r="O322" i="1" s="1"/>
  <c r="Q321" i="1"/>
  <c r="S321" i="1" s="1"/>
  <c r="I321" i="1"/>
  <c r="O321" i="1" s="1"/>
  <c r="Q320" i="1"/>
  <c r="S320" i="1" s="1"/>
  <c r="I320" i="1"/>
  <c r="O320" i="1" s="1"/>
  <c r="Q319" i="1"/>
  <c r="S319" i="1" s="1"/>
  <c r="I319" i="1"/>
  <c r="O319" i="1" s="1"/>
  <c r="Q318" i="1"/>
  <c r="S318" i="1" s="1"/>
  <c r="I318" i="1"/>
  <c r="O318" i="1" s="1"/>
  <c r="Q317" i="1"/>
  <c r="S317" i="1" s="1"/>
  <c r="I317" i="1"/>
  <c r="O317" i="1" s="1"/>
  <c r="Q316" i="1"/>
  <c r="S316" i="1" s="1"/>
  <c r="I316" i="1"/>
  <c r="O316" i="1" s="1"/>
  <c r="Q315" i="1"/>
  <c r="S315" i="1" s="1"/>
  <c r="I315" i="1"/>
  <c r="O315" i="1" s="1"/>
  <c r="Q314" i="1"/>
  <c r="S314" i="1" s="1"/>
  <c r="I314" i="1"/>
  <c r="O314" i="1" s="1"/>
  <c r="Q313" i="1"/>
  <c r="S313" i="1" s="1"/>
  <c r="I313" i="1"/>
  <c r="O313" i="1" s="1"/>
  <c r="Q312" i="1"/>
  <c r="S312" i="1" s="1"/>
  <c r="I312" i="1"/>
  <c r="O312" i="1" s="1"/>
  <c r="Q311" i="1"/>
  <c r="S311" i="1" s="1"/>
  <c r="I311" i="1"/>
  <c r="O311" i="1" s="1"/>
  <c r="I310" i="1"/>
  <c r="O310" i="1" s="1"/>
  <c r="I309" i="1"/>
  <c r="O309" i="1" s="1"/>
  <c r="I308" i="1"/>
  <c r="O308" i="1" s="1"/>
  <c r="Q307" i="1"/>
  <c r="S307" i="1" s="1"/>
  <c r="O307" i="1"/>
  <c r="I307" i="1"/>
  <c r="Q306" i="1"/>
  <c r="S306" i="1" s="1"/>
  <c r="I306" i="1"/>
  <c r="O306" i="1" s="1"/>
  <c r="Q305" i="1"/>
  <c r="S305" i="1" s="1"/>
  <c r="I305" i="1"/>
  <c r="O305" i="1" s="1"/>
  <c r="Q304" i="1"/>
  <c r="S304" i="1" s="1"/>
  <c r="I304" i="1"/>
  <c r="O304" i="1" s="1"/>
  <c r="Q303" i="1"/>
  <c r="S303" i="1" s="1"/>
  <c r="I303" i="1"/>
  <c r="O303" i="1" s="1"/>
  <c r="Q302" i="1"/>
  <c r="S302" i="1" s="1"/>
  <c r="O302" i="1"/>
  <c r="I302" i="1"/>
  <c r="Q301" i="1"/>
  <c r="I301" i="1"/>
  <c r="O301" i="1" s="1"/>
  <c r="Q300" i="1"/>
  <c r="I300" i="1"/>
  <c r="O300" i="1" s="1"/>
  <c r="Q299" i="1"/>
  <c r="S299" i="1" s="1"/>
  <c r="I299" i="1"/>
  <c r="O299" i="1" s="1"/>
  <c r="Q298" i="1"/>
  <c r="S298" i="1" s="1"/>
  <c r="I298" i="1"/>
  <c r="O298" i="1" s="1"/>
  <c r="Q297" i="1"/>
  <c r="S297" i="1" s="1"/>
  <c r="I297" i="1"/>
  <c r="O297" i="1" s="1"/>
  <c r="S296" i="1"/>
  <c r="Q296" i="1"/>
  <c r="I296" i="1"/>
  <c r="O296" i="1" s="1"/>
  <c r="Q295" i="1"/>
  <c r="S295" i="1" s="1"/>
  <c r="I295" i="1"/>
  <c r="O295" i="1" s="1"/>
  <c r="Q294" i="1"/>
  <c r="S294" i="1" s="1"/>
  <c r="I294" i="1"/>
  <c r="O294" i="1" s="1"/>
  <c r="Q293" i="1"/>
  <c r="S293" i="1" s="1"/>
  <c r="I293" i="1"/>
  <c r="O293" i="1" s="1"/>
  <c r="Q292" i="1"/>
  <c r="S292" i="1" s="1"/>
  <c r="I292" i="1"/>
  <c r="O292" i="1" s="1"/>
  <c r="Q291" i="1"/>
  <c r="S291" i="1" s="1"/>
  <c r="I291" i="1"/>
  <c r="O291" i="1" s="1"/>
  <c r="Q290" i="1"/>
  <c r="S290" i="1" s="1"/>
  <c r="I290" i="1"/>
  <c r="O290" i="1" s="1"/>
  <c r="Q289" i="1"/>
  <c r="S289" i="1" s="1"/>
  <c r="I289" i="1"/>
  <c r="O289" i="1" s="1"/>
  <c r="Q288" i="1"/>
  <c r="S288" i="1" s="1"/>
  <c r="I288" i="1"/>
  <c r="O288" i="1" s="1"/>
  <c r="Q287" i="1"/>
  <c r="S287" i="1" s="1"/>
  <c r="I287" i="1"/>
  <c r="O287" i="1" s="1"/>
  <c r="Q277" i="1"/>
  <c r="S277" i="1" s="1"/>
  <c r="I277" i="1"/>
  <c r="O277" i="1" s="1"/>
  <c r="Q276" i="1"/>
  <c r="S276" i="1" s="1"/>
  <c r="I276" i="1"/>
  <c r="O276" i="1" s="1"/>
  <c r="Q275" i="1"/>
  <c r="S275" i="1" s="1"/>
  <c r="I275" i="1"/>
  <c r="O275" i="1" s="1"/>
  <c r="Q274" i="1"/>
  <c r="S274" i="1" s="1"/>
  <c r="I274" i="1"/>
  <c r="O274" i="1" s="1"/>
  <c r="Q273" i="1"/>
  <c r="S273" i="1" s="1"/>
  <c r="I273" i="1"/>
  <c r="O273" i="1" s="1"/>
  <c r="Q272" i="1"/>
  <c r="S272" i="1" s="1"/>
  <c r="I272" i="1"/>
  <c r="O272" i="1" s="1"/>
  <c r="Q271" i="1"/>
  <c r="S271" i="1" s="1"/>
  <c r="I271" i="1"/>
  <c r="O271" i="1" s="1"/>
  <c r="Q270" i="1"/>
  <c r="S270" i="1" s="1"/>
  <c r="I270" i="1"/>
  <c r="O270" i="1" s="1"/>
  <c r="Q269" i="1"/>
  <c r="S269" i="1" s="1"/>
  <c r="I269" i="1"/>
  <c r="O269" i="1" s="1"/>
  <c r="Q268" i="1"/>
  <c r="S268" i="1" s="1"/>
  <c r="I268" i="1"/>
  <c r="O268" i="1" s="1"/>
  <c r="S267" i="1"/>
  <c r="Q267" i="1"/>
  <c r="I267" i="1"/>
  <c r="O267" i="1" s="1"/>
  <c r="Q266" i="1"/>
  <c r="S266" i="1" s="1"/>
  <c r="I266" i="1"/>
  <c r="O266" i="1" s="1"/>
  <c r="Q265" i="1"/>
  <c r="S265" i="1" s="1"/>
  <c r="I265" i="1"/>
  <c r="O265" i="1" s="1"/>
  <c r="Q264" i="1"/>
  <c r="S264" i="1" s="1"/>
  <c r="I264" i="1"/>
  <c r="O264" i="1" s="1"/>
  <c r="Q263" i="1"/>
  <c r="S263" i="1" s="1"/>
  <c r="I263" i="1"/>
  <c r="O263" i="1" s="1"/>
  <c r="Q262" i="1"/>
  <c r="S262" i="1" s="1"/>
  <c r="I262" i="1"/>
  <c r="O262" i="1" s="1"/>
  <c r="Q261" i="1"/>
  <c r="S261" i="1" s="1"/>
  <c r="I261" i="1"/>
  <c r="O261" i="1" s="1"/>
  <c r="Q260" i="1"/>
  <c r="S260" i="1" s="1"/>
  <c r="I260" i="1"/>
  <c r="O260" i="1" s="1"/>
  <c r="Q259" i="1"/>
  <c r="S259" i="1" s="1"/>
  <c r="I259" i="1"/>
  <c r="O259" i="1" s="1"/>
  <c r="Q258" i="1"/>
  <c r="S258" i="1" s="1"/>
  <c r="I258" i="1"/>
  <c r="O258" i="1" s="1"/>
  <c r="Q257" i="1"/>
  <c r="S257" i="1" s="1"/>
  <c r="I257" i="1"/>
  <c r="O257" i="1" s="1"/>
  <c r="Q256" i="1"/>
  <c r="S256" i="1" s="1"/>
  <c r="I256" i="1"/>
  <c r="O256" i="1" s="1"/>
  <c r="Q255" i="1"/>
  <c r="S255" i="1" s="1"/>
  <c r="I255" i="1"/>
  <c r="O255" i="1" s="1"/>
  <c r="Q254" i="1"/>
  <c r="S254" i="1" s="1"/>
  <c r="I254" i="1"/>
  <c r="O254" i="1" s="1"/>
  <c r="Q253" i="1"/>
  <c r="S253" i="1" s="1"/>
  <c r="I253" i="1"/>
  <c r="O253" i="1" s="1"/>
  <c r="Q252" i="1"/>
  <c r="S252" i="1" s="1"/>
  <c r="I252" i="1"/>
  <c r="O252" i="1" s="1"/>
  <c r="Q251" i="1"/>
  <c r="S251" i="1" s="1"/>
  <c r="I251" i="1"/>
  <c r="O251" i="1" s="1"/>
  <c r="Q250" i="1"/>
  <c r="S250" i="1" s="1"/>
  <c r="I250" i="1"/>
  <c r="O250" i="1" s="1"/>
  <c r="Q249" i="1"/>
  <c r="S249" i="1" s="1"/>
  <c r="I249" i="1"/>
  <c r="O249" i="1" s="1"/>
  <c r="Q248" i="1"/>
  <c r="S248" i="1" s="1"/>
  <c r="I248" i="1"/>
  <c r="O248" i="1" s="1"/>
  <c r="Q247" i="1"/>
  <c r="S247" i="1" s="1"/>
  <c r="I247" i="1"/>
  <c r="O247" i="1" s="1"/>
  <c r="Q246" i="1"/>
  <c r="S246" i="1" s="1"/>
  <c r="I246" i="1"/>
  <c r="O246" i="1" s="1"/>
  <c r="Q245" i="1"/>
  <c r="S245" i="1" s="1"/>
  <c r="I245" i="1"/>
  <c r="O245" i="1" s="1"/>
  <c r="Q244" i="1"/>
  <c r="S244" i="1" s="1"/>
  <c r="I244" i="1"/>
  <c r="O244" i="1" s="1"/>
  <c r="Q243" i="1"/>
  <c r="S243" i="1" s="1"/>
  <c r="I243" i="1"/>
  <c r="O243" i="1" s="1"/>
  <c r="Q242" i="1"/>
  <c r="S242" i="1" s="1"/>
  <c r="I242" i="1"/>
  <c r="O242" i="1" s="1"/>
  <c r="Q241" i="1"/>
  <c r="S241" i="1" s="1"/>
  <c r="I241" i="1"/>
  <c r="O241" i="1" s="1"/>
  <c r="Q240" i="1"/>
  <c r="S240" i="1" s="1"/>
  <c r="I240" i="1"/>
  <c r="O240" i="1" s="1"/>
  <c r="S239" i="1"/>
  <c r="Q239" i="1"/>
  <c r="I239" i="1"/>
  <c r="O239" i="1" s="1"/>
  <c r="Q238" i="1"/>
  <c r="S238" i="1" s="1"/>
  <c r="I238" i="1"/>
  <c r="O238" i="1" s="1"/>
  <c r="Q237" i="1"/>
  <c r="S237" i="1" s="1"/>
  <c r="I237" i="1"/>
  <c r="O237" i="1" s="1"/>
  <c r="Q236" i="1"/>
  <c r="S236" i="1" s="1"/>
  <c r="I236" i="1"/>
  <c r="O236" i="1" s="1"/>
  <c r="Q235" i="1"/>
  <c r="S235" i="1" s="1"/>
  <c r="I235" i="1"/>
  <c r="O235" i="1" s="1"/>
  <c r="I234" i="1"/>
  <c r="O234" i="1" s="1"/>
  <c r="Q232" i="1"/>
  <c r="S232" i="1" s="1"/>
  <c r="I232" i="1"/>
  <c r="O232" i="1" s="1"/>
  <c r="Q231" i="1"/>
  <c r="S231" i="1" s="1"/>
  <c r="O231" i="1"/>
  <c r="I231" i="1"/>
  <c r="Q230" i="1"/>
  <c r="S230" i="1" s="1"/>
  <c r="I230" i="1"/>
  <c r="O230" i="1" s="1"/>
  <c r="Q229" i="1"/>
  <c r="S229" i="1" s="1"/>
  <c r="I229" i="1"/>
  <c r="O229" i="1" s="1"/>
  <c r="Q228" i="1"/>
  <c r="I228" i="1"/>
  <c r="O228" i="1" s="1"/>
  <c r="Q227" i="1"/>
  <c r="I227" i="1"/>
  <c r="O227" i="1" s="1"/>
  <c r="Q226" i="1"/>
  <c r="S226" i="1" s="1"/>
  <c r="I226" i="1"/>
  <c r="M225" i="1"/>
  <c r="M27" i="1" s="1"/>
  <c r="K225" i="1"/>
  <c r="G225" i="1"/>
  <c r="E225" i="1"/>
  <c r="D225" i="1"/>
  <c r="Q223" i="1"/>
  <c r="I223" i="1"/>
  <c r="O223" i="1" s="1"/>
  <c r="Q222" i="1"/>
  <c r="S222" i="1" s="1"/>
  <c r="I222" i="1"/>
  <c r="O222" i="1" s="1"/>
  <c r="Q221" i="1"/>
  <c r="I221" i="1"/>
  <c r="O221" i="1" s="1"/>
  <c r="Q220" i="1"/>
  <c r="S220" i="1" s="1"/>
  <c r="I220" i="1"/>
  <c r="O220" i="1" s="1"/>
  <c r="Q219" i="1"/>
  <c r="S219" i="1" s="1"/>
  <c r="I219" i="1"/>
  <c r="O219" i="1" s="1"/>
  <c r="Q218" i="1"/>
  <c r="S218" i="1" s="1"/>
  <c r="I218" i="1"/>
  <c r="M217" i="1"/>
  <c r="K217" i="1"/>
  <c r="G217" i="1"/>
  <c r="E217" i="1"/>
  <c r="D217" i="1"/>
  <c r="Q216" i="1"/>
  <c r="I216" i="1"/>
  <c r="O216" i="1" s="1"/>
  <c r="Q215" i="1"/>
  <c r="Q214" i="1" s="1"/>
  <c r="I215" i="1"/>
  <c r="M214" i="1"/>
  <c r="K214" i="1"/>
  <c r="G214" i="1"/>
  <c r="E214" i="1"/>
  <c r="D214" i="1"/>
  <c r="Q213" i="1"/>
  <c r="Q212" i="1" s="1"/>
  <c r="I213" i="1"/>
  <c r="I212" i="1" s="1"/>
  <c r="M212" i="1"/>
  <c r="K212" i="1"/>
  <c r="G212" i="1"/>
  <c r="E212" i="1"/>
  <c r="D212" i="1"/>
  <c r="Q204" i="1"/>
  <c r="O204" i="1"/>
  <c r="M204" i="1"/>
  <c r="M203" i="1" s="1"/>
  <c r="K204" i="1"/>
  <c r="I204" i="1"/>
  <c r="G204" i="1"/>
  <c r="E204" i="1"/>
  <c r="E203" i="1" s="1"/>
  <c r="D204" i="1"/>
  <c r="Q203" i="1"/>
  <c r="O203" i="1"/>
  <c r="K203" i="1"/>
  <c r="I203" i="1"/>
  <c r="G203" i="1"/>
  <c r="D203" i="1"/>
  <c r="Q202" i="1"/>
  <c r="S202" i="1" s="1"/>
  <c r="I202" i="1"/>
  <c r="O202" i="1" s="1"/>
  <c r="Q201" i="1"/>
  <c r="S201" i="1" s="1"/>
  <c r="O201" i="1"/>
  <c r="I201" i="1"/>
  <c r="Q200" i="1"/>
  <c r="S200" i="1" s="1"/>
  <c r="I200" i="1"/>
  <c r="O200" i="1" s="1"/>
  <c r="Q199" i="1"/>
  <c r="S199" i="1" s="1"/>
  <c r="I199" i="1"/>
  <c r="O199" i="1" s="1"/>
  <c r="Q198" i="1"/>
  <c r="S198" i="1" s="1"/>
  <c r="I198" i="1"/>
  <c r="O198" i="1" s="1"/>
  <c r="Q197" i="1"/>
  <c r="S197" i="1" s="1"/>
  <c r="I197" i="1"/>
  <c r="O197" i="1" s="1"/>
  <c r="Q196" i="1"/>
  <c r="S196" i="1" s="1"/>
  <c r="I196" i="1"/>
  <c r="O196" i="1" s="1"/>
  <c r="Q195" i="1"/>
  <c r="S195" i="1" s="1"/>
  <c r="I195" i="1"/>
  <c r="O195" i="1" s="1"/>
  <c r="Q194" i="1"/>
  <c r="S194" i="1" s="1"/>
  <c r="I194" i="1"/>
  <c r="O194" i="1" s="1"/>
  <c r="Q193" i="1"/>
  <c r="S193" i="1" s="1"/>
  <c r="I193" i="1"/>
  <c r="O193" i="1" s="1"/>
  <c r="Q192" i="1"/>
  <c r="S192" i="1" s="1"/>
  <c r="I192" i="1"/>
  <c r="O192" i="1" s="1"/>
  <c r="Q191" i="1"/>
  <c r="S191" i="1" s="1"/>
  <c r="I191" i="1"/>
  <c r="O191" i="1" s="1"/>
  <c r="Q190" i="1"/>
  <c r="S190" i="1" s="1"/>
  <c r="I190" i="1"/>
  <c r="O190" i="1" s="1"/>
  <c r="Q189" i="1"/>
  <c r="S189" i="1" s="1"/>
  <c r="I189" i="1"/>
  <c r="O189" i="1" s="1"/>
  <c r="Q188" i="1"/>
  <c r="S188" i="1" s="1"/>
  <c r="I188" i="1"/>
  <c r="O188" i="1" s="1"/>
  <c r="Q187" i="1"/>
  <c r="S187" i="1" s="1"/>
  <c r="I187" i="1"/>
  <c r="O187" i="1" s="1"/>
  <c r="Q186" i="1"/>
  <c r="S186" i="1" s="1"/>
  <c r="I186" i="1"/>
  <c r="O186" i="1" s="1"/>
  <c r="Q185" i="1"/>
  <c r="S185" i="1" s="1"/>
  <c r="I185" i="1"/>
  <c r="O185" i="1" s="1"/>
  <c r="Q184" i="1"/>
  <c r="S184" i="1" s="1"/>
  <c r="I184" i="1"/>
  <c r="O184" i="1" s="1"/>
  <c r="Q183" i="1"/>
  <c r="S183" i="1" s="1"/>
  <c r="I183" i="1"/>
  <c r="O183" i="1" s="1"/>
  <c r="Q182" i="1"/>
  <c r="S182" i="1" s="1"/>
  <c r="I182" i="1"/>
  <c r="O182" i="1" s="1"/>
  <c r="Q181" i="1"/>
  <c r="S181" i="1" s="1"/>
  <c r="I181" i="1"/>
  <c r="O181" i="1" s="1"/>
  <c r="Q180" i="1"/>
  <c r="S180" i="1" s="1"/>
  <c r="I180" i="1"/>
  <c r="O180" i="1" s="1"/>
  <c r="Q179" i="1"/>
  <c r="I179" i="1"/>
  <c r="O179" i="1" s="1"/>
  <c r="Q178" i="1"/>
  <c r="S178" i="1" s="1"/>
  <c r="I178" i="1"/>
  <c r="O178" i="1" s="1"/>
  <c r="Q177" i="1"/>
  <c r="S177" i="1" s="1"/>
  <c r="O177" i="1"/>
  <c r="I177" i="1"/>
  <c r="Q176" i="1"/>
  <c r="S176" i="1" s="1"/>
  <c r="I176" i="1"/>
  <c r="O176" i="1" s="1"/>
  <c r="Q175" i="1"/>
  <c r="S175" i="1" s="1"/>
  <c r="I175" i="1"/>
  <c r="O175" i="1" s="1"/>
  <c r="Q174" i="1"/>
  <c r="S174" i="1" s="1"/>
  <c r="I174" i="1"/>
  <c r="O174" i="1" s="1"/>
  <c r="Q173" i="1"/>
  <c r="S173" i="1" s="1"/>
  <c r="I173" i="1"/>
  <c r="O173" i="1" s="1"/>
  <c r="Q172" i="1"/>
  <c r="S172" i="1" s="1"/>
  <c r="I172" i="1"/>
  <c r="O172" i="1" s="1"/>
  <c r="I170" i="1"/>
  <c r="O170" i="1" s="1"/>
  <c r="I169" i="1"/>
  <c r="O169" i="1" s="1"/>
  <c r="Q168" i="1"/>
  <c r="S168" i="1" s="1"/>
  <c r="I168" i="1"/>
  <c r="O168" i="1" s="1"/>
  <c r="Q167" i="1"/>
  <c r="S167" i="1" s="1"/>
  <c r="O167" i="1"/>
  <c r="I167" i="1"/>
  <c r="Q166" i="1"/>
  <c r="S166" i="1" s="1"/>
  <c r="I166" i="1"/>
  <c r="O166" i="1" s="1"/>
  <c r="Q165" i="1"/>
  <c r="S165" i="1" s="1"/>
  <c r="I165" i="1"/>
  <c r="O165" i="1" s="1"/>
  <c r="Q164" i="1"/>
  <c r="S164" i="1" s="1"/>
  <c r="I164" i="1"/>
  <c r="O164" i="1" s="1"/>
  <c r="Q163" i="1"/>
  <c r="S163" i="1" s="1"/>
  <c r="I163" i="1"/>
  <c r="O163" i="1" s="1"/>
  <c r="Q162" i="1"/>
  <c r="S162" i="1" s="1"/>
  <c r="I162" i="1"/>
  <c r="O162" i="1" s="1"/>
  <c r="Q161" i="1"/>
  <c r="S161" i="1" s="1"/>
  <c r="I161" i="1"/>
  <c r="O161" i="1" s="1"/>
  <c r="Q160" i="1"/>
  <c r="S160" i="1" s="1"/>
  <c r="I160" i="1"/>
  <c r="O160" i="1" s="1"/>
  <c r="Q159" i="1"/>
  <c r="S159" i="1" s="1"/>
  <c r="O159" i="1"/>
  <c r="I159" i="1"/>
  <c r="Q158" i="1"/>
  <c r="I158" i="1"/>
  <c r="O158" i="1" s="1"/>
  <c r="S157" i="1"/>
  <c r="Q157" i="1"/>
  <c r="I157" i="1"/>
  <c r="O157" i="1" s="1"/>
  <c r="Q156" i="1"/>
  <c r="S156" i="1" s="1"/>
  <c r="I156" i="1"/>
  <c r="O156" i="1" s="1"/>
  <c r="Q155" i="1"/>
  <c r="S155" i="1" s="1"/>
  <c r="I155" i="1"/>
  <c r="O155" i="1" s="1"/>
  <c r="Q154" i="1"/>
  <c r="S154" i="1" s="1"/>
  <c r="I154" i="1"/>
  <c r="O154" i="1" s="1"/>
  <c r="Q153" i="1"/>
  <c r="S153" i="1" s="1"/>
  <c r="I153" i="1"/>
  <c r="O153" i="1" s="1"/>
  <c r="Q152" i="1"/>
  <c r="S152" i="1" s="1"/>
  <c r="I152" i="1"/>
  <c r="O152" i="1" s="1"/>
  <c r="Q151" i="1"/>
  <c r="S151" i="1" s="1"/>
  <c r="I151" i="1"/>
  <c r="O151" i="1" s="1"/>
  <c r="Q150" i="1"/>
  <c r="S150" i="1" s="1"/>
  <c r="I150" i="1"/>
  <c r="O150" i="1" s="1"/>
  <c r="Q149" i="1"/>
  <c r="S149" i="1" s="1"/>
  <c r="I149" i="1"/>
  <c r="O149" i="1" s="1"/>
  <c r="Q148" i="1"/>
  <c r="S148" i="1" s="1"/>
  <c r="I148" i="1"/>
  <c r="O148" i="1" s="1"/>
  <c r="Q147" i="1"/>
  <c r="S147" i="1" s="1"/>
  <c r="I147" i="1"/>
  <c r="O147" i="1" s="1"/>
  <c r="Q146" i="1"/>
  <c r="S146" i="1" s="1"/>
  <c r="I146" i="1"/>
  <c r="O146" i="1" s="1"/>
  <c r="Q145" i="1"/>
  <c r="S145" i="1" s="1"/>
  <c r="I145" i="1"/>
  <c r="O145" i="1" s="1"/>
  <c r="Q144" i="1"/>
  <c r="S144" i="1" s="1"/>
  <c r="I144" i="1"/>
  <c r="O144" i="1" s="1"/>
  <c r="Q143" i="1"/>
  <c r="S143" i="1" s="1"/>
  <c r="I143" i="1"/>
  <c r="O143" i="1" s="1"/>
  <c r="Q142" i="1"/>
  <c r="S142" i="1" s="1"/>
  <c r="I142" i="1"/>
  <c r="O142" i="1" s="1"/>
  <c r="Q141" i="1"/>
  <c r="S141" i="1" s="1"/>
  <c r="I141" i="1"/>
  <c r="O141" i="1" s="1"/>
  <c r="Q140" i="1"/>
  <c r="S140" i="1" s="1"/>
  <c r="I140" i="1"/>
  <c r="O140" i="1" s="1"/>
  <c r="Q139" i="1"/>
  <c r="S139" i="1" s="1"/>
  <c r="I139" i="1"/>
  <c r="O139" i="1" s="1"/>
  <c r="Q138" i="1"/>
  <c r="S138" i="1" s="1"/>
  <c r="I138" i="1"/>
  <c r="O138" i="1" s="1"/>
  <c r="Q137" i="1"/>
  <c r="S137" i="1" s="1"/>
  <c r="I137" i="1"/>
  <c r="O137" i="1" s="1"/>
  <c r="Q136" i="1"/>
  <c r="S136" i="1" s="1"/>
  <c r="I136" i="1"/>
  <c r="O136" i="1" s="1"/>
  <c r="Q135" i="1"/>
  <c r="S135" i="1" s="1"/>
  <c r="I135" i="1"/>
  <c r="O135" i="1" s="1"/>
  <c r="Q134" i="1"/>
  <c r="S134" i="1" s="1"/>
  <c r="I134" i="1"/>
  <c r="O134" i="1" s="1"/>
  <c r="Q133" i="1"/>
  <c r="S133" i="1" s="1"/>
  <c r="I133" i="1"/>
  <c r="O133" i="1" s="1"/>
  <c r="Q132" i="1"/>
  <c r="S132" i="1" s="1"/>
  <c r="I132" i="1"/>
  <c r="O132" i="1" s="1"/>
  <c r="Q131" i="1"/>
  <c r="S131" i="1" s="1"/>
  <c r="I131" i="1"/>
  <c r="O131" i="1" s="1"/>
  <c r="Q130" i="1"/>
  <c r="S130" i="1" s="1"/>
  <c r="I130" i="1"/>
  <c r="O130" i="1" s="1"/>
  <c r="Q129" i="1"/>
  <c r="S129" i="1" s="1"/>
  <c r="I129" i="1"/>
  <c r="O129" i="1" s="1"/>
  <c r="Q128" i="1"/>
  <c r="S128" i="1" s="1"/>
  <c r="I128" i="1"/>
  <c r="O128" i="1" s="1"/>
  <c r="Q127" i="1"/>
  <c r="S127" i="1" s="1"/>
  <c r="I127" i="1"/>
  <c r="O127" i="1" s="1"/>
  <c r="Q126" i="1"/>
  <c r="S126" i="1" s="1"/>
  <c r="I126" i="1"/>
  <c r="O126" i="1" s="1"/>
  <c r="Q125" i="1"/>
  <c r="S125" i="1" s="1"/>
  <c r="I125" i="1"/>
  <c r="O125" i="1" s="1"/>
  <c r="Q124" i="1"/>
  <c r="S124" i="1" s="1"/>
  <c r="I124" i="1"/>
  <c r="O124" i="1" s="1"/>
  <c r="Q123" i="1"/>
  <c r="S123" i="1" s="1"/>
  <c r="I123" i="1"/>
  <c r="O123" i="1" s="1"/>
  <c r="Q122" i="1"/>
  <c r="S122" i="1" s="1"/>
  <c r="I122" i="1"/>
  <c r="O122" i="1" s="1"/>
  <c r="Q121" i="1"/>
  <c r="S121" i="1" s="1"/>
  <c r="I121" i="1"/>
  <c r="O121" i="1" s="1"/>
  <c r="Q120" i="1"/>
  <c r="S120" i="1" s="1"/>
  <c r="I120" i="1"/>
  <c r="O120" i="1" s="1"/>
  <c r="Q119" i="1"/>
  <c r="I119" i="1"/>
  <c r="O119" i="1" s="1"/>
  <c r="Q118" i="1"/>
  <c r="I118" i="1"/>
  <c r="O118" i="1" s="1"/>
  <c r="Q117" i="1"/>
  <c r="S117" i="1" s="1"/>
  <c r="I117" i="1"/>
  <c r="O117" i="1" s="1"/>
  <c r="Q116" i="1"/>
  <c r="S116" i="1" s="1"/>
  <c r="I116" i="1"/>
  <c r="O116" i="1" s="1"/>
  <c r="Q115" i="1"/>
  <c r="S115" i="1" s="1"/>
  <c r="O115" i="1"/>
  <c r="I115" i="1"/>
  <c r="Q114" i="1"/>
  <c r="S114" i="1" s="1"/>
  <c r="I114" i="1"/>
  <c r="O114" i="1" s="1"/>
  <c r="Q113" i="1"/>
  <c r="S113" i="1" s="1"/>
  <c r="I113" i="1"/>
  <c r="O113" i="1" s="1"/>
  <c r="Q112" i="1"/>
  <c r="S112" i="1" s="1"/>
  <c r="I112" i="1"/>
  <c r="O112" i="1" s="1"/>
  <c r="Q111" i="1"/>
  <c r="S111" i="1" s="1"/>
  <c r="I111" i="1"/>
  <c r="O111" i="1" s="1"/>
  <c r="Q110" i="1"/>
  <c r="S110" i="1" s="1"/>
  <c r="I110" i="1"/>
  <c r="O110" i="1" s="1"/>
  <c r="Q109" i="1"/>
  <c r="S109" i="1" s="1"/>
  <c r="I109" i="1"/>
  <c r="O109" i="1" s="1"/>
  <c r="Q108" i="1"/>
  <c r="S108" i="1" s="1"/>
  <c r="I108" i="1"/>
  <c r="O108" i="1" s="1"/>
  <c r="Q107" i="1"/>
  <c r="S107" i="1" s="1"/>
  <c r="I107" i="1"/>
  <c r="O107" i="1" s="1"/>
  <c r="Q106" i="1"/>
  <c r="S106" i="1" s="1"/>
  <c r="I106" i="1"/>
  <c r="O106" i="1" s="1"/>
  <c r="Q105" i="1"/>
  <c r="S105" i="1" s="1"/>
  <c r="I105" i="1"/>
  <c r="O105" i="1" s="1"/>
  <c r="Q104" i="1"/>
  <c r="S104" i="1" s="1"/>
  <c r="I104" i="1"/>
  <c r="O104" i="1" s="1"/>
  <c r="M103" i="1"/>
  <c r="K103" i="1"/>
  <c r="G103" i="1"/>
  <c r="E103" i="1"/>
  <c r="D103" i="1"/>
  <c r="Q102" i="1"/>
  <c r="S102" i="1" s="1"/>
  <c r="I102" i="1"/>
  <c r="O102" i="1" s="1"/>
  <c r="Q101" i="1"/>
  <c r="S101" i="1" s="1"/>
  <c r="I101" i="1"/>
  <c r="O101" i="1" s="1"/>
  <c r="Q100" i="1"/>
  <c r="S100" i="1" s="1"/>
  <c r="I100" i="1"/>
  <c r="O100" i="1" s="1"/>
  <c r="Q99" i="1"/>
  <c r="S99" i="1" s="1"/>
  <c r="I99" i="1"/>
  <c r="O99" i="1" s="1"/>
  <c r="Q98" i="1"/>
  <c r="S98" i="1" s="1"/>
  <c r="I98" i="1"/>
  <c r="O98" i="1" s="1"/>
  <c r="Q97" i="1"/>
  <c r="S97" i="1" s="1"/>
  <c r="I97" i="1"/>
  <c r="O97" i="1" s="1"/>
  <c r="Q96" i="1"/>
  <c r="S96" i="1" s="1"/>
  <c r="I96" i="1"/>
  <c r="O96" i="1" s="1"/>
  <c r="Q95" i="1"/>
  <c r="I95" i="1"/>
  <c r="O95" i="1" s="1"/>
  <c r="Q94" i="1"/>
  <c r="S94" i="1" s="1"/>
  <c r="I94" i="1"/>
  <c r="O94" i="1" s="1"/>
  <c r="Q93" i="1"/>
  <c r="S93" i="1" s="1"/>
  <c r="I93" i="1"/>
  <c r="O93" i="1" s="1"/>
  <c r="Q92" i="1"/>
  <c r="I92" i="1"/>
  <c r="O92" i="1" s="1"/>
  <c r="Q91" i="1"/>
  <c r="S91" i="1" s="1"/>
  <c r="I91" i="1"/>
  <c r="O91" i="1" s="1"/>
  <c r="Q90" i="1"/>
  <c r="S90" i="1" s="1"/>
  <c r="I90" i="1"/>
  <c r="O90" i="1" s="1"/>
  <c r="Q89" i="1"/>
  <c r="S89" i="1" s="1"/>
  <c r="I89" i="1"/>
  <c r="O89" i="1" s="1"/>
  <c r="Q88" i="1"/>
  <c r="S88" i="1" s="1"/>
  <c r="I88" i="1"/>
  <c r="Q87" i="1"/>
  <c r="S87" i="1" s="1"/>
  <c r="I87" i="1"/>
  <c r="O87" i="1" s="1"/>
  <c r="M86" i="1"/>
  <c r="K86" i="1"/>
  <c r="G86" i="1"/>
  <c r="E86" i="1"/>
  <c r="D86" i="1"/>
  <c r="Q85" i="1"/>
  <c r="I85" i="1"/>
  <c r="O85" i="1" s="1"/>
  <c r="O84" i="1" s="1"/>
  <c r="M84" i="1"/>
  <c r="K84" i="1"/>
  <c r="I84" i="1"/>
  <c r="G84" i="1"/>
  <c r="E84" i="1"/>
  <c r="D84" i="1"/>
  <c r="Q83" i="1"/>
  <c r="S83" i="1" s="1"/>
  <c r="I83" i="1"/>
  <c r="O83" i="1" s="1"/>
  <c r="Q82" i="1"/>
  <c r="S82" i="1" s="1"/>
  <c r="I82" i="1"/>
  <c r="O82" i="1" s="1"/>
  <c r="Q81" i="1"/>
  <c r="S81" i="1" s="1"/>
  <c r="I81" i="1"/>
  <c r="O81" i="1" s="1"/>
  <c r="Q80" i="1"/>
  <c r="S80" i="1" s="1"/>
  <c r="I80" i="1"/>
  <c r="O80" i="1" s="1"/>
  <c r="Q79" i="1"/>
  <c r="S79" i="1" s="1"/>
  <c r="I79" i="1"/>
  <c r="O79" i="1" s="1"/>
  <c r="Q78" i="1"/>
  <c r="S78" i="1" s="1"/>
  <c r="I78" i="1"/>
  <c r="O78" i="1" s="1"/>
  <c r="Q77" i="1"/>
  <c r="S77" i="1" s="1"/>
  <c r="I77" i="1"/>
  <c r="O77" i="1" s="1"/>
  <c r="Q76" i="1"/>
  <c r="I76" i="1"/>
  <c r="O76" i="1" s="1"/>
  <c r="Q75" i="1"/>
  <c r="I75" i="1"/>
  <c r="O75" i="1" s="1"/>
  <c r="Q74" i="1"/>
  <c r="I74" i="1"/>
  <c r="O74" i="1" s="1"/>
  <c r="I73" i="1"/>
  <c r="O73" i="1" s="1"/>
  <c r="Q72" i="1"/>
  <c r="S72" i="1" s="1"/>
  <c r="I72" i="1"/>
  <c r="O72" i="1" s="1"/>
  <c r="Q71" i="1"/>
  <c r="S71" i="1" s="1"/>
  <c r="I71" i="1"/>
  <c r="Q70" i="1"/>
  <c r="I70" i="1"/>
  <c r="O70" i="1" s="1"/>
  <c r="M69" i="1"/>
  <c r="K69" i="1"/>
  <c r="G69" i="1"/>
  <c r="E69" i="1"/>
  <c r="D69" i="1"/>
  <c r="Q67" i="1"/>
  <c r="S67" i="1" s="1"/>
  <c r="I67" i="1"/>
  <c r="O67" i="1" s="1"/>
  <c r="Q66" i="1"/>
  <c r="S66" i="1" s="1"/>
  <c r="I66" i="1"/>
  <c r="O66" i="1" s="1"/>
  <c r="Q65" i="1"/>
  <c r="S65" i="1" s="1"/>
  <c r="I65" i="1"/>
  <c r="O65" i="1" s="1"/>
  <c r="Q64" i="1"/>
  <c r="S64" i="1" s="1"/>
  <c r="I64" i="1"/>
  <c r="O64" i="1" s="1"/>
  <c r="Q63" i="1"/>
  <c r="S63" i="1" s="1"/>
  <c r="I63" i="1"/>
  <c r="O63" i="1" s="1"/>
  <c r="Q62" i="1"/>
  <c r="S62" i="1" s="1"/>
  <c r="I62" i="1"/>
  <c r="O62" i="1" s="1"/>
  <c r="M61" i="1"/>
  <c r="K61" i="1"/>
  <c r="G61" i="1"/>
  <c r="E61" i="1"/>
  <c r="D61" i="1"/>
  <c r="Q60" i="1"/>
  <c r="S60" i="1" s="1"/>
  <c r="I60" i="1"/>
  <c r="O60" i="1" s="1"/>
  <c r="Q59" i="1"/>
  <c r="I59" i="1"/>
  <c r="M58" i="1"/>
  <c r="K58" i="1"/>
  <c r="G58" i="1"/>
  <c r="E58" i="1"/>
  <c r="D58" i="1"/>
  <c r="Q57" i="1"/>
  <c r="S57" i="1" s="1"/>
  <c r="I57" i="1"/>
  <c r="O57" i="1" s="1"/>
  <c r="O56" i="1" s="1"/>
  <c r="M56" i="1"/>
  <c r="K56" i="1"/>
  <c r="I56" i="1"/>
  <c r="G56" i="1"/>
  <c r="E56" i="1"/>
  <c r="D56" i="1"/>
  <c r="Q55" i="1"/>
  <c r="S55" i="1" s="1"/>
  <c r="I55" i="1"/>
  <c r="O55" i="1" s="1"/>
  <c r="Q54" i="1"/>
  <c r="S54" i="1" s="1"/>
  <c r="I54" i="1"/>
  <c r="O54" i="1" s="1"/>
  <c r="Q53" i="1"/>
  <c r="S53" i="1" s="1"/>
  <c r="I53" i="1"/>
  <c r="O53" i="1" s="1"/>
  <c r="Q52" i="1"/>
  <c r="S52" i="1" s="1"/>
  <c r="I52" i="1"/>
  <c r="I51" i="1" s="1"/>
  <c r="M51" i="1"/>
  <c r="K51" i="1"/>
  <c r="G51" i="1"/>
  <c r="E51" i="1"/>
  <c r="D51" i="1"/>
  <c r="Q48" i="1"/>
  <c r="I48" i="1"/>
  <c r="O48" i="1" s="1"/>
  <c r="Q47" i="1"/>
  <c r="S47" i="1" s="1"/>
  <c r="I47" i="1"/>
  <c r="O47" i="1" s="1"/>
  <c r="Q46" i="1"/>
  <c r="S46" i="1" s="1"/>
  <c r="I46" i="1"/>
  <c r="O46" i="1" s="1"/>
  <c r="Q45" i="1"/>
  <c r="S45" i="1" s="1"/>
  <c r="I45" i="1"/>
  <c r="O45" i="1" s="1"/>
  <c r="Q44" i="1"/>
  <c r="I44" i="1"/>
  <c r="O44" i="1" s="1"/>
  <c r="O43" i="1" s="1"/>
  <c r="M43" i="1"/>
  <c r="K43" i="1"/>
  <c r="G43" i="1"/>
  <c r="E43" i="1"/>
  <c r="D43" i="1"/>
  <c r="Q42" i="1"/>
  <c r="S42" i="1" s="1"/>
  <c r="I42" i="1"/>
  <c r="O42" i="1" s="1"/>
  <c r="O41" i="1" s="1"/>
  <c r="M41" i="1"/>
  <c r="K41" i="1"/>
  <c r="G41" i="1"/>
  <c r="E41" i="1"/>
  <c r="D41" i="1"/>
  <c r="D37" i="1" s="1"/>
  <c r="K37" i="1"/>
  <c r="Q32" i="1"/>
  <c r="S32" i="1" s="1"/>
  <c r="I32" i="1"/>
  <c r="O32" i="1" s="1"/>
  <c r="O31" i="1" s="1"/>
  <c r="O30" i="1" s="1"/>
  <c r="M31" i="1"/>
  <c r="M30" i="1" s="1"/>
  <c r="K31" i="1"/>
  <c r="G31" i="1"/>
  <c r="E31" i="1"/>
  <c r="E30" i="1" s="1"/>
  <c r="D31" i="1"/>
  <c r="D30" i="1" s="1"/>
  <c r="K30" i="1"/>
  <c r="K29" i="1" s="1"/>
  <c r="G30" i="1"/>
  <c r="D27" i="1"/>
  <c r="Q26" i="1"/>
  <c r="O26" i="1"/>
  <c r="M26" i="1"/>
  <c r="K26" i="1"/>
  <c r="I26" i="1"/>
  <c r="G26" i="1"/>
  <c r="E26" i="1"/>
  <c r="D26" i="1"/>
  <c r="T19" i="1"/>
  <c r="S431" i="1" l="1"/>
  <c r="O536" i="1"/>
  <c r="O535" i="1" s="1"/>
  <c r="I544" i="1"/>
  <c r="I766" i="1"/>
  <c r="Q69" i="1"/>
  <c r="S69" i="1" s="1"/>
  <c r="I58" i="1"/>
  <c r="S215" i="1"/>
  <c r="G27" i="1"/>
  <c r="D374" i="1"/>
  <c r="Q428" i="1"/>
  <c r="S428" i="1" s="1"/>
  <c r="G451" i="1"/>
  <c r="Q454" i="1"/>
  <c r="S454" i="1" s="1"/>
  <c r="K543" i="1"/>
  <c r="D765" i="1"/>
  <c r="Q782" i="1"/>
  <c r="S782" i="1" s="1"/>
  <c r="Q816" i="1"/>
  <c r="S816" i="1" s="1"/>
  <c r="E37" i="1"/>
  <c r="M68" i="1"/>
  <c r="S455" i="1"/>
  <c r="I464" i="1"/>
  <c r="O537" i="1"/>
  <c r="Q537" i="1"/>
  <c r="K765" i="1"/>
  <c r="M773" i="1"/>
  <c r="G50" i="1"/>
  <c r="Q103" i="1"/>
  <c r="S103" i="1" s="1"/>
  <c r="G210" i="1"/>
  <c r="S651" i="1"/>
  <c r="K863" i="1"/>
  <c r="O37" i="1"/>
  <c r="I41" i="1"/>
  <c r="E68" i="1"/>
  <c r="E28" i="1" s="1"/>
  <c r="Q31" i="1"/>
  <c r="S31" i="1" s="1"/>
  <c r="Q58" i="1"/>
  <c r="M210" i="1"/>
  <c r="I408" i="1"/>
  <c r="G417" i="1"/>
  <c r="E451" i="1"/>
  <c r="E24" i="1" s="1"/>
  <c r="G464" i="1"/>
  <c r="Q467" i="1"/>
  <c r="S467" i="1" s="1"/>
  <c r="K554" i="1"/>
  <c r="G750" i="1"/>
  <c r="G765" i="1"/>
  <c r="G773" i="1"/>
  <c r="G749" i="1" s="1"/>
  <c r="I905" i="1"/>
  <c r="I901" i="1" s="1"/>
  <c r="Q217" i="1"/>
  <c r="E417" i="1"/>
  <c r="M464" i="1"/>
  <c r="D50" i="1"/>
  <c r="D22" i="1" s="1"/>
  <c r="I69" i="1"/>
  <c r="E27" i="1"/>
  <c r="K374" i="1"/>
  <c r="Q386" i="1"/>
  <c r="Q381" i="1" s="1"/>
  <c r="S381" i="1" s="1"/>
  <c r="K27" i="1"/>
  <c r="O517" i="1"/>
  <c r="M554" i="1"/>
  <c r="Q651" i="1"/>
  <c r="Q647" i="1" s="1"/>
  <c r="D29" i="1"/>
  <c r="S85" i="1"/>
  <c r="Q84" i="1"/>
  <c r="Q68" i="1" s="1"/>
  <c r="I31" i="1"/>
  <c r="I30" i="1" s="1"/>
  <c r="O52" i="1"/>
  <c r="O51" i="1" s="1"/>
  <c r="S59" i="1"/>
  <c r="O71" i="1"/>
  <c r="O69" i="1" s="1"/>
  <c r="O88" i="1"/>
  <c r="I86" i="1"/>
  <c r="I214" i="1"/>
  <c r="O215" i="1"/>
  <c r="O214" i="1" s="1"/>
  <c r="I386" i="1"/>
  <c r="I381" i="1" s="1"/>
  <c r="O386" i="1"/>
  <c r="O381" i="1" s="1"/>
  <c r="O374" i="1" s="1"/>
  <c r="D509" i="1"/>
  <c r="D502" i="1" s="1"/>
  <c r="I517" i="1"/>
  <c r="I784" i="1"/>
  <c r="O788" i="1"/>
  <c r="E29" i="1"/>
  <c r="M37" i="1"/>
  <c r="M29" i="1" s="1"/>
  <c r="Q43" i="1"/>
  <c r="S43" i="1" s="1"/>
  <c r="Q56" i="1"/>
  <c r="S56" i="1" s="1"/>
  <c r="E50" i="1"/>
  <c r="O61" i="1"/>
  <c r="O50" i="1" s="1"/>
  <c r="Q86" i="1"/>
  <c r="S86" i="1" s="1"/>
  <c r="Q210" i="1"/>
  <c r="S214" i="1"/>
  <c r="S221" i="1"/>
  <c r="I402" i="1"/>
  <c r="O402" i="1"/>
  <c r="K417" i="1"/>
  <c r="I430" i="1"/>
  <c r="O431" i="1"/>
  <c r="O430" i="1" s="1"/>
  <c r="O652" i="1"/>
  <c r="O651" i="1" s="1"/>
  <c r="O647" i="1" s="1"/>
  <c r="K773" i="1"/>
  <c r="O820" i="1"/>
  <c r="O819" i="1" s="1"/>
  <c r="I819" i="1"/>
  <c r="Q908" i="1"/>
  <c r="S908" i="1" s="1"/>
  <c r="S911" i="1"/>
  <c r="S58" i="1"/>
  <c r="O770" i="1"/>
  <c r="O769" i="1" s="1"/>
  <c r="O765" i="1" s="1"/>
  <c r="I769" i="1"/>
  <c r="O29" i="1"/>
  <c r="M50" i="1"/>
  <c r="I459" i="1"/>
  <c r="I457" i="1" s="1"/>
  <c r="M509" i="1"/>
  <c r="M502" i="1" s="1"/>
  <c r="Q544" i="1"/>
  <c r="S544" i="1" s="1"/>
  <c r="S545" i="1"/>
  <c r="K749" i="1"/>
  <c r="O784" i="1"/>
  <c r="G37" i="1"/>
  <c r="G29" i="1" s="1"/>
  <c r="K50" i="1"/>
  <c r="K22" i="1" s="1"/>
  <c r="Q51" i="1"/>
  <c r="S51" i="1" s="1"/>
  <c r="D68" i="1"/>
  <c r="G68" i="1"/>
  <c r="K210" i="1"/>
  <c r="S409" i="1"/>
  <c r="Q408" i="1"/>
  <c r="S408" i="1" s="1"/>
  <c r="Q432" i="1"/>
  <c r="S432" i="1" s="1"/>
  <c r="D451" i="1"/>
  <c r="D24" i="1" s="1"/>
  <c r="M451" i="1"/>
  <c r="M24" i="1" s="1"/>
  <c r="D464" i="1"/>
  <c r="S536" i="1"/>
  <c r="Q535" i="1"/>
  <c r="S535" i="1" s="1"/>
  <c r="O817" i="1"/>
  <c r="O816" i="1" s="1"/>
  <c r="O812" i="1" s="1"/>
  <c r="S889" i="1"/>
  <c r="Q888" i="1"/>
  <c r="D210" i="1"/>
  <c r="D28" i="1" s="1"/>
  <c r="I217" i="1"/>
  <c r="E401" i="1"/>
  <c r="E373" i="1" s="1"/>
  <c r="M401" i="1"/>
  <c r="D417" i="1"/>
  <c r="M417" i="1"/>
  <c r="S430" i="1"/>
  <c r="O454" i="1"/>
  <c r="O452" i="1" s="1"/>
  <c r="I472" i="1"/>
  <c r="G543" i="1"/>
  <c r="I564" i="1"/>
  <c r="O567" i="1"/>
  <c r="O564" i="1" s="1"/>
  <c r="M863" i="1"/>
  <c r="G24" i="1"/>
  <c r="E210" i="1"/>
  <c r="E25" i="1" s="1"/>
  <c r="S217" i="1"/>
  <c r="I374" i="1"/>
  <c r="Q374" i="1"/>
  <c r="M374" i="1"/>
  <c r="G374" i="1"/>
  <c r="G401" i="1"/>
  <c r="G22" i="1" s="1"/>
  <c r="I411" i="1"/>
  <c r="O473" i="1"/>
  <c r="O472" i="1" s="1"/>
  <c r="O510" i="1"/>
  <c r="Q510" i="1"/>
  <c r="S510" i="1" s="1"/>
  <c r="D554" i="1"/>
  <c r="G863" i="1"/>
  <c r="O864" i="1"/>
  <c r="I876" i="1"/>
  <c r="I871" i="1" s="1"/>
  <c r="I864" i="1" s="1"/>
  <c r="E509" i="1"/>
  <c r="E502" i="1" s="1"/>
  <c r="E501" i="1" s="1"/>
  <c r="E554" i="1"/>
  <c r="G554" i="1"/>
  <c r="D750" i="1"/>
  <c r="D773" i="1"/>
  <c r="O470" i="1"/>
  <c r="O469" i="1" s="1"/>
  <c r="O464" i="1" s="1"/>
  <c r="Q472" i="1"/>
  <c r="G509" i="1"/>
  <c r="G502" i="1" s="1"/>
  <c r="Q568" i="1"/>
  <c r="S568" i="1" s="1"/>
  <c r="Q769" i="1"/>
  <c r="S769" i="1" s="1"/>
  <c r="E864" i="1"/>
  <c r="E863" i="1" s="1"/>
  <c r="O908" i="1"/>
  <c r="O86" i="1"/>
  <c r="O103" i="1"/>
  <c r="S425" i="1"/>
  <c r="Q418" i="1"/>
  <c r="Q452" i="1"/>
  <c r="S470" i="1"/>
  <c r="Q469" i="1"/>
  <c r="S469" i="1" s="1"/>
  <c r="S472" i="1"/>
  <c r="Q41" i="1"/>
  <c r="I43" i="1"/>
  <c r="I37" i="1" s="1"/>
  <c r="I29" i="1" s="1"/>
  <c r="O59" i="1"/>
  <c r="O58" i="1" s="1"/>
  <c r="K68" i="1"/>
  <c r="S119" i="1"/>
  <c r="O213" i="1"/>
  <c r="O212" i="1" s="1"/>
  <c r="O218" i="1"/>
  <c r="O217" i="1" s="1"/>
  <c r="I225" i="1"/>
  <c r="O548" i="1"/>
  <c r="O543" i="1" s="1"/>
  <c r="I548" i="1"/>
  <c r="I543" i="1" s="1"/>
  <c r="O551" i="1"/>
  <c r="Q564" i="1"/>
  <c r="S564" i="1" s="1"/>
  <c r="O596" i="1"/>
  <c r="S607" i="1"/>
  <c r="Q596" i="1"/>
  <c r="S596" i="1" s="1"/>
  <c r="I654" i="1"/>
  <c r="O655" i="1"/>
  <c r="O654" i="1" s="1"/>
  <c r="S820" i="1"/>
  <c r="Q819" i="1"/>
  <c r="S819" i="1" s="1"/>
  <c r="S906" i="1"/>
  <c r="Q905" i="1"/>
  <c r="S553" i="1"/>
  <c r="Q548" i="1"/>
  <c r="S548" i="1" s="1"/>
  <c r="Q61" i="1"/>
  <c r="S61" i="1" s="1"/>
  <c r="I103" i="1"/>
  <c r="I68" i="1" s="1"/>
  <c r="O226" i="1"/>
  <c r="O225" i="1" s="1"/>
  <c r="S228" i="1"/>
  <c r="Q225" i="1"/>
  <c r="S386" i="1"/>
  <c r="Q402" i="1"/>
  <c r="O412" i="1"/>
  <c r="O411" i="1" s="1"/>
  <c r="S414" i="1"/>
  <c r="Q411" i="1"/>
  <c r="S411" i="1" s="1"/>
  <c r="O429" i="1"/>
  <c r="O428" i="1" s="1"/>
  <c r="O451" i="1"/>
  <c r="O24" i="1" s="1"/>
  <c r="O509" i="1"/>
  <c r="O502" i="1" s="1"/>
  <c r="Q515" i="1"/>
  <c r="I753" i="1"/>
  <c r="I751" i="1" s="1"/>
  <c r="I750" i="1" s="1"/>
  <c r="E773" i="1"/>
  <c r="Q784" i="1"/>
  <c r="S784" i="1" s="1"/>
  <c r="I555" i="1"/>
  <c r="O556" i="1"/>
  <c r="O555" i="1" s="1"/>
  <c r="O776" i="1"/>
  <c r="I774" i="1"/>
  <c r="I773" i="1" s="1"/>
  <c r="I908" i="1"/>
  <c r="Q30" i="1"/>
  <c r="I61" i="1"/>
  <c r="I50" i="1" s="1"/>
  <c r="I418" i="1"/>
  <c r="O419" i="1"/>
  <c r="O418" i="1" s="1"/>
  <c r="S518" i="1"/>
  <c r="Q517" i="1"/>
  <c r="S517" i="1" s="1"/>
  <c r="O572" i="1"/>
  <c r="O568" i="1" s="1"/>
  <c r="I568" i="1"/>
  <c r="S772" i="1"/>
  <c r="Q771" i="1"/>
  <c r="I432" i="1"/>
  <c r="I454" i="1"/>
  <c r="I452" i="1" s="1"/>
  <c r="I451" i="1" s="1"/>
  <c r="I24" i="1" s="1"/>
  <c r="I510" i="1"/>
  <c r="Q555" i="1"/>
  <c r="S558" i="1"/>
  <c r="Q654" i="1"/>
  <c r="S654" i="1" s="1"/>
  <c r="S676" i="1"/>
  <c r="O432" i="1"/>
  <c r="K451" i="1"/>
  <c r="K24" i="1" s="1"/>
  <c r="K509" i="1"/>
  <c r="K502" i="1" s="1"/>
  <c r="K501" i="1" s="1"/>
  <c r="I537" i="1"/>
  <c r="I596" i="1"/>
  <c r="E765" i="1"/>
  <c r="M765" i="1"/>
  <c r="O774" i="1"/>
  <c r="O773" i="1" s="1"/>
  <c r="K647" i="1"/>
  <c r="D863" i="1"/>
  <c r="I888" i="1"/>
  <c r="I884" i="1" s="1"/>
  <c r="O889" i="1"/>
  <c r="O888" i="1" s="1"/>
  <c r="O884" i="1" s="1"/>
  <c r="Q753" i="1"/>
  <c r="Q774" i="1"/>
  <c r="Q876" i="1"/>
  <c r="Q812" i="1" l="1"/>
  <c r="S812" i="1" s="1"/>
  <c r="G21" i="1"/>
  <c r="K25" i="1"/>
  <c r="I765" i="1"/>
  <c r="I749" i="1" s="1"/>
  <c r="M28" i="1"/>
  <c r="D749" i="1"/>
  <c r="S374" i="1"/>
  <c r="I863" i="1"/>
  <c r="S84" i="1"/>
  <c r="D23" i="1"/>
  <c r="M501" i="1"/>
  <c r="E22" i="1"/>
  <c r="E20" i="1" s="1"/>
  <c r="E21" i="1"/>
  <c r="D501" i="1"/>
  <c r="I210" i="1"/>
  <c r="I25" i="1" s="1"/>
  <c r="M25" i="1"/>
  <c r="G25" i="1"/>
  <c r="O21" i="1"/>
  <c r="M23" i="1"/>
  <c r="S210" i="1"/>
  <c r="M749" i="1"/>
  <c r="Q464" i="1"/>
  <c r="S464" i="1" s="1"/>
  <c r="E23" i="1"/>
  <c r="G28" i="1"/>
  <c r="D373" i="1"/>
  <c r="G23" i="1"/>
  <c r="G20" i="1" s="1"/>
  <c r="G373" i="1"/>
  <c r="O401" i="1"/>
  <c r="D21" i="1"/>
  <c r="G501" i="1"/>
  <c r="M373" i="1"/>
  <c r="D25" i="1"/>
  <c r="O749" i="1"/>
  <c r="O417" i="1"/>
  <c r="O863" i="1"/>
  <c r="O27" i="1"/>
  <c r="M21" i="1"/>
  <c r="I401" i="1"/>
  <c r="I22" i="1" s="1"/>
  <c r="Q884" i="1"/>
  <c r="S884" i="1" s="1"/>
  <c r="S888" i="1"/>
  <c r="Q37" i="1"/>
  <c r="S37" i="1" s="1"/>
  <c r="S41" i="1"/>
  <c r="Q543" i="1"/>
  <c r="S543" i="1" s="1"/>
  <c r="I417" i="1"/>
  <c r="I373" i="1" s="1"/>
  <c r="S30" i="1"/>
  <c r="Q29" i="1"/>
  <c r="O554" i="1"/>
  <c r="O501" i="1" s="1"/>
  <c r="I27" i="1"/>
  <c r="K28" i="1"/>
  <c r="K23" i="1"/>
  <c r="Q451" i="1"/>
  <c r="S452" i="1"/>
  <c r="M22" i="1"/>
  <c r="K21" i="1"/>
  <c r="K20" i="1" s="1"/>
  <c r="Q554" i="1"/>
  <c r="S554" i="1" s="1"/>
  <c r="S555" i="1"/>
  <c r="S876" i="1"/>
  <c r="Q871" i="1"/>
  <c r="E749" i="1"/>
  <c r="S647" i="1"/>
  <c r="I554" i="1"/>
  <c r="Q509" i="1"/>
  <c r="S515" i="1"/>
  <c r="S402" i="1"/>
  <c r="Q401" i="1"/>
  <c r="Q50" i="1"/>
  <c r="S905" i="1"/>
  <c r="Q901" i="1"/>
  <c r="S901" i="1" s="1"/>
  <c r="Q417" i="1"/>
  <c r="S417" i="1" s="1"/>
  <c r="S418" i="1"/>
  <c r="Q751" i="1"/>
  <c r="S753" i="1"/>
  <c r="S225" i="1"/>
  <c r="Q27" i="1"/>
  <c r="S27" i="1" s="1"/>
  <c r="Q773" i="1"/>
  <c r="S773" i="1" s="1"/>
  <c r="S774" i="1"/>
  <c r="I509" i="1"/>
  <c r="I502" i="1" s="1"/>
  <c r="I21" i="1" s="1"/>
  <c r="S771" i="1"/>
  <c r="Q765" i="1"/>
  <c r="S765" i="1" s="1"/>
  <c r="S68" i="1"/>
  <c r="K373" i="1"/>
  <c r="O210" i="1"/>
  <c r="O25" i="1" s="1"/>
  <c r="O68" i="1"/>
  <c r="M20" i="1" l="1"/>
  <c r="Q25" i="1"/>
  <c r="S25" i="1" s="1"/>
  <c r="I28" i="1"/>
  <c r="O373" i="1"/>
  <c r="O22" i="1"/>
  <c r="D20" i="1"/>
  <c r="O23" i="1"/>
  <c r="O28" i="1"/>
  <c r="S401" i="1"/>
  <c r="Q373" i="1"/>
  <c r="S373" i="1" s="1"/>
  <c r="Q750" i="1"/>
  <c r="S751" i="1"/>
  <c r="Q23" i="1"/>
  <c r="S23" i="1" s="1"/>
  <c r="Q28" i="1"/>
  <c r="S28" i="1" s="1"/>
  <c r="S29" i="1"/>
  <c r="I23" i="1"/>
  <c r="I20" i="1" s="1"/>
  <c r="I501" i="1"/>
  <c r="S50" i="1"/>
  <c r="Q22" i="1"/>
  <c r="S22" i="1" s="1"/>
  <c r="S509" i="1"/>
  <c r="Q502" i="1"/>
  <c r="S871" i="1"/>
  <c r="Q864" i="1"/>
  <c r="S451" i="1"/>
  <c r="Q24" i="1"/>
  <c r="S24" i="1" s="1"/>
  <c r="O20" i="1" l="1"/>
  <c r="Q21" i="1"/>
  <c r="S21" i="1"/>
  <c r="Q20" i="1"/>
  <c r="Q749" i="1"/>
  <c r="S749" i="1" s="1"/>
  <c r="S750" i="1"/>
  <c r="S502" i="1"/>
  <c r="Q501" i="1"/>
  <c r="S501" i="1" s="1"/>
  <c r="Q863" i="1"/>
  <c r="S863" i="1" s="1"/>
  <c r="S864" i="1"/>
  <c r="S20" i="1" l="1"/>
</calcChain>
</file>

<file path=xl/sharedStrings.xml><?xml version="1.0" encoding="utf-8"?>
<sst xmlns="http://schemas.openxmlformats.org/spreadsheetml/2006/main" count="11147" uniqueCount="1881">
  <si>
    <t>Приложение  № 2</t>
  </si>
  <si>
    <t>к приказу Минэнерго России</t>
  </si>
  <si>
    <t>от «___» ___ 2017 г. №______</t>
  </si>
  <si>
    <t>Форма 2. Отчет об исполнении плана освоения капитальных вложений по инвестиционным проектам инвестиционной программы</t>
  </si>
  <si>
    <t>за 2023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</si>
  <si>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</si>
  <si>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</si>
  <si>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</si>
  <si>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</si>
  <si>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</si>
  <si>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</si>
  <si>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</si>
  <si>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</si>
  <si>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</si>
  <si>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млн. рублей (без НДС)</t>
  </si>
  <si>
    <t xml:space="preserve">Фактический объем освоения капитальных вложений на 01.01.2023, млн рублей 
(без НДС) </t>
  </si>
  <si>
    <t xml:space="preserve">Остаток освоения капитальных вложений 
на 01.01.2023,  млн рублей (без НДС) </t>
  </si>
  <si>
    <t>Освоение капитальных вложений 2023 года, млн рублей  (без НДС)</t>
  </si>
  <si>
    <t xml:space="preserve">Остаток освоения капитальных вложений 
на 01.01.2024,  млн рублей 
(без НДС) </t>
  </si>
  <si>
    <t>Отклонение от плана освоения 2023 года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</si>
  <si>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</si>
  <si>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</si>
  <si>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</si>
  <si>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</si>
  <si>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</si>
  <si>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</si>
  <si>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</si>
  <si>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</si>
  <si>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</si>
  <si>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</si>
  <si>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</si>
  <si>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</si>
  <si>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</si>
  <si>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</si>
  <si>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</si>
  <si>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</si>
  <si>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</si>
  <si>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</si>
  <si>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</si>
  <si>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</si>
  <si>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</si>
  <si>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</si>
  <si>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</si>
  <si>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</si>
  <si>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</si>
  <si>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</si>
  <si>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</si>
  <si>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</si>
  <si>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</si>
  <si>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</si>
  <si>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</si>
  <si>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</si>
  <si>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</si>
  <si>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</si>
  <si>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</si>
  <si>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Невыполнением подрядной организацией ПНР в полном объеме из-за невозможности вывода в ремонт 1СШ, 2СШ ЗРУ-110 кВ Хабаровской ТЭЦ-1 для переключения с 35кВ на 110кВ. (письмо филиала АО «СО ЕЭС» Тихоокеанское РДУ от 16.01.2024 № РЗ-б6-1-1-19-67)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</si>
  <si>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</si>
  <si>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</si>
  <si>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</si>
  <si>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</si>
  <si>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</si>
  <si>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</si>
  <si>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</si>
  <si>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</si>
  <si>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</si>
  <si>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</si>
  <si>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</si>
  <si>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</si>
  <si>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</si>
  <si>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</si>
  <si>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</si>
  <si>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</si>
  <si>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</si>
  <si>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</si>
  <si>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</si>
  <si>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</si>
  <si>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</si>
  <si>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</si>
  <si>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</si>
  <si>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</si>
  <si>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 xml:space="preserve">Отклонение от плана связано с уменьшением (экономия) стоимости проекта по результатам закупочных процедур по услугам подряда и поставке МТР 
Проектно-изыскательские работы выполнены в полном объеме.Договорные обязательства выполнены в полном объеме. 
Объект сдан в эксплуатацию.
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</si>
  <si>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</si>
  <si>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</si>
  <si>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обязательства выполнены в полном объеме.  Объект сдан в эксплуатацию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</si>
  <si>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</si>
  <si>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</si>
  <si>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 xml:space="preserve">Приняты к учету работы по выполнению ПИР в рамках исполнения договора с ООО «Энергодиагностика» №30/ХТС-23 от 31.03.2023.
Договорные обязательства не выполнены (не принят 5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</si>
  <si>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</si>
  <si>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</si>
  <si>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</si>
  <si>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</si>
  <si>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</si>
  <si>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</si>
  <si>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</si>
  <si>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</si>
  <si>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</si>
  <si>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</si>
  <si>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Экономический эффект  от закупочных процедур на заключение договора по выполненнию ПИР .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</si>
  <si>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</si>
  <si>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</si>
  <si>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</si>
  <si>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</si>
  <si>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</si>
  <si>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</si>
  <si>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</si>
  <si>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</si>
  <si>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</si>
  <si>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</si>
  <si>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 xml:space="preserve">Перераспределение затрат на содержание ОКС.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</si>
  <si>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</si>
  <si>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</si>
  <si>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</si>
  <si>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</si>
  <si>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Перенос сроков реализации проекта в связи с расторжением договора с подрядчиком. Проведение обследования объекта и актуализации ПСД.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</si>
  <si>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</si>
  <si>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</si>
  <si>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</si>
  <si>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</si>
  <si>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</si>
  <si>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</si>
  <si>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 ДС №1 к договору №42/ХТ1-23 от 22.05.2023 предусматривающее продление срока выполнения работ до 31.12.2024 за счет недоиспользованной амортизации. Переходящий договор №42/ХТ1-23 от 22.05.2023, СМР не выполнен в 2023 году в связи с увеличением сроков оформления и получения разрешительной документации на добычу суглинка. Из-за несоответсвия проектным отметкам, работы были приостановлены, сметная документация скорректирована.Перераспределение затрат на содержание ОКС.</t>
  </si>
  <si>
    <t>Наращивание золоотвала №2 (1 очередь) Хабаровской ТЭЦ-3 на 1800 тыс. м3</t>
  </si>
  <si>
    <t>H_505-ХГ-57</t>
  </si>
  <si>
    <t>Экономический эффект  от закупочных процедур на заключение договора по выполненнию работ 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</si>
  <si>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</si>
  <si>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</si>
  <si>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</si>
  <si>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</si>
  <si>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</si>
  <si>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</si>
  <si>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</si>
  <si>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</si>
  <si>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</si>
  <si>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</si>
  <si>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</si>
  <si>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</si>
  <si>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</si>
  <si>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</si>
  <si>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</si>
  <si>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</si>
  <si>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</si>
  <si>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</si>
  <si>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к/а ст. № 13 БКЗ-220-140-7 Хабаровской ТЭЦ-1</t>
  </si>
  <si>
    <t>H_505-ХГ-99</t>
  </si>
  <si>
    <t>Перенос оплаты вследствии движения материалов по складам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</si>
  <si>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</si>
  <si>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</si>
  <si>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</si>
  <si>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</si>
  <si>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</si>
  <si>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</si>
  <si>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</si>
  <si>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</si>
  <si>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</si>
  <si>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</si>
  <si>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Досрочная поставка оборудования и передача подрядчику для монтажа.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</si>
  <si>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</si>
  <si>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</si>
  <si>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По факту заключенного договора работы ПИР будут реализованы в 2023-2024 гг.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</si>
  <si>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</si>
  <si>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</si>
  <si>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Экономический эффект по результатам закупочных процедур по договору №31/АТ1-23 от 23.06.2023 с ООО НПП «ВИБРОБИТ».</t>
  </si>
  <si>
    <t>Установка баков ёмкостью 200 м.куб, 2 шт., СП ТЭЦ Советская Гавань</t>
  </si>
  <si>
    <t>N_505-ТЭЦСов.Гавань-1</t>
  </si>
  <si>
    <t>Отставание подрядной организацией от графика  выполнения работ по дог. на выполнениеСМР. Готовиться доп. согл. на увеличение сроков выполнение работ до 06.2024 г.</t>
  </si>
  <si>
    <t>Замена вентиляторов горячего дутья ВГД-10/3000, 12 шт. СП ТЭЦ  Советская Гавань</t>
  </si>
  <si>
    <t>N_505-ТЭЦСов.Гавань-2</t>
  </si>
  <si>
    <t>Перераспределение прочих затрат на содержание службы заказчика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</si>
  <si>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</si>
  <si>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</si>
  <si>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Отклонение от плана в связи с увеличением стоимости работ по результатам пересчета сметной стоимости при подготовке комплекта закупочной документации к торговым процедурам (письмо № 100-05/957 от 25.05.2023 о согласовании увеличения стоимости закупки).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</si>
  <si>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</si>
  <si>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</si>
  <si>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</si>
  <si>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</si>
  <si>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Отставание подрядной организацией от графика  выполнения работ по дог. на выполнение ПИР.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</si>
  <si>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</si>
  <si>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</si>
  <si>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</si>
  <si>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</si>
  <si>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Работы выполнены в соответствии с заключенным доп. 1  17.07.2023  к дог. на выполнение  СМР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</si>
  <si>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</si>
  <si>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</si>
  <si>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</si>
  <si>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</si>
  <si>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</si>
  <si>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</si>
  <si>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</si>
  <si>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</si>
  <si>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</si>
  <si>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</si>
  <si>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</si>
  <si>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</si>
  <si>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</si>
  <si>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</si>
  <si>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</si>
  <si>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</si>
  <si>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</si>
  <si>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</si>
  <si>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</si>
  <si>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</si>
  <si>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</si>
  <si>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</si>
  <si>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</si>
  <si>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</si>
  <si>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</si>
  <si>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</si>
  <si>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</si>
  <si>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</si>
  <si>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</si>
  <si>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</si>
  <si>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</si>
  <si>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</si>
  <si>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</si>
  <si>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</si>
  <si>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участка, пересмотренные в договоре в сторону уменьшения.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</si>
  <si>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</si>
  <si>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</si>
  <si>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Отставание подрядной организацией от графика  выполнения работ по дог. на выполнение СМР.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</si>
  <si>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</si>
  <si>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</si>
  <si>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Перераспределение затрат на содержание ОКС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</si>
  <si>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</si>
  <si>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</si>
  <si>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</si>
  <si>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</si>
  <si>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</si>
  <si>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F_505-ХГ-30</t>
  </si>
  <si>
    <t>Перераспределение затрат на содержание службы заказчика.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</si>
  <si>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</si>
  <si>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</si>
  <si>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</si>
  <si>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</si>
  <si>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Договор подряда расторгнут в связи с отставанием подрдчика от графика выполнения работ. К учету приняты прочие затраты на содержание службы заказчмка.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</si>
  <si>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</si>
  <si>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</si>
  <si>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Договора на выполнение работ с 
ООО "Прософт-Системы" заключен на 0,01 коп
461/24-23 от 28 марта 2023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</si>
  <si>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</si>
  <si>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</si>
  <si>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</si>
  <si>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</si>
  <si>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</si>
  <si>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</si>
  <si>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</si>
  <si>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</si>
  <si>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</si>
  <si>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</si>
  <si>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</si>
  <si>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</si>
  <si>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</si>
  <si>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</si>
  <si>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</si>
  <si>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</si>
  <si>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</si>
  <si>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</si>
  <si>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</si>
  <si>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</si>
  <si>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</si>
  <si>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</si>
  <si>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Перераспределение затрат ОКСа - финансирование прочих затрат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</si>
  <si>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</si>
  <si>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</si>
  <si>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</si>
  <si>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</si>
  <si>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</si>
  <si>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</si>
  <si>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</si>
  <si>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</si>
  <si>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</si>
  <si>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</si>
  <si>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</si>
  <si>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</si>
  <si>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</si>
  <si>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</si>
  <si>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</si>
  <si>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</si>
  <si>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</si>
  <si>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</si>
  <si>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</si>
  <si>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</si>
  <si>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</si>
  <si>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</si>
  <si>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</si>
  <si>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</si>
  <si>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</si>
  <si>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</si>
  <si>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</si>
  <si>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</si>
  <si>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</si>
  <si>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</si>
  <si>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Отставание подрдчика от графика выполнения работ</t>
  </si>
  <si>
    <t>Модернизация резервного источника электроснабжения на НТЭЦ</t>
  </si>
  <si>
    <t>I_505-ХГ-128</t>
  </si>
  <si>
    <t>Позднее заключение договора на выполнение работ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</si>
  <si>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</si>
  <si>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</si>
  <si>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</si>
  <si>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</si>
  <si>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</si>
  <si>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</si>
  <si>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</si>
  <si>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</si>
  <si>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</si>
  <si>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</si>
  <si>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</si>
  <si>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</si>
  <si>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</si>
  <si>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</si>
  <si>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</si>
  <si>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>К учету приняты фактически выполненные работы, по договору подряда, заключенному с экономией относительно запланированных сумм. Перераспределение прочих затрат на содержание службы заказчика .</t>
  </si>
  <si>
    <t xml:space="preserve">Установка системы пожаротушения трансформаторов ст. 5Т, 1Т, 2Т  Амурской ТЭЦ
</t>
  </si>
  <si>
    <t>K_505-ХГ-171</t>
  </si>
  <si>
    <t xml:space="preserve">Данный проект был разделен на два лота (СМР и Автоматика). Весь комплекс работ планировалось завершить в 2023 году. По строительно-монтажным работам - договор № 46/АТ1-23 от 25.10.2023г. выполнение составило 100%. По автоматике - договор № 57/АТ1-23 от 04.12.2023г. окончание согласно графика запланировано в марте 2024 года. </t>
  </si>
  <si>
    <t xml:space="preserve">
Установка системы пожаротушения трансформатора ст. № Т-1 Хабаровской ТЭЦ-3
</t>
  </si>
  <si>
    <t>K_505-ХГ-149</t>
  </si>
  <si>
    <t>Экономия по результатам закупочных процедур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</si>
  <si>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</si>
  <si>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</si>
  <si>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</si>
  <si>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</si>
  <si>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Период реализации договора подряда 2023-2024 гг.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</si>
  <si>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</si>
  <si>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</si>
  <si>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</si>
  <si>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</si>
  <si>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>Увеличение ст-ти проекта по результатам закупочных процедур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</si>
  <si>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</si>
  <si>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</si>
  <si>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</si>
  <si>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</si>
  <si>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</si>
  <si>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</si>
  <si>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В связи с итогами проведениме закупочных процедур. Изменение условий оплаты по результатам заключения договора №14/КТ2-23 от 10.03.23
Подрядчик работает по УСН. Сумма договора не облагается НДС на основании гл. 26.2 НК РФ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</si>
  <si>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</si>
  <si>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</si>
  <si>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</si>
  <si>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</si>
  <si>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Экономия в результате закупочных процедур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</si>
  <si>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</si>
  <si>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</si>
  <si>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</si>
  <si>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</si>
  <si>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Договор на выполнение работ не заключен, в связи с отсутствием участников торговых процедур (ни один из потенциальных исполнителей не подал заявку на участие в конкурентной процедуре)</t>
  </si>
  <si>
    <t>Модернизация АСУ ТП  котельного оборудования Хабаровской ТЭЦ-2</t>
  </si>
  <si>
    <t>I_505-ХТСКх-64</t>
  </si>
  <si>
    <t>По результатам торговых процедур заключен договор нс сумму 0,1 коп..</t>
  </si>
  <si>
    <t>Техперевооружение системы управления информационной безопасности, Комсомольские тепловые сети</t>
  </si>
  <si>
    <t>K_505-КТС-1</t>
  </si>
  <si>
    <t>В связи с поздней  поставку давальческого материала реализация проекта перенесена на 1 кв. 2024 г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</si>
  <si>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</si>
  <si>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</si>
  <si>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</si>
  <si>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</si>
  <si>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</si>
  <si>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</si>
  <si>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К  учету приняты факт выполнения проектно-изыскательских работ в рамках исполнения договора с АО “РЭС Групп», № 24/ХТС-23 от 24.03.2023. Договорные обязательства не выполнены (не приняты 6 этап «Разработка рабочей документации»). С подрядчиком ведется претензионная работа. Подписано дополнительное соглашение к договору подряда на изменение срока выполнения ПИР. В связи с этим, выполнение СМР смещено на 2024 год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</si>
  <si>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</si>
  <si>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</si>
  <si>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</si>
  <si>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</si>
  <si>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</si>
  <si>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</si>
  <si>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Увеличение стоимости основного оборудования.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</si>
  <si>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</si>
  <si>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</si>
  <si>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Договор на выполнение работ не заключен.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</si>
  <si>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</si>
  <si>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</si>
  <si>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</si>
  <si>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Техническое перевооружение Мостового крана ст. № 2 КО рег. № 3062 (1 шт), СП "Хабаровская ТЭЦ-3"</t>
  </si>
  <si>
    <t>N_505-ХТЭЦ-3-38</t>
  </si>
  <si>
    <t>К учету приняты ПИР, в соответствии с заключенным договором на выполнение работ.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</si>
  <si>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</si>
  <si>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</si>
  <si>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проект. Включен в ИПР для снижения эксплутациоонных затрат по содержанию котельной №8.</t>
  </si>
  <si>
    <t>Замена насосного оборудования на ЦТП-8 (3шт.), СП ТЭЦ Советская Гавань</t>
  </si>
  <si>
    <t>N_505-ТЭЦСов.Гавань-7-1</t>
  </si>
  <si>
    <t>Отставание подрядной организацией от графика  выполнения работ по дог. на выполнение ПИР, как следствие реализация проекта не осуществлялась.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</si>
  <si>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</si>
  <si>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</si>
  <si>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Экономический эффект по результатам закупочных процедур. Договор № 37/АТ1-23 от 03.08.2023 с ООО «Пирамида»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</si>
  <si>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</si>
  <si>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</si>
  <si>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Экономический эффект по результатам закупочных процедур на оборудование (Договор № 1441/81-22 от 15.11.2022 ООО «Техпрофит»).</t>
  </si>
  <si>
    <t>Техническое перевооружение дымососа ДН-24 ст. № ДС-10Б (1 шт) котла БКЗ-210-140 ст.№ 10, СП "Амурская ТЭЦ-1"</t>
  </si>
  <si>
    <t>N_505-АмТЭЦ-1-4</t>
  </si>
  <si>
    <t xml:space="preserve">Увеличение стоимости за счет проведения закупочных процедур по оборудованию (Договор № 1785/81-22 от 30.12.2022 ООО "ЭН1"). 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</si>
  <si>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</si>
  <si>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</si>
  <si>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</si>
  <si>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</si>
  <si>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Экономический эффект по результатам закупочных процедур на оборудование (Договор № 185/81-23 от 06.02.2023 ООО «Антэк») и экономии по СМР по договору № 20/АТ1-23 от 02.05.23г. с АО "ХРМК".</t>
  </si>
  <si>
    <t>Техническое перевооружение вагоноопракидывателя ВРС-125 с заменой ротора (1 шт), СП "Амурская ТЭЦ-1"</t>
  </si>
  <si>
    <t>N_505-АмТЭЦ-1-10</t>
  </si>
  <si>
    <t>Согласно предоставленного графика освоения и финансирования работ по договору № 47/АТ1-23 от 10.11.2023г. ООО «СОЭЗ», подрядчик сдвинул сроки выполнения работ на март 2024 года. Освоение на сумму 187,5 тыс. руб. - прочие затраты (Агентское вознаграждение договор № 316/82-22 от 10.03.2022г)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</si>
  <si>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</si>
  <si>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</si>
  <si>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</si>
  <si>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</si>
  <si>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Перенос работ ПИР на 2024 год в связи с отстванием проектировщика от графика производства работ</t>
  </si>
  <si>
    <t xml:space="preserve">Установка автомобильных весов, кол-во 1 шт., СП "Комсомольская ТЭЦ-2" </t>
  </si>
  <si>
    <t>N_505-КТЭЦ2-1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</si>
  <si>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</si>
  <si>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</si>
  <si>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</si>
  <si>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</si>
  <si>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Позднее заключение договора подряда, работы запланированы на 2024 год</t>
  </si>
  <si>
    <t>Техническое перевооружение насосного оборудования СП "Хабаровская ТЭЦ-3"</t>
  </si>
  <si>
    <t>N_505-ХТЭЦ-3-27</t>
  </si>
  <si>
    <t>Длительная поставка оборудования, ожидается поступление в 2024 году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</si>
  <si>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</si>
  <si>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</si>
  <si>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</si>
  <si>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</si>
  <si>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Перенос реализации проекта на 2024 год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</si>
  <si>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</si>
  <si>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</si>
  <si>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</si>
  <si>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</si>
  <si>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 xml:space="preserve">Новый проект включен в ИПР с целью повышения надёжности тепло и электроснабжения потребителей. </t>
  </si>
  <si>
    <t>Модернизация водяного экономайзера (16 блоков) Котла ТПЕ-215 ст. № 1, СП "Хабаровская ТЭЦ-3"</t>
  </si>
  <si>
    <t>N_505-ХТЭЦ-3-44</t>
  </si>
  <si>
    <t>Стоимость приобретенного оборудования превышает плановую стоимость согласно результатам закупочных процедур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</si>
  <si>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</si>
  <si>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</si>
  <si>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Расторжение договора по причине изменения гидрологической ситуации в районе производства работ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</si>
  <si>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</si>
  <si>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</si>
  <si>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Новый проект включен в ИПР с целью повышения надёжности тепло и электроснабжения потребителей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</si>
  <si>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</si>
  <si>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</si>
  <si>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Новый проект включен в ИПР с целью повышения надёжности тепло и электроснабжения потребителей. Отмена закупки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</si>
  <si>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</si>
  <si>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</si>
  <si>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</si>
  <si>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</si>
  <si>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</si>
  <si>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</si>
  <si>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</si>
  <si>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</si>
  <si>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К учету приняты работы по выполнению ПИР в рамках исполнения договора с ООО «Энергодиагностика» (договор № 93/ХТС-23 от 14.06.2023).
Договорные обязательства не выполнены (не принят 6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</si>
  <si>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</si>
  <si>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</si>
  <si>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Ввиду невыполнения проектно-изыскательских работ по договору подряда с АО “РЭС Групп», № 24/ХТС-23 от 24.03.2023 выход на закупочные процедуры по выполнению СМР перенесен на 2024 год.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</si>
  <si>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</si>
  <si>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</si>
  <si>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Отмена закупки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</si>
  <si>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</si>
  <si>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</si>
  <si>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</si>
  <si>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</si>
  <si>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</si>
  <si>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</si>
  <si>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</si>
  <si>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</si>
  <si>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</si>
  <si>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</si>
  <si>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</si>
  <si>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</si>
  <si>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</si>
  <si>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</si>
  <si>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</si>
  <si>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</si>
  <si>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</si>
  <si>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</si>
  <si>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</si>
  <si>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</si>
  <si>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</si>
  <si>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</si>
  <si>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</si>
  <si>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</si>
  <si>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</si>
  <si>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</si>
  <si>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</si>
  <si>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</si>
  <si>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</si>
  <si>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</si>
  <si>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</si>
  <si>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</si>
  <si>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Отставание подрядной организацией от графика  выполнения работ по дог. на выполнение ПИР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</si>
  <si>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</si>
  <si>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</si>
  <si>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</si>
  <si>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</si>
  <si>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</si>
  <si>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</si>
  <si>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</si>
  <si>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</si>
  <si>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Договор подряда расторгнут в связи с отставанием подрдчика от графика выполнения работ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</si>
  <si>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</si>
  <si>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</si>
  <si>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</si>
  <si>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</si>
  <si>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затраты по договору по аренде земли, с увеличением от запланированнированных объемоов.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</si>
  <si>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</si>
  <si>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</si>
  <si>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</si>
  <si>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</si>
  <si>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</si>
  <si>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</si>
  <si>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</si>
  <si>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</si>
  <si>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</si>
  <si>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</si>
  <si>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</si>
  <si>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</si>
  <si>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</si>
  <si>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</si>
  <si>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Опережение подрядной организацией графика  выполнения работ по дог. на выполнение ПИР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</si>
  <si>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</si>
  <si>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</si>
  <si>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</si>
  <si>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</si>
  <si>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</si>
  <si>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</si>
  <si>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</si>
  <si>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</si>
  <si>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В отчете по освоению капитальных вложений проекта за отчетный год учтены работы по выполнению ПИР в рамках исполнения договора с ООО «Электротехнические системы» №134/ХТС-23 от 03.08.2023. Договорные обязательства не выполнены.С подрядчиком ведется претензионная работа. Готовится дополнительное соглашение к договору на изменение срока выполнения работ.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</si>
  <si>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</si>
  <si>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</si>
  <si>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проект. Включен в ИПР с целью увеличения энергоэффективности и энергосбережения административного здания. К учету приняты ПИР.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</si>
  <si>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</si>
  <si>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</si>
  <si>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Новый проект включен в ИПР на основании следующих документов: "Протокол технического совещания по вопросу необходимости модернизации коммутационных аппаратов, трансформаторов напряжения и трансформаторов тока в цепях генераторного напряжения турбогенераторов ТГ-1, ТГ-2, ТГ-3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110 кВ с заменой устройств РЗА Хабаровской ТЭЦ-3 в период с 2022 по 2026 г." от 26.04.2022 г.; "Протокол технического совещания по вопросу необходимости модернизации ячеек ОРУ 220 кВ с заменой устройств РЗА Хабаровской ТЭЦ-3 в период с 2022 по 2026 г." от 26.04.2022 г.В итоговом проекте ИПР объемы инвестиций скорректированы в рамках замечания Хабаровского края п. 6 от 22.06.2023 №19.3.58-9251 (вх. АО ДГК от 26.06.2023 №7195) 
</t>
  </si>
  <si>
    <t xml:space="preserve">Покупка многофункционального устройства,  ХТЭЦ-3,   кол-во 1 шт. </t>
  </si>
  <si>
    <t>I_505-ХГ-45-264</t>
  </si>
  <si>
    <t xml:space="preserve">Покупка системы гарантированного электропитания,  ХТЭЦ-3,   кол-во 1 компл. </t>
  </si>
  <si>
    <t>I_505-ХГ-45-265</t>
  </si>
  <si>
    <t>Уменьшение ст-ти проекта по результатам закупочных процедур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</si>
  <si>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</si>
  <si>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</si>
  <si>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</si>
  <si>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</si>
  <si>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</si>
  <si>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</si>
  <si>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</si>
  <si>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</si>
  <si>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</si>
  <si>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</si>
  <si>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</si>
  <si>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</si>
  <si>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</si>
  <si>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</si>
  <si>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</si>
  <si>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</si>
  <si>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Задержка поставки по причине длительного срока изготовления</t>
  </si>
  <si>
    <t>Покупка Вилочный погрузчик, СП "Комсомольская ТЭЦ-2", 1 шт.</t>
  </si>
  <si>
    <t>N_505-КТЭЦ2-45-1</t>
  </si>
  <si>
    <t>Срок поставки автоогрузчика вилочного переносится до 31.01.2023 (письмо от 01.12.2023 №1410/П), всвязи с недопоставкой комплектующих на завод изготавитель.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</si>
  <si>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</si>
  <si>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</si>
  <si>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</si>
  <si>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</si>
  <si>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</si>
  <si>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</si>
  <si>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</si>
  <si>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</si>
  <si>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</si>
  <si>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</si>
  <si>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</si>
  <si>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</si>
  <si>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</si>
  <si>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</si>
  <si>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</si>
  <si>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</si>
  <si>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</si>
  <si>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</si>
  <si>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Отклонение ввиду сложившейся экономии по итогам закупочных процедур.ТМЦ до 100 тыс руб.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</si>
  <si>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</si>
  <si>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</si>
  <si>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</si>
  <si>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</si>
  <si>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</si>
  <si>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</si>
  <si>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</si>
  <si>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</si>
  <si>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</si>
  <si>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</si>
  <si>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Срок поставки  03.2024 в соответствии с заключенным договором поставки.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</si>
  <si>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</si>
  <si>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</si>
  <si>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Срок поставки  05.2024 в соответствии с заключенным договором поставки.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</si>
  <si>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</si>
  <si>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</si>
  <si>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</si>
  <si>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</si>
  <si>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</si>
  <si>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</si>
  <si>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</si>
  <si>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</si>
  <si>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</si>
  <si>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</si>
  <si>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</si>
  <si>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</si>
  <si>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 высокочастотного тестера  ВЧТ-25М, СП  Амурская ТЭЦ, кол-во 2 шт.</t>
  </si>
  <si>
    <t>H_505-ХГ-45-130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</si>
  <si>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</si>
  <si>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</si>
  <si>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</si>
  <si>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H_505-ХГ-45-229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</si>
  <si>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</si>
  <si>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</si>
  <si>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</si>
  <si>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</si>
  <si>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</si>
  <si>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</si>
  <si>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</si>
  <si>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</si>
  <si>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</si>
  <si>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</si>
  <si>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</si>
  <si>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</si>
  <si>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</si>
  <si>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</si>
  <si>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</si>
  <si>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</si>
  <si>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Стоимость меньше 100 т.р., приобретение отнесено на операционные расходы, согласно учетной политике</t>
  </si>
  <si>
    <t>Покупка бульдозера ДЭТ-250, СП Хабаровская ТЭЦ-1, 1.шт.</t>
  </si>
  <si>
    <t>N_505-ХТЭЦ-1-45-14</t>
  </si>
  <si>
    <t>Новый проект. Заключен договор на приобретение объекта основных средств. Финансирование возникших обязательств по договору.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</si>
  <si>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</si>
  <si>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</si>
  <si>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</si>
  <si>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</si>
  <si>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Новый проект. Проект включен в ИПР с целью замены физически изношенной техники</t>
  </si>
  <si>
    <t>Покупка центрифуги, 1 шт, СП ХТЭЦ-3</t>
  </si>
  <si>
    <t>N_505-ХТЭЦ-3-45-20</t>
  </si>
  <si>
    <t xml:space="preserve">Новый проект. Проект включен в ИПР с целью оснащения станции необходимым оборудованием. 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</si>
  <si>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</si>
  <si>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</si>
  <si>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</si>
  <si>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</si>
  <si>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</si>
  <si>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</si>
  <si>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В рамках реализации производственной программы была проведена закупка, в результате которой возникло превышение фактической цены (свыше 100 тыс. рублей без НДС)</t>
  </si>
  <si>
    <t>Покупка Станка сверлильного магнитного, 1 шт, СП "Амурская ТЭЦ-1"</t>
  </si>
  <si>
    <t>N_505-АмТЭЦ-1-45-4</t>
  </si>
  <si>
    <t>Покупка триммера,1 шт, СП ТЭЦ Советская Гавань</t>
  </si>
  <si>
    <t>N_505-ТЭЦСов.Гавань-45-19</t>
  </si>
  <si>
    <t>Покупка Сварочный аппарат BlueWeld Prestige Plasma 31 (или аналог), 1 шт, СП Комсомольская ТЭЦ-3</t>
  </si>
  <si>
    <t>N_505-КТЭЦ3-45-3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</si>
  <si>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</si>
  <si>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</si>
  <si>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</si>
  <si>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</si>
  <si>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кондуктометра МАРК 603 СП Амурской ТЭЦ-1-1 шт.</t>
  </si>
  <si>
    <t>K_505-ХГ-45-273-4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</si>
  <si>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</si>
  <si>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</si>
  <si>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</si>
  <si>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</si>
  <si>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</si>
  <si>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</si>
  <si>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</si>
  <si>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</si>
  <si>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</si>
  <si>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</si>
  <si>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</si>
  <si>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</si>
  <si>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</si>
  <si>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</si>
  <si>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</si>
  <si>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</si>
  <si>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</si>
  <si>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</si>
  <si>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Задержка поставки, отгрузка в январе 2024 года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</si>
  <si>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</si>
  <si>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</si>
  <si>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</si>
  <si>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</si>
  <si>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</si>
  <si>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</si>
  <si>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</si>
  <si>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</si>
  <si>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</si>
  <si>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</si>
  <si>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</si>
  <si>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</si>
  <si>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</si>
  <si>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</si>
  <si>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</si>
  <si>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</si>
  <si>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</si>
  <si>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</si>
  <si>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</si>
  <si>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</si>
  <si>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</si>
  <si>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</si>
  <si>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</si>
  <si>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</si>
  <si>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</si>
  <si>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</si>
  <si>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</si>
  <si>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</si>
  <si>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</si>
  <si>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</si>
  <si>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</si>
  <si>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</si>
  <si>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</si>
  <si>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</si>
  <si>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</si>
  <si>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</si>
  <si>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датчик влаги и трансформаторных и минеральных маслах ЕЕ360 (аналог) - 2 шт.,  Хабаровская ТЭЦ-1</t>
  </si>
  <si>
    <t>N_505-ХГ-45-446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</si>
  <si>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</si>
  <si>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</si>
  <si>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</si>
  <si>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</si>
  <si>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</si>
  <si>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</si>
  <si>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</si>
  <si>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</si>
  <si>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корреляционного течеискателя Primayer Eureka3 1 шт, СП ХТС</t>
  </si>
  <si>
    <t>K_505-ХТС-34-4</t>
  </si>
  <si>
    <t>Покупка бригадного грузового автомобиля, 1 шт., СП ХТС</t>
  </si>
  <si>
    <t>K_505-ХТС-34-11</t>
  </si>
  <si>
    <t xml:space="preserve">Ввиду длительных закупочных процедур и, как следствие, позднее заключение договора, поставка оборудования смещена на 2 квартал 2024 года. 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</si>
  <si>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</si>
  <si>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</si>
  <si>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</si>
  <si>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</si>
  <si>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Принята фактическая стоимость агентского вознаграждения за проведение закупочных процедур АО «РГС» в соответствии с заключенным договором № 361/82-22 от 10.03.2022. Срок поставки оборудования в соответствии с условиями договора – 2 квартал 2024 года.</t>
  </si>
  <si>
    <t>Покупка автокрана КС-55732-28 "Челябинец" на шасси Камаз-65115, 1 шт., СП ХТС</t>
  </si>
  <si>
    <t>N_505-ХТС-34-30</t>
  </si>
  <si>
    <t xml:space="preserve"> Увеличение стоимости проекта по результатам закупочных поцедур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</si>
  <si>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</si>
  <si>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</si>
  <si>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</si>
  <si>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</si>
  <si>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</si>
  <si>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</si>
  <si>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Газоанализатор «Optima 7»  (СП ХТЭЦ-2) 1 к-т</t>
  </si>
  <si>
    <t>I_505-ХТСКх-34-39</t>
  </si>
  <si>
    <t>Покупка станции гидравлической МС-20 с комплектом руковов высокого давления 1 шт, СП ХТС</t>
  </si>
  <si>
    <t>N_505-ХТС-34-31</t>
  </si>
  <si>
    <t xml:space="preserve">Покупка счетчика расходомера ультразвукового СП КТС, 1 шт </t>
  </si>
  <si>
    <t>N_505-КТС-34-8</t>
  </si>
  <si>
    <t>Покупка томографа акустический (течеискатель) - 1 шт, СП КТС</t>
  </si>
  <si>
    <t>N_505-КТС-34-27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</si>
  <si>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</si>
  <si>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</si>
  <si>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</si>
  <si>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</si>
  <si>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</si>
  <si>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</si>
  <si>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</si>
  <si>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</si>
  <si>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автоматизированного рабочего места 2 шт,СП Хабаровская ТЭЦ-1</t>
  </si>
  <si>
    <t>N_505-ХТЭЦ-1-45-17</t>
  </si>
  <si>
    <t>Новый проект. Включен в ИПР для обеспечения производственного процесса современным специализированным оборудованием.</t>
  </si>
  <si>
    <t>Покупка машины для резки труб,1 шт. СП Хабаровская ТЭЦ-1</t>
  </si>
  <si>
    <t>N_505-ХТЭЦ-1-45-16</t>
  </si>
  <si>
    <t>Отклонение по итогам закупочных процедур. В связи с этим меняется статья ТМЦ более 100 тыс.руб.</t>
  </si>
  <si>
    <t>Покупка измерителя вибрации,1 шт. СП Хабаровская ТЭЦ-1</t>
  </si>
  <si>
    <t>O_505-ХТЭЦ-1-45-18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</si>
  <si>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</si>
  <si>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</si>
  <si>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</si>
  <si>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</si>
  <si>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</si>
  <si>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</si>
  <si>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</si>
  <si>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</si>
  <si>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Внеплановый проект (протокол 401 пр 14.06.2023 Обеспечение СП спецтехникой)</t>
  </si>
  <si>
    <t>Покупка весов аналитических 1 шт,СП Хабаровская ТЭЦ-3</t>
  </si>
  <si>
    <t>O_505-ХТЭЦ-3-45-30</t>
  </si>
  <si>
    <t>Покупка Шкафа вытяжного,1 шт, СП ХТЭЦ-3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</si>
  <si>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</si>
  <si>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</si>
  <si>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</si>
  <si>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кондиционера потолочного типа 1 шт,СП Хабаровская ТЭЦ-3</t>
  </si>
  <si>
    <t>O_505-ХТЭЦ-3-45-29</t>
  </si>
  <si>
    <t>Покупка измерителя параметров электроизоляции 1 шт.,СП Комсомольская ТЭЦ-2</t>
  </si>
  <si>
    <t>O_505-КТЭЦ2-45-26</t>
  </si>
  <si>
    <t>Покупка снегоуборщика 1 шт.,СП Комсомольская ТЭЦ-3</t>
  </si>
  <si>
    <t>O_505-КТЭЦ3-45-11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</si>
  <si>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</si>
  <si>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</si>
  <si>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</si>
  <si>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</si>
  <si>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Отклонение по итогам закупочных процедур. В связи с этим меняеться статья ТМЦ более 100 тыс.руб.</t>
  </si>
  <si>
    <t>Покупка автоматизированного рабочего места 1 шт,СП ХТС</t>
  </si>
  <si>
    <t>N_505-ХТС-34-40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</si>
  <si>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"Технотрейд» №1575/24-23 от 27.12.2023.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</si>
  <si>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</si>
  <si>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</si>
  <si>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>Покупка сварочного выпрямителя  1 шт., СП ХТС</t>
  </si>
  <si>
    <t>N_505-ХТС-34-41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</si>
  <si>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"Сибирская инструментальная компания" № 966/81-23 от 14.07.2023.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</si>
  <si>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измельчителя веток, 1шт., СП ХТС</t>
  </si>
  <si>
    <t>N_505-ХТС-34-39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</si>
  <si>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"Промснаб-ДВ" № 972/81-23 от 17.07.2023.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</si>
  <si>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фронтального погрузчика Амкодор 332В (ковш 3 м3), 1 шт, СП КТС</t>
  </si>
  <si>
    <t>N_505-КТС-34-28</t>
  </si>
  <si>
    <t>Покупка экскаватор-погрузчик Амкодор 732-02, 1 шт, СП КТС</t>
  </si>
  <si>
    <t>N_505-КТС-34-29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</si>
  <si>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</si>
  <si>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</si>
  <si>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</si>
  <si>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</si>
  <si>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</si>
  <si>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</si>
  <si>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</si>
  <si>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</si>
  <si>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Внеплановый проект, в связи с производственной необходимостью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</si>
  <si>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</si>
  <si>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</si>
  <si>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</si>
  <si>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</si>
  <si>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Выполнение работ согласно условиям заключенного договора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</si>
  <si>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</si>
  <si>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</si>
  <si>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</si>
  <si>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</si>
  <si>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К учету приняты затраты госпошлины за патент.</t>
  </si>
  <si>
    <t>Выкуп оборудования РЗА ,СП Хабаровская ТЭЦ-3</t>
  </si>
  <si>
    <t>O_505-ХТЭЦ-3-53</t>
  </si>
  <si>
    <t>Выкуп имущества РЗА Письмо ПАО РусГидро 8038.РБ 26.10.2023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</si>
  <si>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</si>
  <si>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</si>
  <si>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</si>
  <si>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</si>
  <si>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</si>
  <si>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</si>
  <si>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>Внеплановый проект. Заключен договор на выкуп здания ПНС и тепловой сети к ней (Продавец ООО «Восток ДВ»). В соответствии с условиями договора передача имущества прошла во 2 квартале 2023.</t>
  </si>
  <si>
    <t>Выкуп тепловых сетей в г. Амурск, 32 шт, СП КТС</t>
  </si>
  <si>
    <t>N_505-КТС-4</t>
  </si>
  <si>
    <t xml:space="preserve">Новый проект. Заключен договор на приобретение объекта основных средств. 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</si>
  <si>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</si>
  <si>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</si>
  <si>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</si>
  <si>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</si>
  <si>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</si>
  <si>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</si>
  <si>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</si>
  <si>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</si>
  <si>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</si>
  <si>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</si>
  <si>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</si>
  <si>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</si>
  <si>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</si>
  <si>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</si>
  <si>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</si>
  <si>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</si>
  <si>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</si>
  <si>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Закупка СМР признана несостоявшейся в результате отсутствия участников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</si>
  <si>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</si>
  <si>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</si>
  <si>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</si>
  <si>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</si>
  <si>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>Заключено ДС со смещением точки приссоединения (снижение стоимости договора)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</si>
  <si>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</si>
  <si>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</si>
  <si>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Заключено ДС с переносом сроков работ на 2024г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</si>
  <si>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</si>
  <si>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</si>
  <si>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</si>
  <si>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</si>
  <si>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 xml:space="preserve">Перенос сроков выполнения работ на 3кв 2024г. на основании дополнительного соглашения 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</si>
  <si>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</si>
  <si>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</si>
  <si>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</si>
  <si>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</si>
  <si>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стоимости работ на основании принятой проектно-сметной документации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</si>
  <si>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</si>
  <si>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</si>
  <si>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</si>
  <si>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</si>
  <si>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Новый проект, включенный в ИПР с целью технического присоединения к системе теплоснабжения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</si>
  <si>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</si>
  <si>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</si>
  <si>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</si>
  <si>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</si>
  <si>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</si>
  <si>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</si>
  <si>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</si>
  <si>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</si>
  <si>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</si>
  <si>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</si>
  <si>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</si>
  <si>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Экономия по закупочным процедурам</t>
  </si>
  <si>
    <t>Реконструкция главного паропровода КА ст. № 7 типа БКЗ 220-100Ф СП РГРЭС</t>
  </si>
  <si>
    <t>I_505-АГ-65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</si>
  <si>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</si>
  <si>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</si>
  <si>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</si>
  <si>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</si>
  <si>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В связи со смещением сроков заключения договора, смещение выполнения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</si>
  <si>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</si>
  <si>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</si>
  <si>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</si>
  <si>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</si>
  <si>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</si>
  <si>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</si>
  <si>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В связи со сжатыми сроками реализация проекта ведётся хоз.способом.В освоении отражены затраты на аренду техники, смонтированные материалы и оплату работ по договорам ГПХ.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</si>
  <si>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</si>
  <si>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</si>
  <si>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</si>
  <si>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</si>
  <si>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</si>
  <si>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</si>
  <si>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</si>
  <si>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</si>
  <si>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</si>
  <si>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</si>
  <si>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</si>
  <si>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Экономия по результату закупочных процедур</t>
  </si>
  <si>
    <t>2.3</t>
  </si>
  <si>
    <t>2.3.1</t>
  </si>
  <si>
    <t>Модернизация котлоагрегата ст. №4 .БТЭЦ</t>
  </si>
  <si>
    <t>I_505-АГ-59</t>
  </si>
  <si>
    <t>Установка площадки обслуживания фильтров генератора ст. №4, СП Благовещенская ТЭЦ (2-ая очередь)</t>
  </si>
  <si>
    <t>N_505-БлТЭЦ2-8</t>
  </si>
  <si>
    <t>Закупочная процедура не состоялась в результате отсутствия  участников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</si>
  <si>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</si>
  <si>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</si>
  <si>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</si>
  <si>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</si>
  <si>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</si>
  <si>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</si>
  <si>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</si>
  <si>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</si>
  <si>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</si>
  <si>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</si>
  <si>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Перенос работ на будущий период: ПИР на  2024г., СМР на 2025г.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</si>
  <si>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</si>
  <si>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</si>
  <si>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</si>
  <si>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</si>
  <si>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</si>
  <si>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</si>
  <si>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</si>
  <si>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Срок реализации 2023-2024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</si>
  <si>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</si>
  <si>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</si>
  <si>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</si>
  <si>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Экономия от закупочных процедур на выполнение СМР и приобретение ТМЦ для проекта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</si>
  <si>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</si>
  <si>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</si>
  <si>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</si>
  <si>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</si>
  <si>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</si>
  <si>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</si>
  <si>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</si>
  <si>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Изменение стоимости проекта и объемов финансирования по годам реализации связано с получением рабочей документации, разработанной в 2021 г.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</si>
  <si>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</si>
  <si>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</si>
  <si>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</si>
  <si>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</si>
  <si>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В результате длительной процедуры Главгосэкспертизы, смещение сроков закупочных процедур для заключения договоров на СМР</t>
  </si>
  <si>
    <r>
      <t>Техперевооружение комплекса инженерно-технических средств физической защиты объектов БТЭЦ (ог</t>
    </r>
    <r>
      <rPr>
        <sz val="12"/>
        <rFont val="Times New Roman CYR"/>
        <charset val="204"/>
      </rPr>
      <t>раждение, систем</t>
    </r>
    <r>
      <rPr>
        <sz val="12"/>
        <rFont val="Times New Roman CYR"/>
      </rPr>
      <t>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</si>
  <si>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H_505-АГ-48</t>
  </si>
  <si>
    <t xml:space="preserve">Изменение срока реализации проекта, стоимости и объемов инвестиций по годам реализации ввиду учета стоимости по разработанной ПСД, проходящей экспертизу, и учета  графика выполнения СМР.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</si>
  <si>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</si>
  <si>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</si>
  <si>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Позднее заключение договора, выполнение работ планируется в 3кв. 2024г.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</si>
  <si>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</si>
  <si>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</si>
  <si>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Отставания по  выполнению работ от графика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</si>
  <si>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</si>
  <si>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</si>
  <si>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</si>
  <si>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</si>
  <si>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Пересчет сметы за счет удешевления оборудования. Заключение договора по новым расчетам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</si>
  <si>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</si>
  <si>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</si>
  <si>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</si>
  <si>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</si>
  <si>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</si>
  <si>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</si>
  <si>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</si>
  <si>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</si>
  <si>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Экономия по результатам закупочных процедур. Заключен договор с подрядчиком использующий УСН (без НДС)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</si>
  <si>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</si>
  <si>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</si>
  <si>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</si>
  <si>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</si>
  <si>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</si>
  <si>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</si>
  <si>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</si>
  <si>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</si>
  <si>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</si>
  <si>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</si>
  <si>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</si>
  <si>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</si>
  <si>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</si>
  <si>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</si>
  <si>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</si>
  <si>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</si>
  <si>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</si>
  <si>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</si>
  <si>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 xml:space="preserve">Экономия по результатам закупочных процедурпо заключению договора на выполнение СМР. 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</si>
  <si>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</si>
  <si>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</si>
  <si>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</si>
  <si>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</si>
  <si>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</si>
  <si>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</si>
  <si>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</si>
  <si>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</si>
  <si>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</si>
  <si>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</si>
  <si>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</si>
  <si>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</si>
  <si>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</si>
  <si>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</si>
  <si>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</si>
  <si>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</si>
  <si>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</si>
  <si>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</si>
  <si>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</si>
  <si>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К учету приняты затраты по аренде земли, пересчитанные в сторону  уменьшения, в соответствии с заключенным договором.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</si>
  <si>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</si>
  <si>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</si>
  <si>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</si>
  <si>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</si>
  <si>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Покупка автобус среднего класса на 50(30) п/м ПАЗ-4234-04  СП БТЭЦ 2 шт.</t>
  </si>
  <si>
    <t>J_505-АГ-27-194</t>
  </si>
  <si>
    <t>Перенос закупочной процедуры на 2024г.</t>
  </si>
  <si>
    <t>Покупка Фронатльный погрузчик  СП РГРЭС (1 шт)</t>
  </si>
  <si>
    <t>J_505-АГ-27-170</t>
  </si>
  <si>
    <t>Покупка стирально-отжимной машины ВО-40П СП БТЭЦ, 1шт</t>
  </si>
  <si>
    <t>J_505-АГ-27-179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</si>
  <si>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</si>
  <si>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</si>
  <si>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</si>
  <si>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</si>
  <si>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</si>
  <si>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</si>
  <si>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</si>
  <si>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</si>
  <si>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</si>
  <si>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</si>
  <si>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</si>
  <si>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</si>
  <si>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Стоимость оборудования составила менее 100тыс.руб, затраты прошли по операционной деятельности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</si>
  <si>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</si>
  <si>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</si>
  <si>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</si>
  <si>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</si>
  <si>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Поставка техники ожидается 2024г.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</si>
  <si>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</si>
  <si>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</si>
  <si>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</si>
  <si>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</si>
  <si>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</si>
  <si>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</si>
  <si>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</si>
  <si>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</si>
  <si>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</si>
  <si>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</si>
  <si>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</si>
  <si>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</si>
  <si>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Новый проект. Включен в ИПР для обеспечения производственного процесса современным оборудованием</t>
  </si>
  <si>
    <t>Покупка газоанализатора портативного,2 шт,СП АТС</t>
  </si>
  <si>
    <t>N_505-АТС-27-1</t>
  </si>
  <si>
    <t>Внеплановая закупка стоимостью свыше 100тыс.руб, преобретение данной закупки за счет ИПР</t>
  </si>
  <si>
    <t>Покупка плоттера,1 шт,СП АТС</t>
  </si>
  <si>
    <t>N_505-АТС-27-2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</si>
  <si>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</si>
  <si>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</si>
  <si>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</si>
  <si>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</si>
  <si>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выравнивателя фланцев, механического ,1 шт, СП Райчихинская ГРЭС</t>
  </si>
  <si>
    <t>N_505-РГРЭС-27-9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</si>
  <si>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</si>
  <si>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</si>
  <si>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</si>
  <si>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</si>
  <si>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</si>
  <si>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</si>
  <si>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</si>
  <si>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</si>
  <si>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</si>
  <si>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</si>
  <si>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</si>
  <si>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</si>
  <si>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</si>
  <si>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</si>
  <si>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</si>
  <si>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</si>
  <si>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</si>
  <si>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</si>
  <si>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</si>
  <si>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</si>
  <si>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</si>
  <si>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</si>
  <si>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</si>
  <si>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</si>
  <si>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</si>
  <si>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</si>
  <si>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</si>
  <si>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</si>
  <si>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</si>
  <si>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</si>
  <si>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</si>
  <si>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</si>
  <si>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</si>
  <si>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 xml:space="preserve">Перенос работ на 2024г. В связи с неоплатой со стороны заявителя на подключение (тех прес). 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</si>
  <si>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</si>
  <si>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</si>
  <si>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</si>
  <si>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В связи с длительным выполнением проектно-изыскательных работ выполнение основных работ перенесен на 2024 г.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</si>
  <si>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</si>
  <si>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</si>
  <si>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</si>
  <si>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</si>
  <si>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</si>
  <si>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</si>
  <si>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</si>
  <si>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</si>
  <si>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</si>
  <si>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</si>
  <si>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</si>
  <si>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</si>
  <si>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</si>
  <si>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</si>
  <si>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Отказ Заявителя от дальнейшей реализации проекта.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</si>
  <si>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</si>
  <si>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</si>
  <si>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</si>
  <si>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</si>
  <si>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</si>
  <si>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</si>
  <si>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</si>
  <si>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</si>
  <si>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</si>
  <si>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</si>
  <si>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</si>
  <si>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</si>
  <si>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Экономия по итогам закупочных процедур.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</si>
  <si>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</si>
  <si>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</si>
  <si>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проект, произведено авансирование, выполнение работ планируется в 2024г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</si>
  <si>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</si>
  <si>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</si>
  <si>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</si>
  <si>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</si>
  <si>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</si>
  <si>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</si>
  <si>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</si>
  <si>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</si>
  <si>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</si>
  <si>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</si>
  <si>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</si>
  <si>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</si>
  <si>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В связи с длительным выполнением работ по ПИР, работы по СМР будут осуществлены в 2024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</si>
  <si>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</si>
  <si>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</si>
  <si>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</si>
  <si>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</si>
  <si>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</si>
  <si>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</si>
  <si>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</si>
  <si>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</si>
  <si>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</si>
  <si>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</si>
  <si>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</si>
  <si>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</si>
  <si>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</si>
  <si>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</si>
  <si>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</si>
  <si>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</si>
  <si>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</si>
  <si>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</si>
  <si>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</si>
  <si>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</si>
  <si>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</si>
  <si>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(ввиду строительства Артемовской ТЭЦ-2 и постепенным выводом из эксплуатации Артемовской ТЭЦ). Реализация проета перенесена на 2024 г.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</si>
  <si>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</si>
  <si>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</si>
  <si>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</si>
  <si>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</si>
  <si>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Выполнены проектно-изыскательные работы, договор СМР будет заключен в 2024г.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</si>
  <si>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</si>
  <si>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</si>
  <si>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Экономия стоимости основного оборудования по результатам закупочных процедур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</si>
  <si>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</si>
  <si>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</si>
  <si>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</si>
  <si>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</si>
  <si>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</si>
  <si>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</si>
  <si>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Финансирование прочих затрат</t>
  </si>
  <si>
    <t>Модернизация АСУ и ТП турбинного и котельного оборудования Партизанской ГРЭС</t>
  </si>
  <si>
    <t>I_505-ПГг-78</t>
  </si>
  <si>
    <t>Смещение сроков выполнения работ, ведется претензионная работа, сдан 1АОВР</t>
  </si>
  <si>
    <t>Модернизация АСУ и ТП турбинного и котельного оборудования Артемовской ТЭЦ</t>
  </si>
  <si>
    <t>I_505-ПГг-80</t>
  </si>
  <si>
    <t>Куплено оборудование, работы по турбине 5 перенесены на 2024г. по причине внеплановой остановки турбины 8 (пробой обмотки статора) по инициативе СОРДУ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</si>
  <si>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</si>
  <si>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</si>
  <si>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Заключено ДС на изменение сроков выполнения работ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</si>
  <si>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</si>
  <si>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</si>
  <si>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</si>
  <si>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</si>
  <si>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</si>
  <si>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Недопоставка оборудования в связи с длительным изготовлением, смещение выполнения строительно-монтажных работ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</si>
  <si>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</si>
  <si>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</si>
  <si>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Новый проект. К учету приняты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</si>
  <si>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</si>
  <si>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</si>
  <si>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</si>
  <si>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</si>
  <si>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</si>
  <si>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Смещение графика выполнения работ.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</si>
  <si>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</si>
  <si>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</si>
  <si>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</si>
  <si>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</si>
  <si>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</si>
  <si>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</si>
  <si>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</si>
  <si>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</si>
  <si>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</si>
  <si>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</si>
  <si>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</si>
  <si>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</si>
  <si>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</si>
  <si>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</si>
  <si>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</si>
  <si>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</si>
  <si>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</si>
  <si>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</si>
  <si>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</si>
  <si>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</si>
  <si>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Невыполнение СМР со стороны подрядчика, идет процедура расторжения договора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</si>
  <si>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</si>
  <si>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</si>
  <si>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</si>
  <si>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</si>
  <si>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</si>
  <si>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</si>
  <si>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</si>
  <si>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</si>
  <si>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</si>
  <si>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Поздний срок объявления закупочных процедур в связи с изменением объма работ и выходом на ЦЗК. Договор СМР заключен сроком на 2года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</si>
  <si>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</si>
  <si>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</si>
  <si>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</si>
  <si>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</si>
  <si>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</si>
  <si>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</si>
  <si>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</si>
  <si>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</si>
  <si>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</si>
  <si>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материала.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</si>
  <si>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</si>
  <si>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</si>
  <si>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</si>
  <si>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</si>
  <si>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</si>
  <si>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</si>
  <si>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</si>
  <si>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</si>
  <si>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</si>
  <si>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</si>
  <si>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</si>
  <si>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</si>
  <si>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</si>
  <si>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</si>
  <si>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</si>
  <si>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</si>
  <si>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Проект реализован ранее заявленного срока, согласно договора № 111/ПТС-23 от 17.07.2023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</si>
  <si>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</si>
  <si>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</si>
  <si>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</si>
  <si>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</si>
  <si>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</si>
  <si>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</si>
  <si>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</si>
  <si>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>Экономия в связи со снижением стоимости давальческого материала</t>
  </si>
  <si>
    <t>3.3.4</t>
  </si>
  <si>
    <t>Установка аккумуляторной батареи 720 А/ч - 2 шт. СК-20, Артемовской ТЭЦ</t>
  </si>
  <si>
    <t>I_505-ПГг-86</t>
  </si>
  <si>
    <t>СМР перенесены на 2024г в связи с длительным изготовлением оборудования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</si>
  <si>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</si>
  <si>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</si>
  <si>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</si>
  <si>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</si>
  <si>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</si>
  <si>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</si>
  <si>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</si>
  <si>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</si>
  <si>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</si>
  <si>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</si>
  <si>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Экономия от закупочных процедур по дог.на выполнение работ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</si>
  <si>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</si>
  <si>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</si>
  <si>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</si>
  <si>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</si>
  <si>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</si>
  <si>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</si>
  <si>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Экономия по закупкам , победитель торгов использует УСН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</si>
  <si>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</si>
  <si>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</si>
  <si>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</si>
  <si>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</si>
  <si>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Установка АОПО для ВЛ 110 кВ Артемовская ТЭЦ – Западная –Кролевцы – Штыкова №1,2.  Артемовской ТЭЦ</t>
  </si>
  <si>
    <t>J_505-ПГг-112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</si>
  <si>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</si>
  <si>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</si>
  <si>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Невыполнение работ со стороны подрядчика, идет расторжение договора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</si>
  <si>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</si>
  <si>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</si>
  <si>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Договор СМР на 2023 не заключен в связи с отсутствием участника закупочных процедур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</si>
  <si>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</si>
  <si>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</si>
  <si>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</si>
  <si>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</si>
  <si>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</si>
  <si>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</si>
  <si>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</si>
  <si>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</si>
  <si>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Корректировка графика реализации проекта. В связи резким повышением цен на материалы и оборудование в 2022 г принято решение реализацию данного проекта перенести на более поздние сроки. Выплачен аванс на выполнение СМР.</t>
  </si>
  <si>
    <t>Техперевооружение 1 и 2 секции брызгального бассейна, СП Партизанская ГРЭС</t>
  </si>
  <si>
    <t>K_505-ПГг-124</t>
  </si>
  <si>
    <t>Заключается ДС на перенос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</si>
  <si>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</si>
  <si>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</si>
  <si>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Изменение срока реализации проекта. 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</si>
  <si>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</si>
  <si>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</si>
  <si>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</si>
  <si>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</si>
  <si>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проект. Выполнены СМР, в соответствии с заключенным договором подряда.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</si>
  <si>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</si>
  <si>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</si>
  <si>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проект. Включен в ИПР на основании Протокола ПАО РусГидро №1449 20.06.2023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</si>
  <si>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</si>
  <si>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</si>
  <si>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</si>
  <si>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</si>
  <si>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</si>
  <si>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</si>
  <si>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</si>
  <si>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</si>
  <si>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</si>
  <si>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</si>
  <si>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</si>
  <si>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</si>
  <si>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</si>
  <si>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</si>
  <si>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>Смещения графика выполнения работ, согласно ДС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</si>
  <si>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</si>
  <si>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</si>
  <si>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</si>
  <si>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</si>
  <si>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Смещение сроков поставки материалов, в результате позднего заключения договора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</si>
  <si>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</si>
  <si>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</si>
  <si>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</si>
  <si>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</si>
  <si>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Договор на СМР не заключен ввиду отсутствия участников закупочных процедур</t>
  </si>
  <si>
    <t>Техперевооружение системы радиосвязи Восточной ТЭЦ</t>
  </si>
  <si>
    <t>N_505-ПГг-145</t>
  </si>
  <si>
    <t>СМР перенесены на 2025г в связи с необходимостью выполнения корректировки проектной документации (замена импортного оборудования на российские аналоги)</t>
  </si>
  <si>
    <t>Модернизация СОТИАССО для Восточной ТЭЦ</t>
  </si>
  <si>
    <t>N_505-ПГг-146</t>
  </si>
  <si>
    <t xml:space="preserve">Перенос ПИР на 2025г, в связи с возможностью вывода ТЭЦ Восточной как объекта диспетчирезации из эксплуатации  Письмо №ДГК-01.2/19394 от 09.10.23 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</si>
  <si>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</si>
  <si>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</si>
  <si>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</si>
  <si>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</si>
  <si>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</si>
  <si>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</si>
  <si>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Отсутствие договора по СМР (торги не состоялись, отсутствие участников закупочных процедур)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</si>
  <si>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</si>
  <si>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</si>
  <si>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</si>
  <si>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</si>
  <si>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Благоустройство территории промплощадки  СП ТЭЦ Восточная</t>
  </si>
  <si>
    <t>N_505-ТЭЦВост-1</t>
  </si>
  <si>
    <t>Проект отменен  в виду реконструкции ТЭЦ Восточной на данной территории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</si>
  <si>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</si>
  <si>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</si>
  <si>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</si>
  <si>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</si>
  <si>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</si>
  <si>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</si>
  <si>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</si>
  <si>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</si>
  <si>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</si>
  <si>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</si>
  <si>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</si>
  <si>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</si>
  <si>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</si>
  <si>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</si>
  <si>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</si>
  <si>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</si>
  <si>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</si>
  <si>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</si>
  <si>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</si>
  <si>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</si>
  <si>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</si>
  <si>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</si>
  <si>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</si>
  <si>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</si>
  <si>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</si>
  <si>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</si>
  <si>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</si>
  <si>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</si>
  <si>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 рамках реконструкции ТЭЦ Восточная</t>
  </si>
  <si>
    <t>Покупка многофункционального устройства Артемовская ТЭЦ - 1 шт</t>
  </si>
  <si>
    <t>I_505-ПГг-39-84</t>
  </si>
  <si>
    <t>Экономия по результататм закупочным процедурам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</si>
  <si>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</si>
  <si>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</si>
  <si>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</si>
  <si>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</si>
  <si>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</si>
  <si>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</si>
  <si>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</si>
  <si>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</si>
  <si>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</si>
  <si>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</si>
  <si>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</si>
  <si>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</si>
  <si>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</si>
  <si>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</si>
  <si>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</si>
  <si>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</si>
  <si>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</si>
  <si>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</si>
  <si>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</si>
  <si>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</si>
  <si>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Закупочные процедуры не состоялись в виду отсутствия участников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</si>
  <si>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</si>
  <si>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</si>
  <si>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</si>
  <si>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</si>
  <si>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</si>
  <si>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</si>
  <si>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</si>
  <si>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</si>
  <si>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</si>
  <si>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</si>
  <si>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</si>
  <si>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</si>
  <si>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</si>
  <si>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</si>
  <si>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</si>
  <si>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</si>
  <si>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</si>
  <si>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</si>
  <si>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</si>
  <si>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</si>
  <si>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</si>
  <si>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</si>
  <si>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</si>
  <si>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</si>
  <si>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</si>
  <si>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</si>
  <si>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</si>
  <si>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</si>
  <si>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</si>
  <si>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</si>
  <si>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</si>
  <si>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</si>
  <si>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</si>
  <si>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</si>
  <si>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</si>
  <si>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</si>
  <si>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</si>
  <si>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</si>
  <si>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широкоформатного принтера, Приморские тепловые сети - 1шт.</t>
  </si>
  <si>
    <t>I_505-ПГт-11-44</t>
  </si>
  <si>
    <t>Покупка кондиционеров Daikin FTXS42K/RXS42L/-30 с зимним комплектом. Партизанская ГРЭС, 6 шт.</t>
  </si>
  <si>
    <t>L_505-ПГг-39-151</t>
  </si>
  <si>
    <t>Покупка станка вертикально-расточного  1 шт, СП Приморские тепловые сети</t>
  </si>
  <si>
    <t>K_505-ПГт-11-102</t>
  </si>
  <si>
    <t>В связи с высоким ростом стоимости проект исключен из ИПР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</si>
  <si>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</si>
  <si>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</si>
  <si>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</si>
  <si>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</si>
  <si>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</si>
  <si>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</si>
  <si>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Исключение из ИПР в связи со стоимостью оборудования ниже 100тыс.руб.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</si>
  <si>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</si>
  <si>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</si>
  <si>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</si>
  <si>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</si>
  <si>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 xml:space="preserve">Экономия в связи со снижением стоимости   </t>
  </si>
  <si>
    <t>Покупка кондуктометра «МАРК-603», 4шт. СП Примоские тепловые сети</t>
  </si>
  <si>
    <t>L_505-ПГт-11-144</t>
  </si>
  <si>
    <t>Покупка машины пневматической «Мангуст» -2МТ- 1шт. СП Примоские тепловые сети</t>
  </si>
  <si>
    <t>L_505-ПГт-11-150</t>
  </si>
  <si>
    <t>Исключен в процессе корректировки ИПР в пользу приоритетного ОНСС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</si>
  <si>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</si>
  <si>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</si>
  <si>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</si>
  <si>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</si>
  <si>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спектрофотометра ЮНИКОМ 1201- 1шт. СП Примоские тепловые сети</t>
  </si>
  <si>
    <t>L_505-ПГт-11-153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</si>
  <si>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</si>
  <si>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</si>
  <si>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</si>
  <si>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</si>
  <si>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</si>
  <si>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</si>
  <si>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комплекта оборудования диспетчерской связи, , 1 шт. СП Приморские тепловые сети</t>
  </si>
  <si>
    <t>N_505-ПГт-11-119</t>
  </si>
  <si>
    <t>Покупка портативного газоанализатора (не менее трёх сенсоров) для Восточной ТЭЦ,  1 шт.</t>
  </si>
  <si>
    <t>N_505-ПГг-39-184</t>
  </si>
  <si>
    <t>Покупка системы непрерывной осушки трансформаторов для Восточной ТЭЦ,  1 шт.</t>
  </si>
  <si>
    <t>N_505-ПГг-39-185</t>
  </si>
  <si>
    <t>Закупочтные процедуры не состоялись в виду отсутствия участников.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</si>
  <si>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</si>
  <si>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</si>
  <si>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</si>
  <si>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</si>
  <si>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</si>
  <si>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</si>
  <si>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Покупка машины высокого давления для чистки теплообменников  «Вулкан-БС» для Восточной ТЭЦ,  1 шт.</t>
  </si>
  <si>
    <t>N_505-ПГг-39-194</t>
  </si>
  <si>
    <t>Покупка робота-тренажера "Гоша-01", СП Артемовская ТЭЦ, 1 шт.</t>
  </si>
  <si>
    <t>N_505-ПГг-39-200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</si>
  <si>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</si>
  <si>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</si>
  <si>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</si>
  <si>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</si>
  <si>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Микроомметра МИКО-1, 1шт. СП Партизанская ГРЭС</t>
  </si>
  <si>
    <t>N_505-ПГРЭС-39-4</t>
  </si>
  <si>
    <t>Покупка помпы ручной пневматической ЭЛЕМЕР PV-60, 1шт. СП Партизанская ГРЭС</t>
  </si>
  <si>
    <t>N_505-ПГРЭС-39-5</t>
  </si>
  <si>
    <t>Покупка Тепловизора SAT D300, 1 шт., СП Партизанская ГРЭС</t>
  </si>
  <si>
    <t>N_505-ПГРЭС-39-6</t>
  </si>
  <si>
    <t>Покупка Фаскоснимателя Р3-PG 150 (или аналог), 1шт. СП Партизанская ГРЭС</t>
  </si>
  <si>
    <t>N_505-ПГРЭС-39-7</t>
  </si>
  <si>
    <t>Покупка Прибора ТМВ-2, 1 шт., СП Партизанская ГРЭС</t>
  </si>
  <si>
    <t>N_505-ПГРЭС-39-8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</si>
  <si>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</si>
  <si>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</si>
  <si>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</si>
  <si>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</si>
  <si>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Включен в программу ИПР для обеспечения процесса современным оборудованием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</si>
  <si>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</si>
  <si>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</si>
  <si>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Покупка крановых весов для СП ТЭЦ Восточная, 1шт.</t>
  </si>
  <si>
    <t>N_505-ТЭЦВост-39-4</t>
  </si>
  <si>
    <t>Покупка ИБП для оборудования связи СП  ТЭЦ Восточная,  1 компл.</t>
  </si>
  <si>
    <t>N_505-ТЭЦВост-39-6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</si>
  <si>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</si>
  <si>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</si>
  <si>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Экономия по результататм закупочных процедур</t>
  </si>
  <si>
    <t>Покупка пожарной автоцистерны АЦ-5,0-40 (КамАЗ-43114) СП Партизанская ГРЭС, 1шт.</t>
  </si>
  <si>
    <t>N_505-ПГРЭС-39-1</t>
  </si>
  <si>
    <t>Позднее заключение договора (27.12.23)по причине отсутствия участников закупочных процедур, в связи с непредвиденным ростом цен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</si>
  <si>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</si>
  <si>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</si>
  <si>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</si>
  <si>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</si>
  <si>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Автогидроподъемника КЭМЗ АПТ 18.02 на шасси ГАЗ С41R13 - 1 шт.  СП Артемовской ТЭЦ</t>
  </si>
  <si>
    <t>N_505-АрТЭЦ-39-1</t>
  </si>
  <si>
    <t>По условиям договора поставка осуществляется в течении 180 дней, договор заключен в июле 2023г.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</si>
  <si>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</si>
  <si>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</si>
  <si>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</si>
  <si>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</si>
  <si>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</si>
  <si>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</si>
  <si>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</si>
  <si>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</si>
  <si>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</si>
  <si>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</si>
  <si>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</si>
  <si>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</si>
  <si>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</si>
  <si>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</si>
  <si>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бульдозера ДЭТ-250, СП Артемовская ТЭЦ,1.шт.</t>
  </si>
  <si>
    <t>N_505-АрТЭЦ-39-13</t>
  </si>
  <si>
    <t>Внеплановая закупка с целью обеспечения технологического процесса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</si>
  <si>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</si>
  <si>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</si>
  <si>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</si>
  <si>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</si>
  <si>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</si>
  <si>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</si>
  <si>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</si>
  <si>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</si>
  <si>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системы центровки валов со стрелочным индикатором, 1 шт, СП Артёмовская ТЭЦ </t>
  </si>
  <si>
    <t>O_505-АрТЭЦ-39-15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</si>
  <si>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</si>
  <si>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</si>
  <si>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Покупка экскаватора, 1 шт, СП ПТС</t>
  </si>
  <si>
    <t>N_505-ПТС-11-5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</si>
  <si>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</si>
  <si>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</si>
  <si>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</si>
  <si>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</si>
  <si>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</si>
  <si>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</si>
  <si>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</si>
  <si>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</si>
  <si>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соответствии с Протоколом заседания Коммитета по инновационному развитию Группы РусГидро №35-КИ от 20.03.23 принято решение об изменении объема выполнении работ по дог. №280/23-22 от 25.02.22, заключено ДС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</si>
  <si>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</si>
  <si>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</si>
  <si>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</si>
  <si>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</si>
  <si>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</si>
  <si>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</si>
  <si>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</si>
  <si>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</si>
  <si>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</si>
  <si>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</si>
  <si>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</si>
  <si>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</si>
  <si>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</si>
  <si>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</si>
  <si>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</si>
  <si>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</si>
  <si>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</si>
  <si>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</si>
  <si>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</si>
  <si>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</si>
  <si>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</si>
  <si>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</si>
  <si>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</si>
  <si>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</si>
  <si>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</si>
  <si>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</si>
  <si>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</si>
  <si>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</si>
  <si>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</si>
  <si>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</si>
  <si>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</si>
  <si>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</si>
  <si>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Изменение условий оплаты по результатам заключения догорных условий. В связи с опережением графика работ подрядчика.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</si>
  <si>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</si>
  <si>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</si>
  <si>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</si>
  <si>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</si>
  <si>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</si>
  <si>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</si>
  <si>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оплаты по результатам заключения дополнительных соглашений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</si>
  <si>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</si>
  <si>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</si>
  <si>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</si>
  <si>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</si>
  <si>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</si>
  <si>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</si>
  <si>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</si>
  <si>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</si>
  <si>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>Изменение условий выполнения работ по результатам заключения договорных отношений. Новый проект включен в ИПР в соответствии с  программой повышения надежности тепловых электростанций АО «ДГК»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</si>
  <si>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</si>
  <si>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</si>
  <si>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</si>
  <si>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</si>
  <si>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условий оплаты по результатам заключения дополнительного соглашения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</si>
  <si>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</si>
  <si>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</si>
  <si>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</si>
  <si>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</si>
  <si>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</si>
  <si>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В связи с поздним заключением договора по причине подготовки проектной документации, окончание основных работ перенесено на более поздний срок.</t>
  </si>
  <si>
    <t>Техперевооружение комплекса инженерно-технических средств физической защиты ЧТЭЦ</t>
  </si>
  <si>
    <t>F_505-НГ-12</t>
  </si>
  <si>
    <t>Изменение графика производства работ согласно условиям заключенного договора.</t>
  </si>
  <si>
    <t xml:space="preserve">Монтаж электролизной установки НГРЭС, 1 шт. </t>
  </si>
  <si>
    <t>H_505-НГ-53</t>
  </si>
  <si>
    <t>Отсутствие потенциальных участников на выполнение работ при проведении конкурсных процедур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</si>
  <si>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</si>
  <si>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</si>
  <si>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</si>
  <si>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</si>
  <si>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</si>
  <si>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</si>
  <si>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</si>
  <si>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</si>
  <si>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</si>
  <si>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</si>
  <si>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</si>
  <si>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</si>
  <si>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Изменение графика производства  в связи с поздней поставкой оборудования Заказчика.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</si>
  <si>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</si>
  <si>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</si>
  <si>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</si>
  <si>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</si>
  <si>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Отсутствие потенциальных участников на выполнение работ при проведении конкурсных процедур.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</si>
  <si>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</si>
  <si>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</si>
  <si>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</si>
  <si>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</si>
  <si>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Неисполнение обязательств со стороны подрядной организации. 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</si>
  <si>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</si>
  <si>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</si>
  <si>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</si>
  <si>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</si>
  <si>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</si>
  <si>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</si>
  <si>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Изменение условий выполнения работ. по результатам заключения дополнительных соглашений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</si>
  <si>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</si>
  <si>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</si>
  <si>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</si>
  <si>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</si>
  <si>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</si>
  <si>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</si>
  <si>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</si>
  <si>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</si>
  <si>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</si>
  <si>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</si>
  <si>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</si>
  <si>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</si>
  <si>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</si>
  <si>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</si>
  <si>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</si>
  <si>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</si>
  <si>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</si>
  <si>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</si>
  <si>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</si>
  <si>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</si>
  <si>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графика по результатам заключения договорных условий на стадии проектирования.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</si>
  <si>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</si>
  <si>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</si>
  <si>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</si>
  <si>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</si>
  <si>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</si>
  <si>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</si>
  <si>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</si>
  <si>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</si>
  <si>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Изменение графика выполнения работ в связи с неисполнением обязательств Подрядчиком. Стороны решили прекратить действие договора подряда на выполнение проектно-изыскательских работ №779/НГ-22 от 27.05.2022 г. с 29.12.2023 г.</t>
  </si>
  <si>
    <t>Разработка ПИР для проекта "Реконструкция  III очереди МТС г. Нерюнгри" НГРЭС"</t>
  </si>
  <si>
    <t>N_505-НГ-113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</si>
  <si>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</si>
  <si>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</si>
  <si>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</si>
  <si>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</si>
  <si>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</si>
  <si>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</si>
  <si>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</si>
  <si>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</si>
  <si>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</si>
  <si>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</si>
  <si>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</si>
  <si>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</si>
  <si>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</si>
  <si>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</si>
  <si>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</si>
  <si>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</si>
  <si>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</si>
  <si>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</si>
  <si>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мотопомпы SKAT МПБ-2000, СП НГРЭС   кол-во 1 шт.</t>
  </si>
  <si>
    <t>I_505-НГ-24-54</t>
  </si>
  <si>
    <t>Поздняя поставки оборудования (ожидается в январе 2024г.)</t>
  </si>
  <si>
    <t>Покупка калориметра  С-2000, СП НГРЭС   кол-во 1 шт.</t>
  </si>
  <si>
    <t>I_505-НГ-24-55</t>
  </si>
  <si>
    <t>Покупка электронасосного агрегата  ЭЦВ 10-160-125, СП ЧТЭЦ   кол-во 2 шт.</t>
  </si>
  <si>
    <t>I_505-НГ-24-58</t>
  </si>
  <si>
    <t>Покупка проборазделочной машины МПЛ 150, СП НГРЭС   кол-во 2 шт.</t>
  </si>
  <si>
    <t>I_505-НГ-24-60</t>
  </si>
  <si>
    <t>Покупка ультарзвукового дефектоскопа А 1214 ЭКСПЕРТ, НГРЭС, 1 шт.</t>
  </si>
  <si>
    <t>N_505-НГ-24-95</t>
  </si>
  <si>
    <t>Покупка ультразвукового толщиномера А1209, НГРЭС, 1шт.</t>
  </si>
  <si>
    <t>N_505-НГ-24-96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</si>
  <si>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</si>
  <si>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</si>
  <si>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ручного щлифовально-полировального станка типа LaboPol, НГРЭС, 1 шт.</t>
  </si>
  <si>
    <t>N_505-НГ-24-101</t>
  </si>
  <si>
    <t xml:space="preserve">Покупка сварочного аппарата ВОЛС, НГРЭС, 1 компл.
</t>
  </si>
  <si>
    <t>L_505-НГ-24-111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</si>
  <si>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</si>
  <si>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</si>
  <si>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</si>
  <si>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</si>
  <si>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 xml:space="preserve">Покупка анализатора пыли НГРЭС, 1 шт. </t>
  </si>
  <si>
    <t>N_505-НГ-24-119</t>
  </si>
  <si>
    <t>Покупка передвижного сварочного агрегата ЧТЭЦ, 1 шт.</t>
  </si>
  <si>
    <t>N_505-НГ-24-121</t>
  </si>
  <si>
    <t>Покупка плоттера Brother DX SDX 1200 НГРЭС, 1 шт.</t>
  </si>
  <si>
    <t>N_505-НГ-24-123</t>
  </si>
  <si>
    <t>Покупка самосвала г/п 12 тн, НГРЭС, 1 шт.</t>
  </si>
  <si>
    <t>N_505-НГ-24-81</t>
  </si>
  <si>
    <t xml:space="preserve"> Изменение графика поставки оборудования поставщиком в соответствии с заключенным договором. К учету приняты затраты агента.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</si>
  <si>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</si>
  <si>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</si>
  <si>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</si>
  <si>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</si>
  <si>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</si>
  <si>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</si>
  <si>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</si>
  <si>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</si>
  <si>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</si>
  <si>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</si>
  <si>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</si>
  <si>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</si>
  <si>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</si>
  <si>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</si>
  <si>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</si>
  <si>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</si>
  <si>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Покупка фотометра  КФК-3-01, СП НГРЭС   кол-во 1 шт.</t>
  </si>
  <si>
    <t>N_505-НГ-24-129</t>
  </si>
  <si>
    <t>Покупка широкоформатного принтера НГРЭС, 1 шт.</t>
  </si>
  <si>
    <t>N_505-НГ-24-149</t>
  </si>
  <si>
    <t>внеплановый проект, включен в инвестиционную программу в связи с необходимостью закупки</t>
  </si>
  <si>
    <t>Покупка широкоформатного сканера,НГРЭС, 1 шт.</t>
  </si>
  <si>
    <t>N_505-НГ-24-150</t>
  </si>
  <si>
    <t>Покупка разгонщика с ремкомплектом, НГРЭС, 1 шт.</t>
  </si>
  <si>
    <t>O_505-НГ-24-152</t>
  </si>
  <si>
    <t>Покупка печи муфельной, НГРЭС, 1 шт.</t>
  </si>
  <si>
    <t>O_505-НГ-24-153</t>
  </si>
  <si>
    <t>Покупка инвертора трехфазного,1 шт, НГРЭС</t>
  </si>
  <si>
    <t>O_505-НГ-24-154</t>
  </si>
  <si>
    <t xml:space="preserve">Выкуп сооружения производственного (промышленного) назначения, СП НГРЭС, 1 шт. </t>
  </si>
  <si>
    <t>N_505-НГ-128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</si>
  <si>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</si>
  <si>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</si>
  <si>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</si>
  <si>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</si>
  <si>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</si>
  <si>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</si>
  <si>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</si>
  <si>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</si>
  <si>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</si>
  <si>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</si>
  <si>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</si>
  <si>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</si>
  <si>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</si>
  <si>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</si>
  <si>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</si>
  <si>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</si>
  <si>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</si>
  <si>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Отсутствие заключенного договора подряда в связи с несостоявшейся закупкой. К учету приняты прочие затраты на содержание службы заказчика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</si>
  <si>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</si>
  <si>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</si>
  <si>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</si>
  <si>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</si>
  <si>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</si>
  <si>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</si>
  <si>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</si>
  <si>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</si>
  <si>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</si>
  <si>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</si>
  <si>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</si>
  <si>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</si>
  <si>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</si>
  <si>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</si>
  <si>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</si>
  <si>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В связи с неоднократным продлением закупочных процедур внесены изменения в закупочную документацию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</si>
  <si>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</si>
  <si>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</si>
  <si>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</si>
  <si>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</si>
  <si>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</si>
  <si>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</si>
  <si>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</si>
  <si>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</si>
  <si>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</si>
  <si>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</si>
  <si>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</si>
  <si>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</si>
  <si>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</si>
  <si>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</si>
  <si>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</si>
  <si>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</si>
  <si>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</si>
  <si>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</si>
  <si>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</si>
  <si>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</si>
  <si>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Отказано в получении разрешительной документации на строительство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</si>
  <si>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</si>
  <si>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</si>
  <si>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</si>
  <si>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</si>
  <si>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>Покупка помпы гидравлической ручной - 1 шт. , Бир.ТЭЦ</t>
  </si>
  <si>
    <t>N_505-БирТЭЦ-8-35</t>
  </si>
  <si>
    <t>Покупка переносного прибора для определения зольности угля ASHPROBE– 1 шт, БТЭЦ</t>
  </si>
  <si>
    <t>H_505-ХТСКб-8-19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</si>
  <si>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</si>
  <si>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</si>
  <si>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</si>
  <si>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</si>
  <si>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Уменьшение стоимости проекта по результатам поставки оборудования</t>
  </si>
  <si>
    <t>Покупка генератора бензинового, 1 шт., СП Бир.ТЭЦ</t>
  </si>
  <si>
    <t>N_505-БирТЭЦ-8-41</t>
  </si>
  <si>
    <t>Покупка амперметра, 1 шт., СП Бир.ТЭЦ</t>
  </si>
  <si>
    <t>N_505-БирТЭЦ-8-42</t>
  </si>
  <si>
    <t>Покупка сварочного аппарата,1 шт., СП Бир.ТЭЦ</t>
  </si>
  <si>
    <t>N_505-БирТЭЦ-8-39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</si>
</sst>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6" formatCode="#,##0.0"/>
    <numFmt numFmtId="167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u/>
      <sz val="12"/>
      <name val="Times New Roman Cyr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13" fillId="0" borderId="0"/>
  </cellStyleXfs>
  <cellXfs count="133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3" fillId="0" borderId="0" xfId="1" applyFont="1" applyFill="1" applyBorder="1" applyAlignment="1"/>
    <xf numFmtId="0" fontId="1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5" fillId="0" borderId="0" xfId="2" applyFont="1" applyFill="1" applyAlignment="1">
      <alignment vertical="center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4" fontId="1" fillId="0" borderId="0" xfId="1" applyNumberFormat="1" applyFont="1" applyFill="1"/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 wrapText="1"/>
    </xf>
    <xf numFmtId="49" fontId="6" fillId="0" borderId="13" xfId="3" applyNumberFormat="1" applyFont="1" applyFill="1" applyBorder="1" applyAlignment="1">
      <alignment horizontal="center" vertical="center"/>
    </xf>
    <xf numFmtId="0" fontId="6" fillId="0" borderId="14" xfId="3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/>
    </xf>
    <xf numFmtId="4" fontId="8" fillId="0" borderId="14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4" xfId="4" applyNumberFormat="1" applyFont="1" applyFill="1" applyBorder="1" applyAlignment="1" applyProtection="1">
      <alignment horizontal="center" vertical="center" wrapText="1"/>
      <protection locked="0"/>
    </xf>
    <xf numFmtId="10" fontId="6" fillId="0" borderId="14" xfId="1" applyNumberFormat="1" applyFont="1" applyFill="1" applyBorder="1" applyAlignment="1">
      <alignment horizontal="center" vertical="center"/>
    </xf>
    <xf numFmtId="4" fontId="6" fillId="0" borderId="15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/>
    <xf numFmtId="4" fontId="6" fillId="0" borderId="0" xfId="1" applyNumberFormat="1" applyFont="1" applyFill="1"/>
    <xf numFmtId="0" fontId="6" fillId="0" borderId="0" xfId="1" applyFont="1" applyFill="1"/>
    <xf numFmtId="49" fontId="6" fillId="0" borderId="12" xfId="3" applyNumberFormat="1" applyFont="1" applyFill="1" applyBorder="1" applyAlignment="1">
      <alignment horizontal="center" vertical="center"/>
    </xf>
    <xf numFmtId="0" fontId="6" fillId="0" borderId="12" xfId="3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4" fontId="6" fillId="0" borderId="12" xfId="1" applyNumberFormat="1" applyFont="1" applyFill="1" applyBorder="1" applyAlignment="1">
      <alignment horizontal="center" vertical="center" wrapText="1"/>
    </xf>
    <xf numFmtId="4" fontId="9" fillId="0" borderId="12" xfId="4" applyNumberFormat="1" applyFont="1" applyFill="1" applyBorder="1" applyAlignment="1" applyProtection="1">
      <alignment horizontal="center" vertical="center" wrapText="1"/>
      <protection locked="0"/>
    </xf>
    <xf numFmtId="10" fontId="6" fillId="0" borderId="12" xfId="1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 wrapText="1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166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1" applyNumberFormat="1" applyFont="1" applyFill="1" applyBorder="1" applyAlignment="1">
      <alignment horizontal="center" vertical="center" wrapText="1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1" fillId="0" borderId="2" xfId="1" applyNumberFormat="1" applyFont="1" applyFill="1" applyBorder="1" applyAlignment="1">
      <alignment horizontal="center" vertical="center"/>
    </xf>
    <xf numFmtId="2" fontId="6" fillId="0" borderId="2" xfId="6" applyNumberFormat="1" applyFont="1" applyFill="1" applyBorder="1" applyAlignment="1">
      <alignment horizontal="center" vertical="center" wrapText="1"/>
    </xf>
    <xf numFmtId="49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5" applyNumberFormat="1" applyFont="1" applyFill="1" applyBorder="1" applyAlignment="1" applyProtection="1">
      <alignment horizontal="left" vertical="center" wrapText="1"/>
      <protection locked="0"/>
    </xf>
    <xf numFmtId="167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6" applyNumberFormat="1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167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167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1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2" fontId="1" fillId="0" borderId="2" xfId="2" applyNumberFormat="1" applyFont="1" applyFill="1" applyBorder="1" applyAlignment="1">
      <alignment horizontal="center" vertical="center"/>
    </xf>
    <xf numFmtId="2" fontId="1" fillId="0" borderId="2" xfId="2" applyNumberFormat="1" applyFont="1" applyFill="1" applyBorder="1" applyAlignment="1">
      <alignment horizontal="left" vertical="center" wrapText="1"/>
    </xf>
    <xf numFmtId="2" fontId="1" fillId="0" borderId="2" xfId="1" applyNumberFormat="1" applyFont="1" applyFill="1" applyBorder="1" applyAlignment="1">
      <alignment horizontal="center" vertical="center"/>
    </xf>
    <xf numFmtId="166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1" applyNumberFormat="1" applyFont="1" applyFill="1"/>
    <xf numFmtId="166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1" applyNumberFormat="1" applyFont="1" applyFill="1" applyBorder="1" applyAlignment="1">
      <alignment horizontal="center" vertical="center"/>
    </xf>
    <xf numFmtId="2" fontId="1" fillId="0" borderId="12" xfId="2" applyNumberFormat="1" applyFont="1" applyFill="1" applyBorder="1" applyAlignment="1">
      <alignment horizontal="center" vertical="center"/>
    </xf>
    <xf numFmtId="2" fontId="1" fillId="0" borderId="12" xfId="2" applyNumberFormat="1" applyFont="1" applyFill="1" applyBorder="1" applyAlignment="1">
      <alignment horizontal="left" vertical="center" wrapText="1"/>
    </xf>
    <xf numFmtId="2" fontId="1" fillId="0" borderId="1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7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2" fontId="11" fillId="0" borderId="12" xfId="4" applyNumberFormat="1" applyFont="1" applyFill="1" applyBorder="1" applyAlignment="1" applyProtection="1">
      <alignment horizontal="left" vertical="center" wrapText="1"/>
      <protection locked="0"/>
    </xf>
    <xf numFmtId="2" fontId="11" fillId="0" borderId="12" xfId="5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9" fillId="0" borderId="2" xfId="4" applyNumberFormat="1" applyFont="1" applyFill="1" applyBorder="1" applyAlignment="1" applyProtection="1">
      <alignment horizontal="left" vertical="center" wrapText="1"/>
      <protection locked="0"/>
    </xf>
    <xf numFmtId="2" fontId="1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12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4" fontId="1" fillId="0" borderId="1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2" fontId="1" fillId="0" borderId="12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" xfId="3" applyFont="1" applyFill="1" applyBorder="1" applyAlignment="1">
      <alignment horizontal="center" vertical="center" wrapText="1"/>
    </xf>
    <xf numFmtId="4" fontId="11" fillId="0" borderId="12" xfId="4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2" applyNumberFormat="1" applyFont="1" applyFill="1" applyBorder="1" applyAlignment="1">
      <alignment horizontal="center" vertical="center" wrapText="1"/>
    </xf>
    <xf numFmtId="4" fontId="11" fillId="0" borderId="12" xfId="5" applyNumberFormat="1" applyFont="1" applyFill="1" applyBorder="1" applyAlignment="1" applyProtection="1">
      <alignment horizontal="center" vertical="center" wrapText="1"/>
      <protection locked="0"/>
    </xf>
    <xf numFmtId="10" fontId="1" fillId="0" borderId="2" xfId="1" applyNumberFormat="1" applyFont="1" applyFill="1" applyBorder="1" applyAlignment="1">
      <alignment horizontal="center" vertical="center" wrapText="1"/>
    </xf>
    <xf numFmtId="4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8" fillId="0" borderId="1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1" applyNumberFormat="1" applyFont="1" applyBorder="1" applyAlignment="1">
      <alignment horizontal="center" vertical="center"/>
    </xf>
    <xf numFmtId="2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166" fontId="1" fillId="0" borderId="2" xfId="4" applyNumberFormat="1" applyFont="1" applyFill="1" applyBorder="1" applyAlignment="1" applyProtection="1">
      <alignment horizontal="left" vertical="center" wrapText="1"/>
      <protection locked="0"/>
    </xf>
    <xf numFmtId="0" fontId="1" fillId="0" borderId="2" xfId="3" applyFont="1" applyFill="1" applyBorder="1" applyAlignment="1">
      <alignment horizontal="left" vertical="center" wrapText="1"/>
    </xf>
    <xf numFmtId="166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166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1" applyFont="1" applyFill="1" applyBorder="1" applyAlignment="1" applyProtection="1">
      <alignment horizontal="left" vertical="center" wrapText="1"/>
      <protection locked="0"/>
    </xf>
    <xf numFmtId="166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6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" fontId="1" fillId="0" borderId="2" xfId="4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3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5" applyNumberFormat="1" applyFont="1" applyFill="1" applyBorder="1" applyAlignment="1" applyProtection="1">
      <alignment horizontal="left" vertical="center" wrapText="1"/>
      <protection locked="0"/>
    </xf>
    <xf numFmtId="3" fontId="1" fillId="0" borderId="2" xfId="4" applyNumberFormat="1" applyFont="1" applyFill="1" applyBorder="1" applyAlignment="1" applyProtection="1">
      <alignment horizontal="left" vertical="center" wrapText="1"/>
      <protection locked="0"/>
    </xf>
    <xf numFmtId="3" fontId="1" fillId="0" borderId="2" xfId="5" applyNumberFormat="1" applyFont="1" applyFill="1" applyBorder="1" applyAlignment="1" applyProtection="1">
      <alignment horizontal="left" vertical="center" wrapText="1"/>
      <protection locked="0"/>
    </xf>
    <xf numFmtId="3" fontId="11" fillId="0" borderId="2" xfId="5" applyNumberFormat="1" applyFont="1" applyFill="1" applyBorder="1" applyAlignment="1" applyProtection="1">
      <alignment horizontal="left" vertical="center" wrapText="1"/>
      <protection locked="0"/>
    </xf>
  </cellXfs>
  <cellStyles count="8">
    <cellStyle name="Обычный" xfId="0" builtinId="0"/>
    <cellStyle name="Обычный 11" xfId="6"/>
    <cellStyle name="Обычный 3" xfId="1"/>
    <cellStyle name="Обычный 7" xfId="2"/>
    <cellStyle name="Обычный 7 3 2" xfId="7"/>
    <cellStyle name="Обычный 7 4" xfId="3"/>
    <cellStyle name="Стиль 1" xfId="4"/>
    <cellStyle name="Стиль 1 2" xfId="5"/>
  </cellStyles>
  <dxfs count="131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38300" y="8429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154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38300" y="92021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242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38300" y="14842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3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4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5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6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7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8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29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0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1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2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3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4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5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6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7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8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39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0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1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5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6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7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8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49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0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1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59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0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1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8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69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0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1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2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3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4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5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6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7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8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79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0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1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2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3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5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89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0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1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2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3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4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5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6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7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8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299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0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1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2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3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4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5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7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1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2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3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6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7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8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19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0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1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2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3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4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5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6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7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8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29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3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4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5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6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7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8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39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0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1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2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4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5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49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0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1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2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3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4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5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6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7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8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59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0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1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2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3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4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5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6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7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1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2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3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4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5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6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7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8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79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0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1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2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3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4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5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6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7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89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3" name="Text Box 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4" name="Text Box 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5" name="Text Box 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8" name="Text Box 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399" name="Text Box 1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0" name="Text Box 1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1" name="Text Box 1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2" name="Text Box 13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3" name="Text Box 14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4" name="Text Box 15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5" name="Text Box 16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6" name="Text Box 17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7" name="Text Box 18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8" name="Text Box 19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09" name="Text Box 20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242</xdr:row>
      <xdr:rowOff>0</xdr:rowOff>
    </xdr:from>
    <xdr:to>
      <xdr:col>1</xdr:col>
      <xdr:colOff>3554557</xdr:colOff>
      <xdr:row>242</xdr:row>
      <xdr:rowOff>160020</xdr:rowOff>
    </xdr:to>
    <xdr:sp macro="" textlink="">
      <xdr:nvSpPr>
        <xdr:cNvPr id="411" name="Text Box 22"/>
        <xdr:cNvSpPr txBox="1">
          <a:spLocks noChangeArrowheads="1"/>
        </xdr:cNvSpPr>
      </xdr:nvSpPr>
      <xdr:spPr bwMode="auto">
        <a:xfrm>
          <a:off x="1638300" y="148428075"/>
          <a:ext cx="2602057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916"/>
  <sheetViews>
    <sheetView tabSelected="1" zoomScale="55" zoomScaleNormal="55" workbookViewId="0">
      <selection activeCell="C40" sqref="C40"/>
    </sheetView>
  </sheetViews>
  <sheetFormatPr defaultColWidth="10.28515625" defaultRowHeight="15.75" x14ac:dyDescent="0.25"/>
  <cols>
    <col min="1" max="1" width="10.28515625" style="1"/>
    <col min="2" max="2" width="83.85546875" style="1" customWidth="1"/>
    <col min="3" max="3" width="39.28515625" style="1" customWidth="1"/>
    <col min="4" max="19" width="23" style="1" customWidth="1"/>
    <col min="20" max="20" width="72.85546875" style="1" customWidth="1"/>
    <col min="21" max="21" width="16.7109375" style="1" customWidth="1"/>
    <col min="22" max="22" width="14.85546875" style="1" customWidth="1"/>
    <col min="23" max="23" width="18.42578125" style="1" customWidth="1"/>
    <col min="24" max="26" width="12.28515625" style="1" customWidth="1"/>
    <col min="27" max="27" width="23" style="1" customWidth="1"/>
    <col min="28" max="28" width="28.140625" style="1" customWidth="1"/>
    <col min="29" max="29" width="18.5703125" style="1" customWidth="1"/>
    <col min="30" max="16384" width="10.28515625" style="1"/>
  </cols>
  <sheetData>
    <row r="1" spans="1:24" ht="24.75" customHeight="1" x14ac:dyDescent="0.3">
      <c r="T1" s="11" t="s">
        <v>0</v>
      </c>
    </row>
    <row r="2" spans="1:24" ht="24.75" customHeight="1" x14ac:dyDescent="0.3">
      <c r="T2" s="11" t="s">
        <v>1</v>
      </c>
    </row>
    <row r="3" spans="1:24" ht="24.75" customHeight="1" x14ac:dyDescent="0.3">
      <c r="T3" s="11" t="s">
        <v>2</v>
      </c>
    </row>
    <row r="4" spans="1:24" s="4" customFormat="1" ht="24.75" customHeight="1" x14ac:dyDescent="0.3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3"/>
      <c r="V4" s="3"/>
      <c r="W4" s="3"/>
    </row>
    <row r="5" spans="1:24" s="4" customFormat="1" ht="24.75" customHeight="1" x14ac:dyDescent="0.3">
      <c r="A5" s="117" t="s">
        <v>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5"/>
      <c r="V5" s="5"/>
      <c r="W5" s="5"/>
    </row>
    <row r="6" spans="1:24" s="4" customFormat="1" ht="24.7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4" s="4" customFormat="1" ht="24.75" customHeight="1" x14ac:dyDescent="0.3">
      <c r="A7" s="117" t="s">
        <v>5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5"/>
      <c r="V7" s="5"/>
      <c r="W7" s="5"/>
    </row>
    <row r="8" spans="1:24" ht="24.75" customHeight="1" x14ac:dyDescent="0.25">
      <c r="A8" s="114" t="s">
        <v>6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7"/>
      <c r="V8" s="7"/>
      <c r="W8" s="7"/>
    </row>
    <row r="9" spans="1:24" ht="24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4" ht="24.75" customHeight="1" x14ac:dyDescent="0.3">
      <c r="A10" s="118" t="s">
        <v>7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9"/>
      <c r="V10" s="9"/>
      <c r="W10" s="9"/>
    </row>
    <row r="11" spans="1:24" ht="24.75" customHeight="1" x14ac:dyDescent="0.25"/>
    <row r="12" spans="1:24" ht="24.75" customHeight="1" x14ac:dyDescent="0.25">
      <c r="A12" s="119" t="s">
        <v>8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0"/>
      <c r="V12" s="10"/>
      <c r="W12" s="10"/>
    </row>
    <row r="13" spans="1:24" ht="24.75" customHeight="1" x14ac:dyDescent="0.25">
      <c r="A13" s="114" t="s">
        <v>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7"/>
      <c r="V13" s="7"/>
      <c r="W13" s="7"/>
    </row>
    <row r="14" spans="1:24" s="2" customFormat="1" ht="6.75" customHeight="1" x14ac:dyDescent="0.3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"/>
    </row>
    <row r="15" spans="1:24" ht="15.75" customHeight="1" x14ac:dyDescent="0.25">
      <c r="A15" s="102" t="s">
        <v>10</v>
      </c>
      <c r="B15" s="102" t="s">
        <v>11</v>
      </c>
      <c r="C15" s="102" t="s">
        <v>12</v>
      </c>
      <c r="D15" s="102" t="s">
        <v>13</v>
      </c>
      <c r="E15" s="102" t="s">
        <v>14</v>
      </c>
      <c r="F15" s="103" t="s">
        <v>15</v>
      </c>
      <c r="G15" s="105"/>
      <c r="H15" s="102" t="s">
        <v>16</v>
      </c>
      <c r="I15" s="102"/>
      <c r="J15" s="102" t="s">
        <v>17</v>
      </c>
      <c r="K15" s="102"/>
      <c r="L15" s="102"/>
      <c r="M15" s="102"/>
      <c r="N15" s="102" t="s">
        <v>18</v>
      </c>
      <c r="O15" s="102"/>
      <c r="P15" s="103" t="s">
        <v>19</v>
      </c>
      <c r="Q15" s="104"/>
      <c r="R15" s="104"/>
      <c r="S15" s="105"/>
      <c r="T15" s="109" t="s">
        <v>20</v>
      </c>
      <c r="U15" s="12"/>
    </row>
    <row r="16" spans="1:24" ht="59.25" customHeight="1" x14ac:dyDescent="0.25">
      <c r="A16" s="102"/>
      <c r="B16" s="102"/>
      <c r="C16" s="102"/>
      <c r="D16" s="102"/>
      <c r="E16" s="102"/>
      <c r="F16" s="106"/>
      <c r="G16" s="108"/>
      <c r="H16" s="102"/>
      <c r="I16" s="102"/>
      <c r="J16" s="102"/>
      <c r="K16" s="102"/>
      <c r="L16" s="102"/>
      <c r="M16" s="102"/>
      <c r="N16" s="102"/>
      <c r="O16" s="102"/>
      <c r="P16" s="106"/>
      <c r="Q16" s="107"/>
      <c r="R16" s="107"/>
      <c r="S16" s="108"/>
      <c r="T16" s="110"/>
      <c r="X16" s="13"/>
    </row>
    <row r="17" spans="1:23" ht="49.5" customHeight="1" x14ac:dyDescent="0.25">
      <c r="A17" s="102"/>
      <c r="B17" s="102"/>
      <c r="C17" s="102"/>
      <c r="D17" s="102"/>
      <c r="E17" s="102"/>
      <c r="F17" s="106"/>
      <c r="G17" s="108"/>
      <c r="H17" s="102"/>
      <c r="I17" s="102"/>
      <c r="J17" s="102" t="s">
        <v>21</v>
      </c>
      <c r="K17" s="102"/>
      <c r="L17" s="102" t="s">
        <v>22</v>
      </c>
      <c r="M17" s="102"/>
      <c r="N17" s="102"/>
      <c r="O17" s="102"/>
      <c r="P17" s="112" t="s">
        <v>23</v>
      </c>
      <c r="Q17" s="113"/>
      <c r="R17" s="112" t="s">
        <v>24</v>
      </c>
      <c r="S17" s="113"/>
      <c r="T17" s="111"/>
    </row>
    <row r="18" spans="1:23" ht="114.75" customHeight="1" x14ac:dyDescent="0.25">
      <c r="A18" s="102"/>
      <c r="B18" s="102"/>
      <c r="C18" s="102"/>
      <c r="D18" s="102"/>
      <c r="E18" s="102"/>
      <c r="F18" s="14" t="s">
        <v>25</v>
      </c>
      <c r="G18" s="14" t="s">
        <v>26</v>
      </c>
      <c r="H18" s="14" t="s">
        <v>25</v>
      </c>
      <c r="I18" s="14" t="s">
        <v>26</v>
      </c>
      <c r="J18" s="14" t="s">
        <v>25</v>
      </c>
      <c r="K18" s="14" t="s">
        <v>26</v>
      </c>
      <c r="L18" s="14" t="s">
        <v>25</v>
      </c>
      <c r="M18" s="14" t="s">
        <v>26</v>
      </c>
      <c r="N18" s="14" t="s">
        <v>25</v>
      </c>
      <c r="O18" s="14" t="s">
        <v>26</v>
      </c>
      <c r="P18" s="14" t="s">
        <v>25</v>
      </c>
      <c r="Q18" s="14" t="s">
        <v>26</v>
      </c>
      <c r="R18" s="14" t="s">
        <v>25</v>
      </c>
      <c r="S18" s="14" t="s">
        <v>26</v>
      </c>
      <c r="T18" s="15"/>
    </row>
    <row r="19" spans="1:23" ht="16.5" thickBot="1" x14ac:dyDescent="0.3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f>S19+1</f>
        <v>20</v>
      </c>
    </row>
    <row r="20" spans="1:23" s="26" customFormat="1" ht="56.25" customHeight="1" thickBot="1" x14ac:dyDescent="0.3">
      <c r="A20" s="17" t="s">
        <v>27</v>
      </c>
      <c r="B20" s="18" t="s">
        <v>28</v>
      </c>
      <c r="C20" s="19" t="s">
        <v>29</v>
      </c>
      <c r="D20" s="20">
        <f>SUM(D21,D22,D23,D24,D25,D26,D27)</f>
        <v>14260.170012838475</v>
      </c>
      <c r="E20" s="20">
        <f>SUM(E21,E22,E23,E24,E25,E26,E27)</f>
        <v>59045.062418776724</v>
      </c>
      <c r="F20" s="20" t="s">
        <v>30</v>
      </c>
      <c r="G20" s="20">
        <f>SUM(G21,G22,G23,G24,G25,G26,G27)</f>
        <v>10310.837107970001</v>
      </c>
      <c r="H20" s="20" t="s">
        <v>30</v>
      </c>
      <c r="I20" s="20">
        <f t="shared" ref="I20" si="0">SUM(I21,I22,I23,I24,I25,I26,I27)</f>
        <v>48734.225310806731</v>
      </c>
      <c r="J20" s="21" t="s">
        <v>30</v>
      </c>
      <c r="K20" s="20">
        <f t="shared" ref="K20" si="1">SUM(K21,K22,K23,K24,K25,K26,K27)</f>
        <v>10648.636364274002</v>
      </c>
      <c r="L20" s="21" t="s">
        <v>30</v>
      </c>
      <c r="M20" s="20">
        <f>SUM(M21,M22,M23,M24,M25,M26,M27)</f>
        <v>8012.9273599000007</v>
      </c>
      <c r="N20" s="21" t="s">
        <v>30</v>
      </c>
      <c r="O20" s="20">
        <f>SUM(O21,O22,O23,O24,O25,O26,O27)</f>
        <v>40970.259077956725</v>
      </c>
      <c r="P20" s="21" t="s">
        <v>30</v>
      </c>
      <c r="Q20" s="20">
        <f>SUM(Q21,Q22,Q23,Q24,Q25,Q26,Q27)</f>
        <v>-2889.990574424</v>
      </c>
      <c r="R20" s="21" t="s">
        <v>30</v>
      </c>
      <c r="S20" s="22">
        <f>Q20/K20</f>
        <v>-0.2713953670274506</v>
      </c>
      <c r="T20" s="23" t="s">
        <v>30</v>
      </c>
      <c r="U20" s="24"/>
      <c r="V20" s="25"/>
      <c r="W20" s="25"/>
    </row>
    <row r="21" spans="1:23" s="26" customFormat="1" ht="31.5" x14ac:dyDescent="0.25">
      <c r="A21" s="27" t="s">
        <v>31</v>
      </c>
      <c r="B21" s="28" t="s">
        <v>32</v>
      </c>
      <c r="C21" s="29" t="s">
        <v>29</v>
      </c>
      <c r="D21" s="30">
        <f t="shared" ref="D21:E21" si="2">SUM(D29,D374,D502,D750,D864)</f>
        <v>710.40536672033909</v>
      </c>
      <c r="E21" s="30">
        <f t="shared" si="2"/>
        <v>5109.6663330158517</v>
      </c>
      <c r="F21" s="30" t="s">
        <v>30</v>
      </c>
      <c r="G21" s="30">
        <f t="shared" ref="G21" si="3">SUM(G29,G374,G502,G750,G864)</f>
        <v>798.91110679000008</v>
      </c>
      <c r="H21" s="30" t="s">
        <v>30</v>
      </c>
      <c r="I21" s="30">
        <f t="shared" ref="I21" si="4">SUM(I29,I374,I502,I750,I864)</f>
        <v>4310.7552262258523</v>
      </c>
      <c r="J21" s="31" t="s">
        <v>30</v>
      </c>
      <c r="K21" s="30">
        <f t="shared" ref="K21:M21" si="5">SUM(K29,K374,K502,K750,K864)</f>
        <v>1497.49212476</v>
      </c>
      <c r="L21" s="31" t="s">
        <v>30</v>
      </c>
      <c r="M21" s="30">
        <f t="shared" si="5"/>
        <v>956.91478783000014</v>
      </c>
      <c r="N21" s="31" t="s">
        <v>30</v>
      </c>
      <c r="O21" s="30">
        <f t="shared" ref="O21" si="6">SUM(O29,O374,O502,O750,O864)</f>
        <v>3393.8875963058517</v>
      </c>
      <c r="P21" s="31" t="s">
        <v>30</v>
      </c>
      <c r="Q21" s="30">
        <f t="shared" ref="Q21" si="7">SUM(Q29,Q374,Q502,Q750,Q864)</f>
        <v>-580.62449484000001</v>
      </c>
      <c r="R21" s="31" t="s">
        <v>30</v>
      </c>
      <c r="S21" s="32">
        <f>Q21/K21</f>
        <v>-0.38773125096270905</v>
      </c>
      <c r="T21" s="30" t="s">
        <v>30</v>
      </c>
      <c r="U21" s="24"/>
      <c r="V21" s="25"/>
      <c r="W21" s="25"/>
    </row>
    <row r="22" spans="1:23" s="26" customFormat="1" x14ac:dyDescent="0.25">
      <c r="A22" s="33" t="s">
        <v>33</v>
      </c>
      <c r="B22" s="34" t="s">
        <v>34</v>
      </c>
      <c r="C22" s="35" t="s">
        <v>29</v>
      </c>
      <c r="D22" s="36">
        <f t="shared" ref="D22:E22" si="8">SUM(D50,D401,D543,D765,D879)</f>
        <v>8644.232186234407</v>
      </c>
      <c r="E22" s="36">
        <f t="shared" si="8"/>
        <v>14570.268698889999</v>
      </c>
      <c r="F22" s="36" t="s">
        <v>30</v>
      </c>
      <c r="G22" s="36">
        <f t="shared" ref="G22" si="9">SUM(G50,G401,G543,G765,G879)</f>
        <v>1344.0975601000002</v>
      </c>
      <c r="H22" s="36" t="s">
        <v>30</v>
      </c>
      <c r="I22" s="36">
        <f t="shared" ref="I22" si="10">SUM(I50,I401,I543,I765,I879)</f>
        <v>13226.17113879</v>
      </c>
      <c r="J22" s="37" t="s">
        <v>30</v>
      </c>
      <c r="K22" s="36">
        <f t="shared" ref="K22:M22" si="11">SUM(K50,K401,K543,K765,K879)</f>
        <v>959.21405091000008</v>
      </c>
      <c r="L22" s="37" t="s">
        <v>30</v>
      </c>
      <c r="M22" s="36">
        <f t="shared" si="11"/>
        <v>798.16388605999987</v>
      </c>
      <c r="N22" s="37" t="s">
        <v>30</v>
      </c>
      <c r="O22" s="36">
        <f t="shared" ref="O22" si="12">SUM(O50,O401,O543,O765,O879)</f>
        <v>12477.051150999998</v>
      </c>
      <c r="P22" s="37" t="s">
        <v>30</v>
      </c>
      <c r="Q22" s="36">
        <f t="shared" ref="Q22" si="13">SUM(Q50,Q401,Q543,Q765,Q879)</f>
        <v>-210.09406312000004</v>
      </c>
      <c r="R22" s="37" t="s">
        <v>30</v>
      </c>
      <c r="S22" s="38">
        <f>Q22/K22</f>
        <v>-0.21902729940276122</v>
      </c>
      <c r="T22" s="36" t="s">
        <v>30</v>
      </c>
      <c r="U22" s="24"/>
      <c r="V22" s="25"/>
      <c r="W22" s="25"/>
    </row>
    <row r="23" spans="1:23" s="26" customFormat="1" x14ac:dyDescent="0.25">
      <c r="A23" s="33" t="s">
        <v>35</v>
      </c>
      <c r="B23" s="34" t="s">
        <v>36</v>
      </c>
      <c r="C23" s="35" t="s">
        <v>29</v>
      </c>
      <c r="D23" s="36">
        <f t="shared" ref="D23:E23" si="14">SUM(D68,D417,D554,D773,D884)</f>
        <v>627.23484320983039</v>
      </c>
      <c r="E23" s="36">
        <f t="shared" si="14"/>
        <v>23621.867021372571</v>
      </c>
      <c r="F23" s="36" t="s">
        <v>30</v>
      </c>
      <c r="G23" s="36">
        <f t="shared" ref="G23" si="15">SUM(G68,G417,G554,G773,G884)</f>
        <v>4489.5398208400002</v>
      </c>
      <c r="H23" s="36" t="s">
        <v>30</v>
      </c>
      <c r="I23" s="36">
        <f t="shared" ref="I23" si="16">SUM(I68,I417,I554,I773,I884)</f>
        <v>19132.327200532571</v>
      </c>
      <c r="J23" s="37" t="s">
        <v>30</v>
      </c>
      <c r="K23" s="36">
        <f t="shared" ref="K23:M23" si="17">SUM(K68,K417,K554,K773,K884)</f>
        <v>6502.3244722939999</v>
      </c>
      <c r="L23" s="37" t="s">
        <v>30</v>
      </c>
      <c r="M23" s="36">
        <f t="shared" si="17"/>
        <v>4932.36702831</v>
      </c>
      <c r="N23" s="37" t="s">
        <v>30</v>
      </c>
      <c r="O23" s="36">
        <f t="shared" ref="O23" si="18">SUM(O68,O417,O554,O773,O884)</f>
        <v>14232.552368042574</v>
      </c>
      <c r="P23" s="37" t="s">
        <v>30</v>
      </c>
      <c r="Q23" s="36">
        <f t="shared" ref="Q23" si="19">SUM(Q68,Q417,Q554,Q773,Q884)</f>
        <v>-1604.578304804</v>
      </c>
      <c r="R23" s="37" t="s">
        <v>30</v>
      </c>
      <c r="S23" s="38">
        <f t="shared" ref="S23:S86" si="20">Q23/K23</f>
        <v>-0.24676995305924956</v>
      </c>
      <c r="T23" s="36" t="s">
        <v>30</v>
      </c>
      <c r="U23" s="24"/>
      <c r="V23" s="25"/>
      <c r="W23" s="25"/>
    </row>
    <row r="24" spans="1:23" s="26" customFormat="1" ht="31.5" x14ac:dyDescent="0.25">
      <c r="A24" s="33" t="s">
        <v>37</v>
      </c>
      <c r="B24" s="34" t="s">
        <v>38</v>
      </c>
      <c r="C24" s="35" t="s">
        <v>29</v>
      </c>
      <c r="D24" s="36">
        <f t="shared" ref="D24:E24" si="21">SUM(D203,D451,D640,D805,D894)</f>
        <v>0</v>
      </c>
      <c r="E24" s="36">
        <f t="shared" si="21"/>
        <v>507.13499999999999</v>
      </c>
      <c r="F24" s="36" t="s">
        <v>30</v>
      </c>
      <c r="G24" s="36">
        <f t="shared" ref="G24" si="22">SUM(G203,G451,G640,G805,G894)</f>
        <v>24.83491034</v>
      </c>
      <c r="H24" s="36" t="s">
        <v>30</v>
      </c>
      <c r="I24" s="36">
        <f t="shared" ref="I24" si="23">SUM(I203,I451,I640,I805,I894)</f>
        <v>482.30008966000003</v>
      </c>
      <c r="J24" s="37" t="s">
        <v>30</v>
      </c>
      <c r="K24" s="36">
        <f t="shared" ref="K24:M24" si="24">SUM(K203,K451,K640,K805,K894)</f>
        <v>62.015089660000001</v>
      </c>
      <c r="L24" s="37" t="s">
        <v>30</v>
      </c>
      <c r="M24" s="36">
        <f t="shared" si="24"/>
        <v>53.620317499999999</v>
      </c>
      <c r="N24" s="37" t="s">
        <v>30</v>
      </c>
      <c r="O24" s="36">
        <f t="shared" ref="O24" si="25">SUM(O203,O451,O640,O805,O894)</f>
        <v>428.67977215999997</v>
      </c>
      <c r="P24" s="37" t="s">
        <v>30</v>
      </c>
      <c r="Q24" s="36">
        <f t="shared" ref="Q24" si="26">SUM(Q203,Q451,Q640,Q805,Q894)</f>
        <v>-8.3947721600000023</v>
      </c>
      <c r="R24" s="37" t="s">
        <v>30</v>
      </c>
      <c r="S24" s="38">
        <f t="shared" si="20"/>
        <v>-0.13536660522502908</v>
      </c>
      <c r="T24" s="36" t="s">
        <v>30</v>
      </c>
      <c r="U24" s="24"/>
      <c r="V24" s="25"/>
      <c r="W24" s="25"/>
    </row>
    <row r="25" spans="1:23" s="26" customFormat="1" x14ac:dyDescent="0.25">
      <c r="A25" s="33" t="s">
        <v>39</v>
      </c>
      <c r="B25" s="34" t="s">
        <v>40</v>
      </c>
      <c r="C25" s="35" t="s">
        <v>29</v>
      </c>
      <c r="D25" s="36">
        <f t="shared" ref="D25:E25" si="27">SUM(D210,D464,D647,D812,D901)</f>
        <v>4278.297616673899</v>
      </c>
      <c r="E25" s="36">
        <f t="shared" si="27"/>
        <v>11938.256949348306</v>
      </c>
      <c r="F25" s="36" t="s">
        <v>30</v>
      </c>
      <c r="G25" s="36">
        <f t="shared" ref="G25" si="28">SUM(G210,G464,G647,G812,G901)</f>
        <v>3146.6544798600003</v>
      </c>
      <c r="H25" s="36" t="s">
        <v>30</v>
      </c>
      <c r="I25" s="36">
        <f t="shared" ref="I25" si="29">SUM(I210,I464,I647,I812,I901)</f>
        <v>8791.6024694883054</v>
      </c>
      <c r="J25" s="37" t="s">
        <v>30</v>
      </c>
      <c r="K25" s="36">
        <f t="shared" ref="K25:M25" si="30">SUM(K210,K464,K647,K812,K901)</f>
        <v>315.44128735999999</v>
      </c>
      <c r="L25" s="37" t="s">
        <v>30</v>
      </c>
      <c r="M25" s="36">
        <f t="shared" si="30"/>
        <v>134.67067772999999</v>
      </c>
      <c r="N25" s="37" t="s">
        <v>30</v>
      </c>
      <c r="O25" s="36">
        <f t="shared" ref="O25" si="31">SUM(O210,O464,O647,O812,O901)</f>
        <v>8656.9317917583048</v>
      </c>
      <c r="P25" s="37" t="s">
        <v>30</v>
      </c>
      <c r="Q25" s="36">
        <f t="shared" ref="Q25" si="32">SUM(Q210,Q464,Q647,Q812,Q901)</f>
        <v>-180.77060963000002</v>
      </c>
      <c r="R25" s="37" t="s">
        <v>30</v>
      </c>
      <c r="S25" s="38">
        <f t="shared" si="20"/>
        <v>-0.57307212744061009</v>
      </c>
      <c r="T25" s="36" t="s">
        <v>30</v>
      </c>
      <c r="U25" s="24"/>
      <c r="V25" s="25"/>
      <c r="W25" s="25"/>
    </row>
    <row r="26" spans="1:23" s="26" customFormat="1" ht="31.5" x14ac:dyDescent="0.25">
      <c r="A26" s="33" t="s">
        <v>41</v>
      </c>
      <c r="B26" s="34" t="s">
        <v>42</v>
      </c>
      <c r="C26" s="35" t="s">
        <v>29</v>
      </c>
      <c r="D26" s="36">
        <f t="shared" ref="D26:E27" si="33">SUM(D224,D471,D653,D818,D907)</f>
        <v>0</v>
      </c>
      <c r="E26" s="36">
        <f t="shared" si="33"/>
        <v>0</v>
      </c>
      <c r="F26" s="36" t="s">
        <v>30</v>
      </c>
      <c r="G26" s="36">
        <f t="shared" ref="G26:G27" si="34">SUM(G224,G471,G653,G818,G907)</f>
        <v>0</v>
      </c>
      <c r="H26" s="36" t="s">
        <v>30</v>
      </c>
      <c r="I26" s="36">
        <f t="shared" ref="I26:I27" si="35">SUM(I224,I471,I653,I818,I907)</f>
        <v>0</v>
      </c>
      <c r="J26" s="37" t="s">
        <v>30</v>
      </c>
      <c r="K26" s="36">
        <f t="shared" ref="K26:M27" si="36">SUM(K224,K471,K653,K818,K907)</f>
        <v>0</v>
      </c>
      <c r="L26" s="37" t="s">
        <v>30</v>
      </c>
      <c r="M26" s="36">
        <f t="shared" si="36"/>
        <v>0</v>
      </c>
      <c r="N26" s="37" t="s">
        <v>30</v>
      </c>
      <c r="O26" s="36">
        <f t="shared" ref="O26:O27" si="37">SUM(O224,O471,O653,O818,O907)</f>
        <v>0</v>
      </c>
      <c r="P26" s="37" t="s">
        <v>30</v>
      </c>
      <c r="Q26" s="36">
        <f t="shared" ref="Q26:Q27" si="38">SUM(Q224,Q471,Q653,Q818,Q907)</f>
        <v>0</v>
      </c>
      <c r="R26" s="37" t="s">
        <v>30</v>
      </c>
      <c r="S26" s="38">
        <v>0</v>
      </c>
      <c r="T26" s="36" t="s">
        <v>30</v>
      </c>
      <c r="U26" s="24"/>
      <c r="V26" s="25"/>
      <c r="W26" s="25"/>
    </row>
    <row r="27" spans="1:23" s="26" customFormat="1" x14ac:dyDescent="0.25">
      <c r="A27" s="33" t="s">
        <v>43</v>
      </c>
      <c r="B27" s="34" t="s">
        <v>44</v>
      </c>
      <c r="C27" s="35" t="s">
        <v>29</v>
      </c>
      <c r="D27" s="36">
        <f t="shared" si="33"/>
        <v>0</v>
      </c>
      <c r="E27" s="36">
        <f t="shared" si="33"/>
        <v>3297.86841615</v>
      </c>
      <c r="F27" s="36" t="s">
        <v>30</v>
      </c>
      <c r="G27" s="36">
        <f t="shared" si="34"/>
        <v>506.79923004000005</v>
      </c>
      <c r="H27" s="36" t="s">
        <v>30</v>
      </c>
      <c r="I27" s="36">
        <f t="shared" si="35"/>
        <v>2791.0691861099999</v>
      </c>
      <c r="J27" s="37" t="s">
        <v>30</v>
      </c>
      <c r="K27" s="36">
        <f t="shared" si="36"/>
        <v>1312.1493392900004</v>
      </c>
      <c r="L27" s="37" t="s">
        <v>30</v>
      </c>
      <c r="M27" s="36">
        <f t="shared" si="36"/>
        <v>1137.19066247</v>
      </c>
      <c r="N27" s="37" t="s">
        <v>30</v>
      </c>
      <c r="O27" s="36">
        <f t="shared" si="37"/>
        <v>1781.1563986900003</v>
      </c>
      <c r="P27" s="37" t="s">
        <v>30</v>
      </c>
      <c r="Q27" s="36">
        <f t="shared" si="38"/>
        <v>-305.52832986999999</v>
      </c>
      <c r="R27" s="37" t="s">
        <v>30</v>
      </c>
      <c r="S27" s="38">
        <f t="shared" si="20"/>
        <v>-0.23284569882519648</v>
      </c>
      <c r="T27" s="36" t="s">
        <v>30</v>
      </c>
      <c r="U27" s="24"/>
      <c r="V27" s="25"/>
      <c r="W27" s="25"/>
    </row>
    <row r="28" spans="1:23" s="26" customFormat="1" x14ac:dyDescent="0.25">
      <c r="A28" s="33" t="s">
        <v>45</v>
      </c>
      <c r="B28" s="34" t="s">
        <v>46</v>
      </c>
      <c r="C28" s="35" t="s">
        <v>29</v>
      </c>
      <c r="D28" s="36">
        <f t="shared" ref="D28:E28" si="39">SUM(D29,D50,D68,D203,D210,D224,D225)</f>
        <v>3862.0250140354237</v>
      </c>
      <c r="E28" s="36">
        <f t="shared" si="39"/>
        <v>26717.760909791512</v>
      </c>
      <c r="F28" s="36" t="s">
        <v>30</v>
      </c>
      <c r="G28" s="36">
        <f t="shared" ref="G28" si="40">SUM(G29,G50,G68,G203,G210,G224,G225)</f>
        <v>5293.7654489700008</v>
      </c>
      <c r="H28" s="36" t="s">
        <v>30</v>
      </c>
      <c r="I28" s="36">
        <f t="shared" ref="I28" si="41">SUM(I29,I50,I68,I203,I210,I224,I225)</f>
        <v>21423.995460821516</v>
      </c>
      <c r="J28" s="37" t="s">
        <v>30</v>
      </c>
      <c r="K28" s="36">
        <f t="shared" ref="K28:M28" si="42">SUM(K29,K50,K68,K203,K210,K224,K225)</f>
        <v>4737.4342641880003</v>
      </c>
      <c r="L28" s="37" t="s">
        <v>30</v>
      </c>
      <c r="M28" s="36">
        <f t="shared" si="42"/>
        <v>3854.3401805900003</v>
      </c>
      <c r="N28" s="37" t="s">
        <v>30</v>
      </c>
      <c r="O28" s="36">
        <f t="shared" ref="O28" si="43">SUM(O29,O50,O68,O203,O210,O224,O225)</f>
        <v>17663.200722511516</v>
      </c>
      <c r="P28" s="37" t="s">
        <v>30</v>
      </c>
      <c r="Q28" s="36">
        <f t="shared" ref="Q28" si="44">SUM(Q29,Q50,Q68,Q203,Q210,Q224,Q225)</f>
        <v>-981.77246887800027</v>
      </c>
      <c r="R28" s="37" t="s">
        <v>30</v>
      </c>
      <c r="S28" s="38">
        <f t="shared" si="20"/>
        <v>-0.20723716976920983</v>
      </c>
      <c r="T28" s="39" t="s">
        <v>30</v>
      </c>
      <c r="U28" s="24"/>
      <c r="V28" s="25"/>
      <c r="W28" s="25"/>
    </row>
    <row r="29" spans="1:23" s="26" customFormat="1" ht="31.5" x14ac:dyDescent="0.25">
      <c r="A29" s="33" t="s">
        <v>47</v>
      </c>
      <c r="B29" s="34" t="s">
        <v>48</v>
      </c>
      <c r="C29" s="35" t="s">
        <v>29</v>
      </c>
      <c r="D29" s="36">
        <f t="shared" ref="D29:E29" si="45">D30+D34+D37+D49</f>
        <v>55.493926720338983</v>
      </c>
      <c r="E29" s="36">
        <f t="shared" si="45"/>
        <v>2701.4565460800004</v>
      </c>
      <c r="F29" s="36" t="s">
        <v>30</v>
      </c>
      <c r="G29" s="36">
        <f t="shared" ref="G29" si="46">G30+G34+G37+G49</f>
        <v>443.51165840000004</v>
      </c>
      <c r="H29" s="36" t="s">
        <v>30</v>
      </c>
      <c r="I29" s="36">
        <f t="shared" ref="I29" si="47">I30+I34+I37+I49</f>
        <v>2257.9448876800002</v>
      </c>
      <c r="J29" s="37" t="s">
        <v>30</v>
      </c>
      <c r="K29" s="36">
        <f t="shared" ref="K29:M29" si="48">K30+K34+K37+K49</f>
        <v>187.65465751999997</v>
      </c>
      <c r="L29" s="37" t="s">
        <v>30</v>
      </c>
      <c r="M29" s="36">
        <f t="shared" si="48"/>
        <v>159.56481930999999</v>
      </c>
      <c r="N29" s="37" t="s">
        <v>30</v>
      </c>
      <c r="O29" s="36">
        <f t="shared" ref="O29" si="49">O30+O34+O37+O49</f>
        <v>2098.3800683699997</v>
      </c>
      <c r="P29" s="37" t="s">
        <v>30</v>
      </c>
      <c r="Q29" s="36">
        <f t="shared" ref="Q29" si="50">Q30+Q34+Q37+Q49</f>
        <v>-28.08983821</v>
      </c>
      <c r="R29" s="37" t="s">
        <v>30</v>
      </c>
      <c r="S29" s="38">
        <f t="shared" si="20"/>
        <v>-0.14968900096181317</v>
      </c>
      <c r="T29" s="36" t="s">
        <v>30</v>
      </c>
      <c r="U29" s="24"/>
      <c r="V29" s="25"/>
      <c r="W29" s="25"/>
    </row>
    <row r="30" spans="1:23" s="26" customFormat="1" ht="94.5" x14ac:dyDescent="0.25">
      <c r="A30" s="33" t="s">
        <v>49</v>
      </c>
      <c r="B30" s="34" t="s">
        <v>50</v>
      </c>
      <c r="C30" s="35" t="s">
        <v>29</v>
      </c>
      <c r="D30" s="36">
        <f t="shared" ref="D30:E30" si="51">D31</f>
        <v>55.493926720338983</v>
      </c>
      <c r="E30" s="36">
        <f t="shared" si="51"/>
        <v>49.120665539999997</v>
      </c>
      <c r="F30" s="36" t="s">
        <v>30</v>
      </c>
      <c r="G30" s="36">
        <f t="shared" ref="G30" si="52">G31</f>
        <v>46.387459749999998</v>
      </c>
      <c r="H30" s="36" t="s">
        <v>30</v>
      </c>
      <c r="I30" s="36">
        <f t="shared" ref="I30" si="53">I31</f>
        <v>2.7332057899999995</v>
      </c>
      <c r="J30" s="37" t="s">
        <v>30</v>
      </c>
      <c r="K30" s="36">
        <f t="shared" ref="K30:Q30" si="54">K31</f>
        <v>2.73320579</v>
      </c>
      <c r="L30" s="37" t="s">
        <v>30</v>
      </c>
      <c r="M30" s="36">
        <f t="shared" si="54"/>
        <v>0</v>
      </c>
      <c r="N30" s="37" t="s">
        <v>30</v>
      </c>
      <c r="O30" s="36">
        <f t="shared" si="54"/>
        <v>2.7332057899999995</v>
      </c>
      <c r="P30" s="37" t="s">
        <v>30</v>
      </c>
      <c r="Q30" s="36">
        <f t="shared" si="54"/>
        <v>-2.73320579</v>
      </c>
      <c r="R30" s="37" t="s">
        <v>30</v>
      </c>
      <c r="S30" s="38">
        <f t="shared" si="20"/>
        <v>-1</v>
      </c>
      <c r="T30" s="39" t="s">
        <v>30</v>
      </c>
      <c r="U30" s="24"/>
      <c r="V30" s="25"/>
      <c r="W30" s="25"/>
    </row>
    <row r="31" spans="1:23" s="26" customFormat="1" x14ac:dyDescent="0.25">
      <c r="A31" s="33" t="s">
        <v>51</v>
      </c>
      <c r="B31" s="34" t="s">
        <v>52</v>
      </c>
      <c r="C31" s="35" t="s">
        <v>29</v>
      </c>
      <c r="D31" s="36">
        <f t="shared" ref="D31:E31" si="55">SUM(D32)</f>
        <v>55.493926720338983</v>
      </c>
      <c r="E31" s="36">
        <f t="shared" si="55"/>
        <v>49.120665539999997</v>
      </c>
      <c r="F31" s="36" t="s">
        <v>30</v>
      </c>
      <c r="G31" s="36">
        <f t="shared" ref="G31" si="56">SUM(G32)</f>
        <v>46.387459749999998</v>
      </c>
      <c r="H31" s="36" t="s">
        <v>30</v>
      </c>
      <c r="I31" s="36">
        <f t="shared" ref="I31" si="57">SUM(I32)</f>
        <v>2.7332057899999995</v>
      </c>
      <c r="J31" s="37" t="s">
        <v>30</v>
      </c>
      <c r="K31" s="36">
        <f t="shared" ref="K31:Q31" si="58">SUM(K32)</f>
        <v>2.73320579</v>
      </c>
      <c r="L31" s="37" t="s">
        <v>30</v>
      </c>
      <c r="M31" s="36">
        <f t="shared" si="58"/>
        <v>0</v>
      </c>
      <c r="N31" s="37" t="s">
        <v>30</v>
      </c>
      <c r="O31" s="36">
        <f t="shared" si="58"/>
        <v>2.7332057899999995</v>
      </c>
      <c r="P31" s="37" t="s">
        <v>30</v>
      </c>
      <c r="Q31" s="36">
        <f t="shared" si="58"/>
        <v>-2.73320579</v>
      </c>
      <c r="R31" s="37" t="s">
        <v>30</v>
      </c>
      <c r="S31" s="38">
        <f t="shared" si="20"/>
        <v>-1</v>
      </c>
      <c r="T31" s="39" t="s">
        <v>30</v>
      </c>
      <c r="U31" s="24"/>
      <c r="V31" s="25"/>
      <c r="W31" s="25"/>
    </row>
    <row r="32" spans="1:23" s="26" customFormat="1" ht="96.75" customHeight="1" x14ac:dyDescent="0.25">
      <c r="A32" s="40" t="s">
        <v>51</v>
      </c>
      <c r="B32" s="120" t="s">
        <v>53</v>
      </c>
      <c r="C32" s="41" t="s">
        <v>54</v>
      </c>
      <c r="D32" s="42">
        <v>55.493926720338983</v>
      </c>
      <c r="E32" s="43">
        <v>49.120665539999997</v>
      </c>
      <c r="F32" s="43" t="s">
        <v>30</v>
      </c>
      <c r="G32" s="43">
        <v>46.387459749999998</v>
      </c>
      <c r="H32" s="43" t="s">
        <v>30</v>
      </c>
      <c r="I32" s="43">
        <f>E32-G32</f>
        <v>2.7332057899999995</v>
      </c>
      <c r="J32" s="44" t="s">
        <v>30</v>
      </c>
      <c r="K32" s="43">
        <v>2.73320579</v>
      </c>
      <c r="L32" s="44" t="s">
        <v>30</v>
      </c>
      <c r="M32" s="43">
        <v>0</v>
      </c>
      <c r="N32" s="44" t="s">
        <v>30</v>
      </c>
      <c r="O32" s="43">
        <f>I32-M32</f>
        <v>2.7332057899999995</v>
      </c>
      <c r="P32" s="44" t="s">
        <v>30</v>
      </c>
      <c r="Q32" s="43">
        <f>M32-K32</f>
        <v>-2.73320579</v>
      </c>
      <c r="R32" s="44" t="s">
        <v>30</v>
      </c>
      <c r="S32" s="45">
        <f t="shared" si="20"/>
        <v>-1</v>
      </c>
      <c r="T32" s="43" t="s">
        <v>55</v>
      </c>
      <c r="U32" s="24"/>
      <c r="V32" s="25"/>
      <c r="W32" s="25"/>
    </row>
    <row r="33" spans="1:29" s="26" customFormat="1" ht="31.5" x14ac:dyDescent="0.25">
      <c r="A33" s="33" t="s">
        <v>56</v>
      </c>
      <c r="B33" s="34" t="s">
        <v>57</v>
      </c>
      <c r="C33" s="35" t="s">
        <v>29</v>
      </c>
      <c r="D33" s="36">
        <v>0</v>
      </c>
      <c r="E33" s="36">
        <v>0</v>
      </c>
      <c r="F33" s="36" t="s">
        <v>30</v>
      </c>
      <c r="G33" s="36">
        <v>0</v>
      </c>
      <c r="H33" s="36" t="s">
        <v>30</v>
      </c>
      <c r="I33" s="36">
        <v>0</v>
      </c>
      <c r="J33" s="37" t="s">
        <v>30</v>
      </c>
      <c r="K33" s="36">
        <v>0</v>
      </c>
      <c r="L33" s="37" t="s">
        <v>30</v>
      </c>
      <c r="M33" s="36">
        <v>0</v>
      </c>
      <c r="N33" s="37" t="s">
        <v>30</v>
      </c>
      <c r="O33" s="36">
        <v>0</v>
      </c>
      <c r="P33" s="37" t="s">
        <v>30</v>
      </c>
      <c r="Q33" s="36">
        <v>0</v>
      </c>
      <c r="R33" s="37" t="s">
        <v>30</v>
      </c>
      <c r="S33" s="38">
        <v>0</v>
      </c>
      <c r="T33" s="36" t="s">
        <v>30</v>
      </c>
      <c r="U33" s="24"/>
      <c r="V33" s="25"/>
      <c r="W33" s="25"/>
    </row>
    <row r="34" spans="1:29" s="26" customFormat="1" ht="47.25" x14ac:dyDescent="0.25">
      <c r="A34" s="33" t="s">
        <v>58</v>
      </c>
      <c r="B34" s="34" t="s">
        <v>59</v>
      </c>
      <c r="C34" s="35" t="s">
        <v>29</v>
      </c>
      <c r="D34" s="36">
        <v>0</v>
      </c>
      <c r="E34" s="36">
        <v>0</v>
      </c>
      <c r="F34" s="36" t="s">
        <v>30</v>
      </c>
      <c r="G34" s="36">
        <v>0</v>
      </c>
      <c r="H34" s="36" t="s">
        <v>30</v>
      </c>
      <c r="I34" s="36">
        <v>0</v>
      </c>
      <c r="J34" s="37" t="s">
        <v>30</v>
      </c>
      <c r="K34" s="36">
        <v>0</v>
      </c>
      <c r="L34" s="37" t="s">
        <v>30</v>
      </c>
      <c r="M34" s="36">
        <v>0</v>
      </c>
      <c r="N34" s="37" t="s">
        <v>30</v>
      </c>
      <c r="O34" s="36">
        <v>0</v>
      </c>
      <c r="P34" s="37" t="s">
        <v>30</v>
      </c>
      <c r="Q34" s="36">
        <v>0</v>
      </c>
      <c r="R34" s="37" t="s">
        <v>30</v>
      </c>
      <c r="S34" s="38">
        <v>0</v>
      </c>
      <c r="T34" s="36" t="s">
        <v>30</v>
      </c>
      <c r="U34" s="24"/>
      <c r="V34" s="25"/>
      <c r="W34" s="25"/>
    </row>
    <row r="35" spans="1:29" s="26" customFormat="1" ht="31.5" x14ac:dyDescent="0.25">
      <c r="A35" s="33" t="s">
        <v>60</v>
      </c>
      <c r="B35" s="34" t="s">
        <v>57</v>
      </c>
      <c r="C35" s="35" t="s">
        <v>29</v>
      </c>
      <c r="D35" s="36">
        <v>0</v>
      </c>
      <c r="E35" s="36">
        <v>0</v>
      </c>
      <c r="F35" s="36" t="s">
        <v>30</v>
      </c>
      <c r="G35" s="36">
        <v>0</v>
      </c>
      <c r="H35" s="36" t="s">
        <v>30</v>
      </c>
      <c r="I35" s="36">
        <v>0</v>
      </c>
      <c r="J35" s="37" t="s">
        <v>30</v>
      </c>
      <c r="K35" s="36">
        <v>0</v>
      </c>
      <c r="L35" s="37" t="s">
        <v>30</v>
      </c>
      <c r="M35" s="36">
        <v>0</v>
      </c>
      <c r="N35" s="37" t="s">
        <v>30</v>
      </c>
      <c r="O35" s="36">
        <v>0</v>
      </c>
      <c r="P35" s="37" t="s">
        <v>30</v>
      </c>
      <c r="Q35" s="36">
        <v>0</v>
      </c>
      <c r="R35" s="37" t="s">
        <v>30</v>
      </c>
      <c r="S35" s="38">
        <v>0</v>
      </c>
      <c r="T35" s="36" t="s">
        <v>30</v>
      </c>
      <c r="U35" s="24"/>
      <c r="V35" s="25"/>
      <c r="W35" s="25"/>
    </row>
    <row r="36" spans="1:29" s="26" customFormat="1" ht="31.5" x14ac:dyDescent="0.25">
      <c r="A36" s="33" t="s">
        <v>61</v>
      </c>
      <c r="B36" s="34" t="s">
        <v>57</v>
      </c>
      <c r="C36" s="35" t="s">
        <v>29</v>
      </c>
      <c r="D36" s="36">
        <v>0</v>
      </c>
      <c r="E36" s="36">
        <v>0</v>
      </c>
      <c r="F36" s="36" t="s">
        <v>30</v>
      </c>
      <c r="G36" s="36">
        <v>0</v>
      </c>
      <c r="H36" s="36" t="s">
        <v>30</v>
      </c>
      <c r="I36" s="36">
        <v>0</v>
      </c>
      <c r="J36" s="37" t="s">
        <v>30</v>
      </c>
      <c r="K36" s="36">
        <v>0</v>
      </c>
      <c r="L36" s="37" t="s">
        <v>30</v>
      </c>
      <c r="M36" s="36">
        <v>0</v>
      </c>
      <c r="N36" s="37" t="s">
        <v>30</v>
      </c>
      <c r="O36" s="36">
        <v>0</v>
      </c>
      <c r="P36" s="37" t="s">
        <v>30</v>
      </c>
      <c r="Q36" s="36">
        <v>0</v>
      </c>
      <c r="R36" s="37" t="s">
        <v>30</v>
      </c>
      <c r="S36" s="38">
        <v>0</v>
      </c>
      <c r="T36" s="36" t="s">
        <v>30</v>
      </c>
      <c r="U36" s="24"/>
      <c r="V36" s="25"/>
      <c r="W36" s="25"/>
    </row>
    <row r="37" spans="1:29" s="26" customFormat="1" ht="47.25" x14ac:dyDescent="0.25">
      <c r="A37" s="33" t="s">
        <v>62</v>
      </c>
      <c r="B37" s="34" t="s">
        <v>63</v>
      </c>
      <c r="C37" s="35" t="s">
        <v>29</v>
      </c>
      <c r="D37" s="36">
        <f t="shared" ref="D37:E37" si="59">D38+D39+D40+D41+D43</f>
        <v>0</v>
      </c>
      <c r="E37" s="36">
        <f t="shared" si="59"/>
        <v>2652.3358805400003</v>
      </c>
      <c r="F37" s="36" t="s">
        <v>30</v>
      </c>
      <c r="G37" s="36">
        <f t="shared" ref="G37" si="60">G38+G39+G40+G41+G43</f>
        <v>397.12419865000004</v>
      </c>
      <c r="H37" s="36" t="s">
        <v>30</v>
      </c>
      <c r="I37" s="36">
        <f t="shared" ref="I37" si="61">I38+I39+I40+I41+I43</f>
        <v>2255.2116818900004</v>
      </c>
      <c r="J37" s="37" t="s">
        <v>30</v>
      </c>
      <c r="K37" s="36">
        <f t="shared" ref="K37:M37" si="62">K38+K39+K40+K41+K43</f>
        <v>184.92145172999997</v>
      </c>
      <c r="L37" s="37" t="s">
        <v>30</v>
      </c>
      <c r="M37" s="36">
        <f t="shared" si="62"/>
        <v>159.56481930999999</v>
      </c>
      <c r="N37" s="37" t="s">
        <v>30</v>
      </c>
      <c r="O37" s="36">
        <f t="shared" ref="O37" si="63">O38+O39+O40+O41+O43</f>
        <v>2095.6468625799998</v>
      </c>
      <c r="P37" s="37" t="s">
        <v>30</v>
      </c>
      <c r="Q37" s="36">
        <f t="shared" ref="Q37" si="64">Q38+Q39+Q40+Q41+Q43</f>
        <v>-25.35663242</v>
      </c>
      <c r="R37" s="37" t="s">
        <v>30</v>
      </c>
      <c r="S37" s="38">
        <f t="shared" si="20"/>
        <v>-0.13712109754049898</v>
      </c>
      <c r="T37" s="36" t="s">
        <v>30</v>
      </c>
      <c r="U37" s="24"/>
      <c r="V37" s="25"/>
      <c r="W37" s="25"/>
    </row>
    <row r="38" spans="1:29" s="26" customFormat="1" ht="78.75" x14ac:dyDescent="0.25">
      <c r="A38" s="33" t="s">
        <v>64</v>
      </c>
      <c r="B38" s="34" t="s">
        <v>65</v>
      </c>
      <c r="C38" s="35" t="s">
        <v>29</v>
      </c>
      <c r="D38" s="36">
        <v>0</v>
      </c>
      <c r="E38" s="36">
        <v>0</v>
      </c>
      <c r="F38" s="36" t="s">
        <v>30</v>
      </c>
      <c r="G38" s="36">
        <v>0</v>
      </c>
      <c r="H38" s="36" t="s">
        <v>30</v>
      </c>
      <c r="I38" s="36">
        <v>0</v>
      </c>
      <c r="J38" s="37" t="s">
        <v>30</v>
      </c>
      <c r="K38" s="36">
        <v>0</v>
      </c>
      <c r="L38" s="37" t="s">
        <v>30</v>
      </c>
      <c r="M38" s="36">
        <v>0</v>
      </c>
      <c r="N38" s="37" t="s">
        <v>30</v>
      </c>
      <c r="O38" s="36">
        <v>0</v>
      </c>
      <c r="P38" s="37" t="s">
        <v>30</v>
      </c>
      <c r="Q38" s="36">
        <v>0</v>
      </c>
      <c r="R38" s="37" t="s">
        <v>30</v>
      </c>
      <c r="S38" s="38">
        <v>0</v>
      </c>
      <c r="T38" s="46" t="s">
        <v>30</v>
      </c>
      <c r="U38" s="24"/>
      <c r="V38" s="25"/>
      <c r="W38" s="25"/>
    </row>
    <row r="39" spans="1:29" s="26" customFormat="1" ht="78.75" x14ac:dyDescent="0.25">
      <c r="A39" s="33" t="s">
        <v>66</v>
      </c>
      <c r="B39" s="34" t="s">
        <v>67</v>
      </c>
      <c r="C39" s="35" t="s">
        <v>29</v>
      </c>
      <c r="D39" s="36">
        <v>0</v>
      </c>
      <c r="E39" s="36">
        <v>0</v>
      </c>
      <c r="F39" s="36" t="s">
        <v>30</v>
      </c>
      <c r="G39" s="36">
        <v>0</v>
      </c>
      <c r="H39" s="36" t="s">
        <v>30</v>
      </c>
      <c r="I39" s="36">
        <v>0</v>
      </c>
      <c r="J39" s="37" t="s">
        <v>30</v>
      </c>
      <c r="K39" s="36">
        <v>0</v>
      </c>
      <c r="L39" s="37" t="s">
        <v>30</v>
      </c>
      <c r="M39" s="36">
        <v>0</v>
      </c>
      <c r="N39" s="37" t="s">
        <v>30</v>
      </c>
      <c r="O39" s="36">
        <v>0</v>
      </c>
      <c r="P39" s="37" t="s">
        <v>30</v>
      </c>
      <c r="Q39" s="36">
        <v>0</v>
      </c>
      <c r="R39" s="37" t="s">
        <v>30</v>
      </c>
      <c r="S39" s="38">
        <v>0</v>
      </c>
      <c r="T39" s="36" t="s">
        <v>30</v>
      </c>
      <c r="U39" s="24"/>
      <c r="V39" s="25"/>
      <c r="W39" s="25"/>
    </row>
    <row r="40" spans="1:29" s="26" customFormat="1" ht="75" customHeight="1" x14ac:dyDescent="0.25">
      <c r="A40" s="47" t="s">
        <v>68</v>
      </c>
      <c r="B40" s="48" t="s">
        <v>69</v>
      </c>
      <c r="C40" s="49" t="s">
        <v>29</v>
      </c>
      <c r="D40" s="36">
        <v>0</v>
      </c>
      <c r="E40" s="36">
        <v>0</v>
      </c>
      <c r="F40" s="36" t="s">
        <v>30</v>
      </c>
      <c r="G40" s="36">
        <v>0</v>
      </c>
      <c r="H40" s="36" t="s">
        <v>30</v>
      </c>
      <c r="I40" s="36">
        <v>0</v>
      </c>
      <c r="J40" s="37" t="s">
        <v>30</v>
      </c>
      <c r="K40" s="36">
        <v>0</v>
      </c>
      <c r="L40" s="37" t="s">
        <v>30</v>
      </c>
      <c r="M40" s="36">
        <v>0</v>
      </c>
      <c r="N40" s="37" t="s">
        <v>30</v>
      </c>
      <c r="O40" s="36">
        <v>0</v>
      </c>
      <c r="P40" s="37" t="s">
        <v>30</v>
      </c>
      <c r="Q40" s="36">
        <v>0</v>
      </c>
      <c r="R40" s="37" t="s">
        <v>30</v>
      </c>
      <c r="S40" s="38">
        <v>0</v>
      </c>
      <c r="T40" s="46" t="s">
        <v>30</v>
      </c>
      <c r="U40" s="24"/>
      <c r="V40" s="25"/>
      <c r="W40" s="25"/>
    </row>
    <row r="41" spans="1:29" s="26" customFormat="1" ht="108" customHeight="1" x14ac:dyDescent="0.25">
      <c r="A41" s="47" t="s">
        <v>70</v>
      </c>
      <c r="B41" s="50" t="s">
        <v>71</v>
      </c>
      <c r="C41" s="49" t="s">
        <v>29</v>
      </c>
      <c r="D41" s="36">
        <f t="shared" ref="D41" si="65">SUM(D42:D42)</f>
        <v>0</v>
      </c>
      <c r="E41" s="36">
        <f t="shared" ref="E41" si="66">SUM(E42:E42)</f>
        <v>1377.1021591600002</v>
      </c>
      <c r="F41" s="36" t="s">
        <v>30</v>
      </c>
      <c r="G41" s="36">
        <f t="shared" ref="G41" si="67">SUM(G42:G42)</f>
        <v>0</v>
      </c>
      <c r="H41" s="36" t="s">
        <v>30</v>
      </c>
      <c r="I41" s="36">
        <f t="shared" ref="I41" si="68">SUM(I42:I42)</f>
        <v>1377.1021591600002</v>
      </c>
      <c r="J41" s="37" t="s">
        <v>30</v>
      </c>
      <c r="K41" s="36">
        <f t="shared" ref="K41:Q41" si="69">SUM(K42:K42)</f>
        <v>52.139976999999995</v>
      </c>
      <c r="L41" s="37" t="s">
        <v>30</v>
      </c>
      <c r="M41" s="36">
        <f t="shared" si="69"/>
        <v>53.106793289999999</v>
      </c>
      <c r="N41" s="37" t="s">
        <v>30</v>
      </c>
      <c r="O41" s="36">
        <f t="shared" si="69"/>
        <v>1323.9953658700001</v>
      </c>
      <c r="P41" s="37" t="s">
        <v>30</v>
      </c>
      <c r="Q41" s="36">
        <f t="shared" si="69"/>
        <v>0.96681629000000413</v>
      </c>
      <c r="R41" s="37" t="s">
        <v>30</v>
      </c>
      <c r="S41" s="38">
        <f t="shared" si="20"/>
        <v>1.8542706491796193E-2</v>
      </c>
      <c r="T41" s="46" t="s">
        <v>30</v>
      </c>
      <c r="U41" s="24"/>
      <c r="V41" s="25"/>
      <c r="W41" s="25"/>
    </row>
    <row r="42" spans="1:29" ht="47.25" x14ac:dyDescent="0.25">
      <c r="A42" s="51" t="s">
        <v>70</v>
      </c>
      <c r="B42" s="121" t="s">
        <v>72</v>
      </c>
      <c r="C42" s="52" t="s">
        <v>73</v>
      </c>
      <c r="D42" s="53" t="s">
        <v>30</v>
      </c>
      <c r="E42" s="43">
        <v>1377.1021591600002</v>
      </c>
      <c r="F42" s="43" t="s">
        <v>30</v>
      </c>
      <c r="G42" s="43">
        <v>0</v>
      </c>
      <c r="H42" s="43" t="s">
        <v>30</v>
      </c>
      <c r="I42" s="43">
        <f>E42-G42</f>
        <v>1377.1021591600002</v>
      </c>
      <c r="J42" s="44" t="s">
        <v>30</v>
      </c>
      <c r="K42" s="43">
        <v>52.139976999999995</v>
      </c>
      <c r="L42" s="44" t="s">
        <v>30</v>
      </c>
      <c r="M42" s="43">
        <v>53.106793289999999</v>
      </c>
      <c r="N42" s="44" t="s">
        <v>30</v>
      </c>
      <c r="O42" s="43">
        <f>I42-M42</f>
        <v>1323.9953658700001</v>
      </c>
      <c r="P42" s="44" t="s">
        <v>30</v>
      </c>
      <c r="Q42" s="43">
        <f>M42-K42</f>
        <v>0.96681629000000413</v>
      </c>
      <c r="R42" s="44" t="s">
        <v>30</v>
      </c>
      <c r="S42" s="45">
        <f t="shared" si="20"/>
        <v>1.8542706491796193E-2</v>
      </c>
      <c r="T42" s="54" t="s">
        <v>30</v>
      </c>
      <c r="U42" s="24"/>
      <c r="V42" s="13"/>
      <c r="W42" s="25"/>
      <c r="X42" s="26"/>
      <c r="Y42" s="26"/>
      <c r="Z42" s="26"/>
      <c r="AA42" s="26"/>
      <c r="AC42" s="26"/>
    </row>
    <row r="43" spans="1:29" ht="78.75" x14ac:dyDescent="0.25">
      <c r="A43" s="47" t="s">
        <v>74</v>
      </c>
      <c r="B43" s="50" t="s">
        <v>75</v>
      </c>
      <c r="C43" s="49" t="s">
        <v>29</v>
      </c>
      <c r="D43" s="55">
        <f t="shared" ref="D43:E43" si="70">SUM(D44:D48)</f>
        <v>0</v>
      </c>
      <c r="E43" s="36">
        <f t="shared" si="70"/>
        <v>1275.2337213799999</v>
      </c>
      <c r="F43" s="36" t="s">
        <v>30</v>
      </c>
      <c r="G43" s="36">
        <f t="shared" ref="G43" si="71">SUM(G44:G48)</f>
        <v>397.12419865000004</v>
      </c>
      <c r="H43" s="36" t="s">
        <v>30</v>
      </c>
      <c r="I43" s="36">
        <f t="shared" ref="I43" si="72">SUM(I44:I48)</f>
        <v>878.10952272999998</v>
      </c>
      <c r="J43" s="37" t="s">
        <v>30</v>
      </c>
      <c r="K43" s="36">
        <f t="shared" ref="K43:M43" si="73">SUM(K44:K48)</f>
        <v>132.78147472999999</v>
      </c>
      <c r="L43" s="37" t="s">
        <v>30</v>
      </c>
      <c r="M43" s="36">
        <f t="shared" si="73"/>
        <v>106.45802601999999</v>
      </c>
      <c r="N43" s="37" t="s">
        <v>30</v>
      </c>
      <c r="O43" s="36">
        <f t="shared" ref="O43" si="74">SUM(O44:O48)</f>
        <v>771.65149670999995</v>
      </c>
      <c r="P43" s="37" t="s">
        <v>30</v>
      </c>
      <c r="Q43" s="36">
        <f t="shared" ref="Q43" si="75">SUM(Q44:Q48)</f>
        <v>-26.323448710000005</v>
      </c>
      <c r="R43" s="37" t="s">
        <v>30</v>
      </c>
      <c r="S43" s="38">
        <f t="shared" si="20"/>
        <v>-0.19824639516563988</v>
      </c>
      <c r="T43" s="46" t="s">
        <v>30</v>
      </c>
      <c r="U43" s="24"/>
      <c r="V43" s="13"/>
      <c r="W43" s="25"/>
      <c r="X43" s="26"/>
      <c r="Y43" s="26"/>
      <c r="Z43" s="26"/>
      <c r="AA43" s="26"/>
      <c r="AC43" s="26"/>
    </row>
    <row r="44" spans="1:29" ht="47.25" x14ac:dyDescent="0.25">
      <c r="A44" s="40" t="s">
        <v>74</v>
      </c>
      <c r="B44" s="122" t="s">
        <v>76</v>
      </c>
      <c r="C44" s="56" t="s">
        <v>77</v>
      </c>
      <c r="D44" s="53" t="s">
        <v>30</v>
      </c>
      <c r="E44" s="43">
        <v>386.88789438000003</v>
      </c>
      <c r="F44" s="43" t="s">
        <v>30</v>
      </c>
      <c r="G44" s="43">
        <v>386.88789438000003</v>
      </c>
      <c r="H44" s="43" t="s">
        <v>30</v>
      </c>
      <c r="I44" s="43">
        <f t="shared" ref="I44:I48" si="76">E44-G44</f>
        <v>0</v>
      </c>
      <c r="J44" s="44" t="s">
        <v>30</v>
      </c>
      <c r="K44" s="43">
        <v>0</v>
      </c>
      <c r="L44" s="44" t="s">
        <v>30</v>
      </c>
      <c r="M44" s="43">
        <v>0</v>
      </c>
      <c r="N44" s="44" t="s">
        <v>30</v>
      </c>
      <c r="O44" s="43">
        <f t="shared" ref="O44:O48" si="77">I44-M44</f>
        <v>0</v>
      </c>
      <c r="P44" s="44" t="s">
        <v>30</v>
      </c>
      <c r="Q44" s="43">
        <f t="shared" ref="Q44:Q48" si="78">M44-K44</f>
        <v>0</v>
      </c>
      <c r="R44" s="44" t="s">
        <v>30</v>
      </c>
      <c r="S44" s="45">
        <v>0</v>
      </c>
      <c r="T44" s="54" t="s">
        <v>30</v>
      </c>
      <c r="U44" s="24"/>
      <c r="V44" s="13"/>
      <c r="W44" s="25"/>
      <c r="X44" s="26"/>
      <c r="Y44" s="26"/>
      <c r="Z44" s="26"/>
      <c r="AA44" s="26"/>
      <c r="AC44" s="26"/>
    </row>
    <row r="45" spans="1:29" s="26" customFormat="1" ht="110.25" x14ac:dyDescent="0.25">
      <c r="A45" s="40" t="s">
        <v>74</v>
      </c>
      <c r="B45" s="122" t="s">
        <v>78</v>
      </c>
      <c r="C45" s="41" t="s">
        <v>79</v>
      </c>
      <c r="D45" s="53" t="s">
        <v>30</v>
      </c>
      <c r="E45" s="43">
        <v>429.93690700000002</v>
      </c>
      <c r="F45" s="43" t="s">
        <v>30</v>
      </c>
      <c r="G45" s="43">
        <v>7.4272352699999988</v>
      </c>
      <c r="H45" s="43" t="s">
        <v>30</v>
      </c>
      <c r="I45" s="43">
        <f t="shared" si="76"/>
        <v>422.50967173000004</v>
      </c>
      <c r="J45" s="44" t="s">
        <v>30</v>
      </c>
      <c r="K45" s="43">
        <v>82.49276472999999</v>
      </c>
      <c r="L45" s="44" t="s">
        <v>30</v>
      </c>
      <c r="M45" s="43">
        <v>69.606273939999994</v>
      </c>
      <c r="N45" s="44" t="s">
        <v>30</v>
      </c>
      <c r="O45" s="43">
        <f t="shared" si="77"/>
        <v>352.90339779000004</v>
      </c>
      <c r="P45" s="44" t="s">
        <v>30</v>
      </c>
      <c r="Q45" s="43">
        <f t="shared" si="78"/>
        <v>-12.886490789999996</v>
      </c>
      <c r="R45" s="44" t="s">
        <v>30</v>
      </c>
      <c r="S45" s="45">
        <f t="shared" si="20"/>
        <v>-0.15621358833320312</v>
      </c>
      <c r="T45" s="43" t="s">
        <v>80</v>
      </c>
      <c r="U45" s="24"/>
      <c r="V45" s="25"/>
      <c r="W45" s="25"/>
    </row>
    <row r="46" spans="1:29" s="26" customFormat="1" ht="84.75" customHeight="1" x14ac:dyDescent="0.25">
      <c r="A46" s="40" t="s">
        <v>74</v>
      </c>
      <c r="B46" s="122" t="s">
        <v>81</v>
      </c>
      <c r="C46" s="41" t="s">
        <v>82</v>
      </c>
      <c r="D46" s="53" t="s">
        <v>30</v>
      </c>
      <c r="E46" s="43">
        <v>76.478289999999987</v>
      </c>
      <c r="F46" s="43" t="s">
        <v>30</v>
      </c>
      <c r="G46" s="43">
        <v>0</v>
      </c>
      <c r="H46" s="43" t="s">
        <v>30</v>
      </c>
      <c r="I46" s="43">
        <f t="shared" si="76"/>
        <v>76.478289999999987</v>
      </c>
      <c r="J46" s="44" t="s">
        <v>30</v>
      </c>
      <c r="K46" s="43">
        <v>30.188710000000004</v>
      </c>
      <c r="L46" s="44" t="s">
        <v>30</v>
      </c>
      <c r="M46" s="43">
        <v>25.512272079999999</v>
      </c>
      <c r="N46" s="44" t="s">
        <v>30</v>
      </c>
      <c r="O46" s="43">
        <f t="shared" si="77"/>
        <v>50.966017919999985</v>
      </c>
      <c r="P46" s="44" t="s">
        <v>30</v>
      </c>
      <c r="Q46" s="43">
        <f t="shared" si="78"/>
        <v>-4.676437920000005</v>
      </c>
      <c r="R46" s="44" t="s">
        <v>30</v>
      </c>
      <c r="S46" s="45">
        <f t="shared" si="20"/>
        <v>-0.15490684828864845</v>
      </c>
      <c r="T46" s="43" t="s">
        <v>83</v>
      </c>
      <c r="U46" s="24"/>
      <c r="V46" s="25"/>
      <c r="W46" s="25"/>
    </row>
    <row r="47" spans="1:29" s="26" customFormat="1" ht="110.25" x14ac:dyDescent="0.25">
      <c r="A47" s="40" t="s">
        <v>74</v>
      </c>
      <c r="B47" s="122" t="s">
        <v>84</v>
      </c>
      <c r="C47" s="56" t="s">
        <v>85</v>
      </c>
      <c r="D47" s="53" t="s">
        <v>30</v>
      </c>
      <c r="E47" s="43">
        <v>379.12156099999999</v>
      </c>
      <c r="F47" s="43" t="s">
        <v>30</v>
      </c>
      <c r="G47" s="43">
        <v>0</v>
      </c>
      <c r="H47" s="43" t="s">
        <v>30</v>
      </c>
      <c r="I47" s="43">
        <f t="shared" si="76"/>
        <v>379.12156099999999</v>
      </c>
      <c r="J47" s="44" t="s">
        <v>30</v>
      </c>
      <c r="K47" s="43">
        <v>20.100000000000001</v>
      </c>
      <c r="L47" s="44" t="s">
        <v>30</v>
      </c>
      <c r="M47" s="43">
        <v>11.339479999999998</v>
      </c>
      <c r="N47" s="44" t="s">
        <v>30</v>
      </c>
      <c r="O47" s="43">
        <f t="shared" si="77"/>
        <v>367.78208100000001</v>
      </c>
      <c r="P47" s="44" t="s">
        <v>30</v>
      </c>
      <c r="Q47" s="43">
        <f t="shared" si="78"/>
        <v>-8.7605200000000032</v>
      </c>
      <c r="R47" s="44" t="s">
        <v>30</v>
      </c>
      <c r="S47" s="45">
        <f t="shared" si="20"/>
        <v>-0.43584676616915435</v>
      </c>
      <c r="T47" s="43" t="s">
        <v>86</v>
      </c>
      <c r="U47" s="24"/>
      <c r="V47" s="25"/>
      <c r="W47" s="25"/>
    </row>
    <row r="48" spans="1:29" ht="47.25" x14ac:dyDescent="0.25">
      <c r="A48" s="40" t="s">
        <v>74</v>
      </c>
      <c r="B48" s="122" t="s">
        <v>87</v>
      </c>
      <c r="C48" s="56" t="s">
        <v>88</v>
      </c>
      <c r="D48" s="53" t="s">
        <v>30</v>
      </c>
      <c r="E48" s="43">
        <v>2.809069</v>
      </c>
      <c r="F48" s="43" t="s">
        <v>30</v>
      </c>
      <c r="G48" s="43">
        <v>2.809069</v>
      </c>
      <c r="H48" s="43" t="s">
        <v>30</v>
      </c>
      <c r="I48" s="43">
        <f t="shared" si="76"/>
        <v>0</v>
      </c>
      <c r="J48" s="44" t="s">
        <v>30</v>
      </c>
      <c r="K48" s="43">
        <v>0</v>
      </c>
      <c r="L48" s="44" t="s">
        <v>30</v>
      </c>
      <c r="M48" s="43">
        <v>0</v>
      </c>
      <c r="N48" s="44" t="s">
        <v>30</v>
      </c>
      <c r="O48" s="43">
        <f t="shared" si="77"/>
        <v>0</v>
      </c>
      <c r="P48" s="44" t="s">
        <v>30</v>
      </c>
      <c r="Q48" s="43">
        <f t="shared" si="78"/>
        <v>0</v>
      </c>
      <c r="R48" s="44" t="s">
        <v>30</v>
      </c>
      <c r="S48" s="45">
        <v>0</v>
      </c>
      <c r="T48" s="43" t="s">
        <v>30</v>
      </c>
      <c r="U48" s="24"/>
      <c r="V48" s="13"/>
      <c r="W48" s="25"/>
      <c r="X48" s="26"/>
      <c r="Y48" s="26"/>
      <c r="Z48" s="26"/>
      <c r="AA48" s="26"/>
      <c r="AC48" s="26"/>
    </row>
    <row r="49" spans="1:29" ht="31.5" x14ac:dyDescent="0.25">
      <c r="A49" s="33" t="s">
        <v>89</v>
      </c>
      <c r="B49" s="34" t="s">
        <v>90</v>
      </c>
      <c r="C49" s="35" t="s">
        <v>29</v>
      </c>
      <c r="D49" s="30">
        <v>0</v>
      </c>
      <c r="E49" s="36">
        <v>0</v>
      </c>
      <c r="F49" s="36" t="s">
        <v>30</v>
      </c>
      <c r="G49" s="36">
        <v>0</v>
      </c>
      <c r="H49" s="36" t="s">
        <v>30</v>
      </c>
      <c r="I49" s="36">
        <v>0</v>
      </c>
      <c r="J49" s="37" t="s">
        <v>30</v>
      </c>
      <c r="K49" s="36">
        <v>0</v>
      </c>
      <c r="L49" s="37" t="s">
        <v>30</v>
      </c>
      <c r="M49" s="36">
        <v>0</v>
      </c>
      <c r="N49" s="37" t="s">
        <v>30</v>
      </c>
      <c r="O49" s="36">
        <v>0</v>
      </c>
      <c r="P49" s="37" t="s">
        <v>30</v>
      </c>
      <c r="Q49" s="36">
        <v>0</v>
      </c>
      <c r="R49" s="37" t="s">
        <v>30</v>
      </c>
      <c r="S49" s="38">
        <v>0</v>
      </c>
      <c r="T49" s="36" t="s">
        <v>30</v>
      </c>
      <c r="U49" s="24"/>
      <c r="V49" s="13"/>
      <c r="W49" s="25"/>
      <c r="X49" s="26"/>
      <c r="Y49" s="26"/>
      <c r="Z49" s="26"/>
      <c r="AA49" s="26"/>
      <c r="AC49" s="26"/>
    </row>
    <row r="50" spans="1:29" ht="63" x14ac:dyDescent="0.25">
      <c r="A50" s="33" t="s">
        <v>91</v>
      </c>
      <c r="B50" s="34" t="s">
        <v>92</v>
      </c>
      <c r="C50" s="35" t="s">
        <v>29</v>
      </c>
      <c r="D50" s="36">
        <f t="shared" ref="D50:E50" si="79">SUM(D51,D56,D58,D61)</f>
        <v>981.20157623440673</v>
      </c>
      <c r="E50" s="36">
        <f t="shared" si="79"/>
        <v>3165.7021067200003</v>
      </c>
      <c r="F50" s="36" t="s">
        <v>30</v>
      </c>
      <c r="G50" s="36">
        <f t="shared" ref="G50" si="80">SUM(G51,G56,G58,G61)</f>
        <v>399.06022603000002</v>
      </c>
      <c r="H50" s="36" t="s">
        <v>30</v>
      </c>
      <c r="I50" s="36">
        <f t="shared" ref="I50" si="81">SUM(I51,I56,I58,I61)</f>
        <v>2766.6418806900006</v>
      </c>
      <c r="J50" s="37" t="s">
        <v>30</v>
      </c>
      <c r="K50" s="36">
        <f t="shared" ref="K50:M50" si="82">SUM(K51,K56,K58,K61)</f>
        <v>678.13416662000009</v>
      </c>
      <c r="L50" s="37" t="s">
        <v>30</v>
      </c>
      <c r="M50" s="36">
        <f t="shared" si="82"/>
        <v>574.03338372999997</v>
      </c>
      <c r="N50" s="37" t="s">
        <v>30</v>
      </c>
      <c r="O50" s="36">
        <f t="shared" ref="O50" si="83">SUM(O51,O56,O58,O61)</f>
        <v>2192.6084969600001</v>
      </c>
      <c r="P50" s="37" t="s">
        <v>30</v>
      </c>
      <c r="Q50" s="36">
        <f t="shared" ref="Q50" si="84">SUM(Q51,Q56,Q58,Q61)</f>
        <v>-104.10078289000006</v>
      </c>
      <c r="R50" s="37" t="s">
        <v>30</v>
      </c>
      <c r="S50" s="38">
        <f t="shared" si="20"/>
        <v>-0.15351060013517071</v>
      </c>
      <c r="T50" s="36" t="s">
        <v>30</v>
      </c>
      <c r="U50" s="24"/>
      <c r="V50" s="13"/>
      <c r="W50" s="25"/>
      <c r="X50" s="26"/>
      <c r="Y50" s="26"/>
      <c r="Z50" s="26"/>
      <c r="AA50" s="26"/>
      <c r="AC50" s="26"/>
    </row>
    <row r="51" spans="1:29" s="26" customFormat="1" ht="31.5" x14ac:dyDescent="0.25">
      <c r="A51" s="33" t="s">
        <v>93</v>
      </c>
      <c r="B51" s="34" t="s">
        <v>94</v>
      </c>
      <c r="C51" s="35" t="s">
        <v>29</v>
      </c>
      <c r="D51" s="36">
        <f t="shared" ref="D51:E51" si="85">SUM(D52:D55)</f>
        <v>172.08089851</v>
      </c>
      <c r="E51" s="36">
        <f t="shared" si="85"/>
        <v>922.05419652</v>
      </c>
      <c r="F51" s="36" t="s">
        <v>30</v>
      </c>
      <c r="G51" s="36">
        <f t="shared" ref="G51" si="86">SUM(G52:G55)</f>
        <v>165.1341817</v>
      </c>
      <c r="H51" s="36" t="s">
        <v>30</v>
      </c>
      <c r="I51" s="36">
        <f t="shared" ref="I51" si="87">SUM(I52:I55)</f>
        <v>756.92001482000001</v>
      </c>
      <c r="J51" s="37" t="s">
        <v>30</v>
      </c>
      <c r="K51" s="36">
        <f t="shared" ref="K51:M51" si="88">SUM(K52:K55)</f>
        <v>283.30158634999998</v>
      </c>
      <c r="L51" s="37" t="s">
        <v>30</v>
      </c>
      <c r="M51" s="36">
        <f t="shared" si="88"/>
        <v>286.17503881999994</v>
      </c>
      <c r="N51" s="37" t="s">
        <v>30</v>
      </c>
      <c r="O51" s="36">
        <f t="shared" ref="O51" si="89">SUM(O52:O55)</f>
        <v>470.74497600000007</v>
      </c>
      <c r="P51" s="37" t="s">
        <v>30</v>
      </c>
      <c r="Q51" s="36">
        <f t="shared" ref="Q51" si="90">SUM(Q52:Q55)</f>
        <v>2.8734524699999788</v>
      </c>
      <c r="R51" s="37" t="s">
        <v>30</v>
      </c>
      <c r="S51" s="38">
        <f t="shared" si="20"/>
        <v>1.0142733427726107E-2</v>
      </c>
      <c r="T51" s="39" t="s">
        <v>30</v>
      </c>
      <c r="U51" s="24"/>
      <c r="V51" s="25"/>
      <c r="W51" s="25"/>
    </row>
    <row r="52" spans="1:29" ht="49.5" customHeight="1" x14ac:dyDescent="0.25">
      <c r="A52" s="40" t="s">
        <v>93</v>
      </c>
      <c r="B52" s="120" t="s">
        <v>95</v>
      </c>
      <c r="C52" s="57" t="s">
        <v>96</v>
      </c>
      <c r="D52" s="43" t="s">
        <v>30</v>
      </c>
      <c r="E52" s="43">
        <v>224.08157775000001</v>
      </c>
      <c r="F52" s="43" t="s">
        <v>30</v>
      </c>
      <c r="G52" s="43">
        <v>0</v>
      </c>
      <c r="H52" s="43" t="s">
        <v>30</v>
      </c>
      <c r="I52" s="43">
        <f t="shared" ref="I52:I55" si="91">E52-G52</f>
        <v>224.08157775000001</v>
      </c>
      <c r="J52" s="44" t="s">
        <v>30</v>
      </c>
      <c r="K52" s="43">
        <v>10</v>
      </c>
      <c r="L52" s="44" t="s">
        <v>30</v>
      </c>
      <c r="M52" s="43">
        <v>8.8000000000000007</v>
      </c>
      <c r="N52" s="44" t="s">
        <v>30</v>
      </c>
      <c r="O52" s="43">
        <f t="shared" ref="O52:O55" si="92">I52-M52</f>
        <v>215.28157775</v>
      </c>
      <c r="P52" s="44" t="s">
        <v>30</v>
      </c>
      <c r="Q52" s="43">
        <f t="shared" ref="Q52:Q55" si="93">M52-K52</f>
        <v>-1.1999999999999993</v>
      </c>
      <c r="R52" s="44" t="s">
        <v>30</v>
      </c>
      <c r="S52" s="45">
        <f t="shared" si="20"/>
        <v>-0.11999999999999993</v>
      </c>
      <c r="T52" s="54" t="s">
        <v>97</v>
      </c>
      <c r="U52" s="24"/>
      <c r="V52" s="13"/>
      <c r="W52" s="25"/>
      <c r="X52" s="26"/>
      <c r="Y52" s="26"/>
      <c r="Z52" s="26"/>
      <c r="AA52" s="26"/>
      <c r="AC52" s="26"/>
    </row>
    <row r="53" spans="1:29" x14ac:dyDescent="0.25">
      <c r="A53" s="40" t="s">
        <v>93</v>
      </c>
      <c r="B53" s="122" t="s">
        <v>98</v>
      </c>
      <c r="C53" s="56" t="s">
        <v>99</v>
      </c>
      <c r="D53" s="43" t="s">
        <v>30</v>
      </c>
      <c r="E53" s="43">
        <v>253.80254406999998</v>
      </c>
      <c r="F53" s="43" t="s">
        <v>30</v>
      </c>
      <c r="G53" s="43">
        <v>1.1399999999999999</v>
      </c>
      <c r="H53" s="43" t="s">
        <v>30</v>
      </c>
      <c r="I53" s="43">
        <f t="shared" si="91"/>
        <v>252.66254407</v>
      </c>
      <c r="J53" s="44" t="s">
        <v>30</v>
      </c>
      <c r="K53" s="43">
        <v>44.759693349999999</v>
      </c>
      <c r="L53" s="44" t="s">
        <v>30</v>
      </c>
      <c r="M53" s="43">
        <v>44.945766999999996</v>
      </c>
      <c r="N53" s="44" t="s">
        <v>30</v>
      </c>
      <c r="O53" s="43">
        <f t="shared" si="92"/>
        <v>207.71677707000001</v>
      </c>
      <c r="P53" s="44" t="s">
        <v>30</v>
      </c>
      <c r="Q53" s="43">
        <f t="shared" si="93"/>
        <v>0.18607364999999731</v>
      </c>
      <c r="R53" s="44" t="s">
        <v>30</v>
      </c>
      <c r="S53" s="45">
        <f t="shared" si="20"/>
        <v>4.1571699016118777E-3</v>
      </c>
      <c r="T53" s="54" t="s">
        <v>30</v>
      </c>
      <c r="U53" s="24"/>
      <c r="V53" s="13"/>
      <c r="W53" s="25"/>
      <c r="X53" s="26"/>
      <c r="Y53" s="26"/>
      <c r="Z53" s="26"/>
      <c r="AA53" s="26"/>
      <c r="AC53" s="26"/>
    </row>
    <row r="54" spans="1:29" x14ac:dyDescent="0.25">
      <c r="A54" s="40" t="s">
        <v>93</v>
      </c>
      <c r="B54" s="122" t="s">
        <v>100</v>
      </c>
      <c r="C54" s="56" t="s">
        <v>101</v>
      </c>
      <c r="D54" s="43">
        <v>172.08089851</v>
      </c>
      <c r="E54" s="43">
        <v>238.95467252</v>
      </c>
      <c r="F54" s="43" t="s">
        <v>30</v>
      </c>
      <c r="G54" s="43">
        <v>60.060539519999992</v>
      </c>
      <c r="H54" s="43" t="s">
        <v>30</v>
      </c>
      <c r="I54" s="43">
        <f t="shared" si="91"/>
        <v>178.89413300000001</v>
      </c>
      <c r="J54" s="44" t="s">
        <v>30</v>
      </c>
      <c r="K54" s="43">
        <v>178.89413299999998</v>
      </c>
      <c r="L54" s="44" t="s">
        <v>30</v>
      </c>
      <c r="M54" s="43">
        <v>176.72870819999997</v>
      </c>
      <c r="N54" s="44" t="s">
        <v>30</v>
      </c>
      <c r="O54" s="43">
        <f t="shared" si="92"/>
        <v>2.1654248000000393</v>
      </c>
      <c r="P54" s="44" t="s">
        <v>30</v>
      </c>
      <c r="Q54" s="43">
        <f t="shared" si="93"/>
        <v>-2.1654248000000109</v>
      </c>
      <c r="R54" s="44" t="s">
        <v>30</v>
      </c>
      <c r="S54" s="45">
        <f t="shared" si="20"/>
        <v>-1.210450428801939E-2</v>
      </c>
      <c r="T54" s="54" t="s">
        <v>30</v>
      </c>
      <c r="U54" s="24"/>
      <c r="V54" s="13"/>
      <c r="W54" s="25"/>
      <c r="X54" s="26"/>
      <c r="Y54" s="26"/>
      <c r="Z54" s="26"/>
      <c r="AA54" s="26"/>
      <c r="AC54" s="26"/>
    </row>
    <row r="55" spans="1:29" ht="51.75" customHeight="1" x14ac:dyDescent="0.25">
      <c r="A55" s="40" t="s">
        <v>93</v>
      </c>
      <c r="B55" s="122" t="s">
        <v>102</v>
      </c>
      <c r="C55" s="56" t="s">
        <v>103</v>
      </c>
      <c r="D55" s="43" t="s">
        <v>30</v>
      </c>
      <c r="E55" s="43">
        <v>205.21540218000001</v>
      </c>
      <c r="F55" s="43" t="s">
        <v>30</v>
      </c>
      <c r="G55" s="43">
        <v>103.93364217999999</v>
      </c>
      <c r="H55" s="43" t="s">
        <v>30</v>
      </c>
      <c r="I55" s="43">
        <f t="shared" si="91"/>
        <v>101.28176000000002</v>
      </c>
      <c r="J55" s="44" t="s">
        <v>30</v>
      </c>
      <c r="K55" s="43">
        <v>49.647760000000005</v>
      </c>
      <c r="L55" s="44" t="s">
        <v>30</v>
      </c>
      <c r="M55" s="43">
        <v>55.700563619999997</v>
      </c>
      <c r="N55" s="44" t="s">
        <v>30</v>
      </c>
      <c r="O55" s="43">
        <f t="shared" si="92"/>
        <v>45.581196380000023</v>
      </c>
      <c r="P55" s="44" t="s">
        <v>30</v>
      </c>
      <c r="Q55" s="43">
        <f t="shared" si="93"/>
        <v>6.0528036199999917</v>
      </c>
      <c r="R55" s="44" t="s">
        <v>30</v>
      </c>
      <c r="S55" s="45">
        <f t="shared" si="20"/>
        <v>0.12191493876058036</v>
      </c>
      <c r="T55" s="54" t="s">
        <v>30</v>
      </c>
      <c r="U55" s="24"/>
      <c r="V55" s="13"/>
      <c r="W55" s="25"/>
      <c r="X55" s="26"/>
      <c r="Y55" s="26"/>
      <c r="Z55" s="26"/>
      <c r="AA55" s="26"/>
      <c r="AC55" s="26"/>
    </row>
    <row r="56" spans="1:29" s="26" customFormat="1" ht="48" customHeight="1" x14ac:dyDescent="0.25">
      <c r="A56" s="47" t="s">
        <v>104</v>
      </c>
      <c r="B56" s="50" t="s">
        <v>105</v>
      </c>
      <c r="C56" s="49" t="s">
        <v>29</v>
      </c>
      <c r="D56" s="30">
        <f t="shared" ref="D56:E56" si="94">SUM(D57:D57)</f>
        <v>15.8544322</v>
      </c>
      <c r="E56" s="36">
        <f t="shared" si="94"/>
        <v>47.559659679999996</v>
      </c>
      <c r="F56" s="36" t="s">
        <v>30</v>
      </c>
      <c r="G56" s="36">
        <f t="shared" ref="G56" si="95">SUM(G57:G57)</f>
        <v>2.40096877</v>
      </c>
      <c r="H56" s="36" t="s">
        <v>30</v>
      </c>
      <c r="I56" s="36">
        <f t="shared" ref="I56" si="96">SUM(I57:I57)</f>
        <v>45.158690909999997</v>
      </c>
      <c r="J56" s="37" t="s">
        <v>30</v>
      </c>
      <c r="K56" s="36">
        <f t="shared" ref="K56:Q56" si="97">SUM(K57:K57)</f>
        <v>0.99914954</v>
      </c>
      <c r="L56" s="37" t="s">
        <v>30</v>
      </c>
      <c r="M56" s="36">
        <f t="shared" si="97"/>
        <v>4.2771271899999999</v>
      </c>
      <c r="N56" s="37" t="s">
        <v>30</v>
      </c>
      <c r="O56" s="36">
        <f t="shared" si="97"/>
        <v>40.881563719999995</v>
      </c>
      <c r="P56" s="37" t="s">
        <v>30</v>
      </c>
      <c r="Q56" s="36">
        <f t="shared" si="97"/>
        <v>3.27797765</v>
      </c>
      <c r="R56" s="37" t="s">
        <v>30</v>
      </c>
      <c r="S56" s="38">
        <f t="shared" si="20"/>
        <v>3.2807678117932175</v>
      </c>
      <c r="T56" s="36" t="s">
        <v>30</v>
      </c>
      <c r="U56" s="24"/>
      <c r="V56" s="25"/>
      <c r="W56" s="25"/>
    </row>
    <row r="57" spans="1:29" ht="48.75" customHeight="1" x14ac:dyDescent="0.25">
      <c r="A57" s="40" t="s">
        <v>104</v>
      </c>
      <c r="B57" s="122" t="s">
        <v>106</v>
      </c>
      <c r="C57" s="56" t="s">
        <v>107</v>
      </c>
      <c r="D57" s="43">
        <v>15.8544322</v>
      </c>
      <c r="E57" s="43">
        <v>47.559659679999996</v>
      </c>
      <c r="F57" s="43" t="s">
        <v>30</v>
      </c>
      <c r="G57" s="43">
        <v>2.40096877</v>
      </c>
      <c r="H57" s="43" t="s">
        <v>30</v>
      </c>
      <c r="I57" s="43">
        <f>E57-G57</f>
        <v>45.158690909999997</v>
      </c>
      <c r="J57" s="44" t="s">
        <v>30</v>
      </c>
      <c r="K57" s="43">
        <v>0.99914954</v>
      </c>
      <c r="L57" s="44" t="s">
        <v>30</v>
      </c>
      <c r="M57" s="43">
        <v>4.2771271899999999</v>
      </c>
      <c r="N57" s="44" t="s">
        <v>30</v>
      </c>
      <c r="O57" s="43">
        <f>I57-M57</f>
        <v>40.881563719999995</v>
      </c>
      <c r="P57" s="44" t="s">
        <v>30</v>
      </c>
      <c r="Q57" s="43">
        <f>M57-K57</f>
        <v>3.27797765</v>
      </c>
      <c r="R57" s="44" t="s">
        <v>30</v>
      </c>
      <c r="S57" s="45">
        <f t="shared" si="20"/>
        <v>3.2807678117932175</v>
      </c>
      <c r="T57" s="54" t="s">
        <v>108</v>
      </c>
      <c r="U57" s="24"/>
      <c r="V57" s="13"/>
      <c r="W57" s="25"/>
      <c r="X57" s="26"/>
      <c r="Y57" s="26"/>
      <c r="Z57" s="26"/>
      <c r="AA57" s="26"/>
      <c r="AC57" s="26"/>
    </row>
    <row r="58" spans="1:29" s="26" customFormat="1" ht="43.5" customHeight="1" x14ac:dyDescent="0.25">
      <c r="A58" s="47" t="s">
        <v>109</v>
      </c>
      <c r="B58" s="50" t="s">
        <v>110</v>
      </c>
      <c r="C58" s="49" t="s">
        <v>29</v>
      </c>
      <c r="D58" s="58">
        <f t="shared" ref="D58:E58" si="98">SUM(D59:D60)</f>
        <v>315.25825400000002</v>
      </c>
      <c r="E58" s="36">
        <f t="shared" si="98"/>
        <v>395.67154339000001</v>
      </c>
      <c r="F58" s="36" t="s">
        <v>30</v>
      </c>
      <c r="G58" s="36">
        <f t="shared" ref="G58" si="99">SUM(G59:G60)</f>
        <v>76.987879910000004</v>
      </c>
      <c r="H58" s="36" t="s">
        <v>30</v>
      </c>
      <c r="I58" s="36">
        <f t="shared" ref="I58" si="100">SUM(I59:I60)</f>
        <v>318.68366347999995</v>
      </c>
      <c r="J58" s="37" t="s">
        <v>30</v>
      </c>
      <c r="K58" s="36">
        <f t="shared" ref="K58:M58" si="101">SUM(K59:K60)</f>
        <v>72.793805000000006</v>
      </c>
      <c r="L58" s="37" t="s">
        <v>30</v>
      </c>
      <c r="M58" s="36">
        <f t="shared" si="101"/>
        <v>68.143897160000009</v>
      </c>
      <c r="N58" s="37" t="s">
        <v>30</v>
      </c>
      <c r="O58" s="36">
        <f t="shared" ref="O58" si="102">SUM(O59:O60)</f>
        <v>250.53976631999996</v>
      </c>
      <c r="P58" s="37" t="s">
        <v>30</v>
      </c>
      <c r="Q58" s="36">
        <f t="shared" ref="Q58" si="103">SUM(Q59:Q60)</f>
        <v>-4.6499078400000045</v>
      </c>
      <c r="R58" s="37" t="s">
        <v>30</v>
      </c>
      <c r="S58" s="38">
        <f t="shared" si="20"/>
        <v>-6.38777961943328E-2</v>
      </c>
      <c r="T58" s="46" t="s">
        <v>30</v>
      </c>
      <c r="U58" s="24"/>
      <c r="V58" s="25"/>
      <c r="W58" s="25"/>
    </row>
    <row r="59" spans="1:29" ht="47.25" x14ac:dyDescent="0.25">
      <c r="A59" s="40" t="s">
        <v>109</v>
      </c>
      <c r="B59" s="123" t="s">
        <v>111</v>
      </c>
      <c r="C59" s="41" t="s">
        <v>112</v>
      </c>
      <c r="D59" s="59">
        <v>315.25825400000002</v>
      </c>
      <c r="E59" s="43">
        <v>326.34908438999997</v>
      </c>
      <c r="F59" s="43" t="s">
        <v>30</v>
      </c>
      <c r="G59" s="43">
        <v>76.987879910000004</v>
      </c>
      <c r="H59" s="43" t="s">
        <v>30</v>
      </c>
      <c r="I59" s="43">
        <f t="shared" ref="I59:I60" si="104">E59-G59</f>
        <v>249.36120447999997</v>
      </c>
      <c r="J59" s="44" t="s">
        <v>30</v>
      </c>
      <c r="K59" s="43">
        <v>3.471346</v>
      </c>
      <c r="L59" s="44" t="s">
        <v>30</v>
      </c>
      <c r="M59" s="43">
        <v>4.25787008</v>
      </c>
      <c r="N59" s="44" t="s">
        <v>30</v>
      </c>
      <c r="O59" s="43">
        <f t="shared" ref="O59:O60" si="105">I59-M59</f>
        <v>245.10333439999997</v>
      </c>
      <c r="P59" s="44" t="s">
        <v>30</v>
      </c>
      <c r="Q59" s="43">
        <f t="shared" ref="Q59:Q60" si="106">M59-K59</f>
        <v>0.78652407999999996</v>
      </c>
      <c r="R59" s="44" t="s">
        <v>30</v>
      </c>
      <c r="S59" s="45">
        <f t="shared" si="20"/>
        <v>0.2265761119750091</v>
      </c>
      <c r="T59" s="43" t="s">
        <v>113</v>
      </c>
      <c r="U59" s="24"/>
      <c r="V59" s="13"/>
      <c r="W59" s="25"/>
      <c r="X59" s="26"/>
      <c r="Y59" s="26"/>
      <c r="Z59" s="26"/>
      <c r="AA59" s="26"/>
      <c r="AC59" s="26"/>
    </row>
    <row r="60" spans="1:29" ht="31.5" x14ac:dyDescent="0.25">
      <c r="A60" s="40" t="s">
        <v>109</v>
      </c>
      <c r="B60" s="123" t="s">
        <v>114</v>
      </c>
      <c r="C60" s="41" t="s">
        <v>115</v>
      </c>
      <c r="D60" s="43" t="s">
        <v>30</v>
      </c>
      <c r="E60" s="43">
        <v>69.322459000000009</v>
      </c>
      <c r="F60" s="43" t="s">
        <v>30</v>
      </c>
      <c r="G60" s="43">
        <v>0</v>
      </c>
      <c r="H60" s="43" t="s">
        <v>30</v>
      </c>
      <c r="I60" s="43">
        <f t="shared" si="104"/>
        <v>69.322459000000009</v>
      </c>
      <c r="J60" s="44" t="s">
        <v>30</v>
      </c>
      <c r="K60" s="43">
        <v>69.322459000000009</v>
      </c>
      <c r="L60" s="44" t="s">
        <v>30</v>
      </c>
      <c r="M60" s="43">
        <v>63.886027080000005</v>
      </c>
      <c r="N60" s="44" t="s">
        <v>30</v>
      </c>
      <c r="O60" s="43">
        <f t="shared" si="105"/>
        <v>5.436431920000004</v>
      </c>
      <c r="P60" s="44" t="s">
        <v>30</v>
      </c>
      <c r="Q60" s="43">
        <f t="shared" si="106"/>
        <v>-5.436431920000004</v>
      </c>
      <c r="R60" s="44" t="s">
        <v>30</v>
      </c>
      <c r="S60" s="45">
        <f t="shared" si="20"/>
        <v>-7.8422375640194802E-2</v>
      </c>
      <c r="T60" s="54" t="s">
        <v>30</v>
      </c>
      <c r="U60" s="24"/>
      <c r="V60" s="13"/>
      <c r="W60" s="25"/>
      <c r="X60" s="26"/>
      <c r="Y60" s="26"/>
      <c r="Z60" s="26"/>
      <c r="AA60" s="26"/>
      <c r="AC60" s="26"/>
    </row>
    <row r="61" spans="1:29" ht="31.5" x14ac:dyDescent="0.25">
      <c r="A61" s="33" t="s">
        <v>116</v>
      </c>
      <c r="B61" s="34" t="s">
        <v>117</v>
      </c>
      <c r="C61" s="35" t="s">
        <v>29</v>
      </c>
      <c r="D61" s="30">
        <f t="shared" ref="D61:E61" si="107">SUM(D62:D67)</f>
        <v>478.00799152440675</v>
      </c>
      <c r="E61" s="36">
        <f t="shared" si="107"/>
        <v>1800.4167071300001</v>
      </c>
      <c r="F61" s="36" t="s">
        <v>30</v>
      </c>
      <c r="G61" s="36">
        <f t="shared" ref="G61" si="108">SUM(G62:G67)</f>
        <v>154.53719565000003</v>
      </c>
      <c r="H61" s="36" t="s">
        <v>30</v>
      </c>
      <c r="I61" s="36">
        <f t="shared" ref="I61" si="109">SUM(I62:I67)</f>
        <v>1645.8795114800005</v>
      </c>
      <c r="J61" s="37" t="s">
        <v>30</v>
      </c>
      <c r="K61" s="36">
        <f t="shared" ref="K61:M61" si="110">SUM(K62:K67)</f>
        <v>321.03962573000001</v>
      </c>
      <c r="L61" s="37" t="s">
        <v>30</v>
      </c>
      <c r="M61" s="36">
        <f t="shared" si="110"/>
        <v>215.43732055999999</v>
      </c>
      <c r="N61" s="37" t="s">
        <v>30</v>
      </c>
      <c r="O61" s="36">
        <f t="shared" ref="O61" si="111">SUM(O62:O67)</f>
        <v>1430.4421909200003</v>
      </c>
      <c r="P61" s="37" t="s">
        <v>30</v>
      </c>
      <c r="Q61" s="36">
        <f t="shared" ref="Q61" si="112">SUM(Q62:Q67)</f>
        <v>-105.60230517000004</v>
      </c>
      <c r="R61" s="37" t="s">
        <v>30</v>
      </c>
      <c r="S61" s="38">
        <f t="shared" si="20"/>
        <v>-0.32893853813178014</v>
      </c>
      <c r="T61" s="46" t="s">
        <v>30</v>
      </c>
      <c r="U61" s="24"/>
      <c r="V61" s="13"/>
      <c r="W61" s="25"/>
      <c r="X61" s="26"/>
      <c r="Y61" s="26"/>
      <c r="Z61" s="26"/>
      <c r="AA61" s="26"/>
      <c r="AC61" s="26"/>
    </row>
    <row r="62" spans="1:29" ht="156" customHeight="1" x14ac:dyDescent="0.25">
      <c r="A62" s="40" t="s">
        <v>116</v>
      </c>
      <c r="B62" s="120" t="s">
        <v>118</v>
      </c>
      <c r="C62" s="41" t="s">
        <v>119</v>
      </c>
      <c r="D62" s="43">
        <v>65.531211864406785</v>
      </c>
      <c r="E62" s="43">
        <v>83.299917620000031</v>
      </c>
      <c r="F62" s="43" t="s">
        <v>30</v>
      </c>
      <c r="G62" s="43">
        <v>9.3149085800000009</v>
      </c>
      <c r="H62" s="43" t="s">
        <v>30</v>
      </c>
      <c r="I62" s="43">
        <f t="shared" ref="I62:I67" si="113">E62-G62</f>
        <v>73.985009040000023</v>
      </c>
      <c r="J62" s="44" t="s">
        <v>30</v>
      </c>
      <c r="K62" s="43">
        <v>73.985009040000023</v>
      </c>
      <c r="L62" s="44" t="s">
        <v>30</v>
      </c>
      <c r="M62" s="43">
        <v>6.9474927300000004</v>
      </c>
      <c r="N62" s="44" t="s">
        <v>30</v>
      </c>
      <c r="O62" s="43">
        <f t="shared" ref="O62:O67" si="114">I62-M62</f>
        <v>67.037516310000029</v>
      </c>
      <c r="P62" s="44" t="s">
        <v>30</v>
      </c>
      <c r="Q62" s="43">
        <f t="shared" ref="Q62:Q67" si="115">M62-K62</f>
        <v>-67.037516310000029</v>
      </c>
      <c r="R62" s="44" t="s">
        <v>30</v>
      </c>
      <c r="S62" s="45">
        <f t="shared" si="20"/>
        <v>-0.90609593997286897</v>
      </c>
      <c r="T62" s="54" t="s">
        <v>120</v>
      </c>
      <c r="U62" s="24"/>
      <c r="V62" s="13"/>
      <c r="W62" s="25"/>
      <c r="X62" s="26"/>
      <c r="Y62" s="26"/>
      <c r="Z62" s="26"/>
      <c r="AA62" s="26"/>
      <c r="AC62" s="26"/>
    </row>
    <row r="63" spans="1:29" ht="31.5" x14ac:dyDescent="0.25">
      <c r="A63" s="40" t="s">
        <v>116</v>
      </c>
      <c r="B63" s="120" t="s">
        <v>121</v>
      </c>
      <c r="C63" s="41" t="s">
        <v>122</v>
      </c>
      <c r="D63" s="53">
        <v>412.47677965999998</v>
      </c>
      <c r="E63" s="43">
        <v>358.96021789000008</v>
      </c>
      <c r="F63" s="43" t="s">
        <v>30</v>
      </c>
      <c r="G63" s="43">
        <v>134.51042968000002</v>
      </c>
      <c r="H63" s="43" t="s">
        <v>30</v>
      </c>
      <c r="I63" s="43">
        <f t="shared" si="113"/>
        <v>224.44978821000007</v>
      </c>
      <c r="J63" s="44" t="s">
        <v>30</v>
      </c>
      <c r="K63" s="43">
        <v>224.44978821000001</v>
      </c>
      <c r="L63" s="44" t="s">
        <v>30</v>
      </c>
      <c r="M63" s="43">
        <v>188.20665332999999</v>
      </c>
      <c r="N63" s="44" t="s">
        <v>30</v>
      </c>
      <c r="O63" s="43">
        <f t="shared" si="114"/>
        <v>36.243134880000071</v>
      </c>
      <c r="P63" s="44" t="s">
        <v>30</v>
      </c>
      <c r="Q63" s="43">
        <f t="shared" si="115"/>
        <v>-36.243134880000014</v>
      </c>
      <c r="R63" s="44" t="s">
        <v>30</v>
      </c>
      <c r="S63" s="45">
        <f t="shared" si="20"/>
        <v>-0.16147546927551637</v>
      </c>
      <c r="T63" s="54" t="s">
        <v>123</v>
      </c>
      <c r="U63" s="24"/>
      <c r="V63" s="13"/>
      <c r="W63" s="25"/>
      <c r="X63" s="26"/>
      <c r="Y63" s="26"/>
      <c r="Z63" s="26"/>
      <c r="AA63" s="26"/>
      <c r="AC63" s="26"/>
    </row>
    <row r="64" spans="1:29" ht="31.5" x14ac:dyDescent="0.25">
      <c r="A64" s="40" t="s">
        <v>116</v>
      </c>
      <c r="B64" s="120" t="s">
        <v>124</v>
      </c>
      <c r="C64" s="41" t="s">
        <v>125</v>
      </c>
      <c r="D64" s="53" t="s">
        <v>30</v>
      </c>
      <c r="E64" s="43">
        <v>1192.09572742</v>
      </c>
      <c r="F64" s="43" t="s">
        <v>30</v>
      </c>
      <c r="G64" s="43">
        <v>6.64587839</v>
      </c>
      <c r="H64" s="43" t="s">
        <v>30</v>
      </c>
      <c r="I64" s="43">
        <f t="shared" si="113"/>
        <v>1185.44984903</v>
      </c>
      <c r="J64" s="44" t="s">
        <v>30</v>
      </c>
      <c r="K64" s="43">
        <v>8.3167264800000016</v>
      </c>
      <c r="L64" s="44" t="s">
        <v>30</v>
      </c>
      <c r="M64" s="43">
        <v>8.3167264799999998</v>
      </c>
      <c r="N64" s="44" t="s">
        <v>30</v>
      </c>
      <c r="O64" s="43">
        <f t="shared" si="114"/>
        <v>1177.1331225500001</v>
      </c>
      <c r="P64" s="44" t="s">
        <v>30</v>
      </c>
      <c r="Q64" s="43">
        <f t="shared" si="115"/>
        <v>0</v>
      </c>
      <c r="R64" s="44" t="s">
        <v>30</v>
      </c>
      <c r="S64" s="45">
        <f t="shared" si="20"/>
        <v>0</v>
      </c>
      <c r="T64" s="54" t="s">
        <v>30</v>
      </c>
      <c r="U64" s="24"/>
      <c r="V64" s="13"/>
      <c r="W64" s="25"/>
      <c r="X64" s="26"/>
      <c r="Y64" s="26"/>
      <c r="Z64" s="26"/>
      <c r="AA64" s="26"/>
      <c r="AC64" s="26"/>
    </row>
    <row r="65" spans="1:29" s="26" customFormat="1" ht="63" x14ac:dyDescent="0.25">
      <c r="A65" s="40" t="s">
        <v>116</v>
      </c>
      <c r="B65" s="122" t="s">
        <v>126</v>
      </c>
      <c r="C65" s="56" t="s">
        <v>127</v>
      </c>
      <c r="D65" s="43" t="s">
        <v>30</v>
      </c>
      <c r="E65" s="43">
        <v>110.374872</v>
      </c>
      <c r="F65" s="43" t="s">
        <v>30</v>
      </c>
      <c r="G65" s="43">
        <v>0</v>
      </c>
      <c r="H65" s="43" t="s">
        <v>30</v>
      </c>
      <c r="I65" s="43">
        <f t="shared" si="113"/>
        <v>110.374872</v>
      </c>
      <c r="J65" s="44" t="s">
        <v>30</v>
      </c>
      <c r="K65" s="43">
        <v>8.3748719999999999</v>
      </c>
      <c r="L65" s="44" t="s">
        <v>30</v>
      </c>
      <c r="M65" s="43">
        <v>5.95</v>
      </c>
      <c r="N65" s="44" t="s">
        <v>30</v>
      </c>
      <c r="O65" s="43">
        <f t="shared" si="114"/>
        <v>104.42487199999999</v>
      </c>
      <c r="P65" s="44" t="s">
        <v>30</v>
      </c>
      <c r="Q65" s="43">
        <f t="shared" si="115"/>
        <v>-2.4248719999999997</v>
      </c>
      <c r="R65" s="44" t="s">
        <v>30</v>
      </c>
      <c r="S65" s="45">
        <f t="shared" si="20"/>
        <v>-0.28954138045333705</v>
      </c>
      <c r="T65" s="54" t="s">
        <v>97</v>
      </c>
      <c r="U65" s="24"/>
      <c r="V65" s="25"/>
      <c r="W65" s="25"/>
    </row>
    <row r="66" spans="1:29" s="26" customFormat="1" ht="31.5" x14ac:dyDescent="0.25">
      <c r="A66" s="40" t="s">
        <v>116</v>
      </c>
      <c r="B66" s="122" t="s">
        <v>128</v>
      </c>
      <c r="C66" s="56" t="s">
        <v>129</v>
      </c>
      <c r="D66" s="43" t="s">
        <v>30</v>
      </c>
      <c r="E66" s="43">
        <v>3.7797681999999999</v>
      </c>
      <c r="F66" s="43" t="s">
        <v>30</v>
      </c>
      <c r="G66" s="43">
        <v>1.3665381999999999</v>
      </c>
      <c r="H66" s="43" t="s">
        <v>30</v>
      </c>
      <c r="I66" s="43">
        <f t="shared" si="113"/>
        <v>2.41323</v>
      </c>
      <c r="J66" s="44" t="s">
        <v>30</v>
      </c>
      <c r="K66" s="43">
        <v>2.41323</v>
      </c>
      <c r="L66" s="44" t="s">
        <v>30</v>
      </c>
      <c r="M66" s="43">
        <v>2.5164480199999999</v>
      </c>
      <c r="N66" s="44" t="s">
        <v>30</v>
      </c>
      <c r="O66" s="43">
        <f t="shared" si="114"/>
        <v>-0.10321801999999991</v>
      </c>
      <c r="P66" s="44" t="s">
        <v>30</v>
      </c>
      <c r="Q66" s="43">
        <f t="shared" si="115"/>
        <v>0.10321801999999991</v>
      </c>
      <c r="R66" s="44" t="s">
        <v>30</v>
      </c>
      <c r="S66" s="45">
        <f t="shared" si="20"/>
        <v>4.2771729176249225E-2</v>
      </c>
      <c r="T66" s="54" t="s">
        <v>30</v>
      </c>
      <c r="U66" s="24"/>
      <c r="V66" s="25"/>
      <c r="W66" s="25"/>
    </row>
    <row r="67" spans="1:29" ht="31.5" x14ac:dyDescent="0.25">
      <c r="A67" s="40" t="s">
        <v>116</v>
      </c>
      <c r="B67" s="122" t="s">
        <v>130</v>
      </c>
      <c r="C67" s="56" t="s">
        <v>131</v>
      </c>
      <c r="D67" s="43" t="s">
        <v>30</v>
      </c>
      <c r="E67" s="43">
        <v>51.906203999999995</v>
      </c>
      <c r="F67" s="43" t="s">
        <v>30</v>
      </c>
      <c r="G67" s="43">
        <v>2.6994407999999996</v>
      </c>
      <c r="H67" s="43" t="s">
        <v>30</v>
      </c>
      <c r="I67" s="43">
        <f t="shared" si="113"/>
        <v>49.206763199999997</v>
      </c>
      <c r="J67" s="44" t="s">
        <v>30</v>
      </c>
      <c r="K67" s="43">
        <v>3.5</v>
      </c>
      <c r="L67" s="44" t="s">
        <v>30</v>
      </c>
      <c r="M67" s="43">
        <v>3.5</v>
      </c>
      <c r="N67" s="44" t="s">
        <v>30</v>
      </c>
      <c r="O67" s="43">
        <f t="shared" si="114"/>
        <v>45.706763199999997</v>
      </c>
      <c r="P67" s="44" t="s">
        <v>30</v>
      </c>
      <c r="Q67" s="43">
        <f t="shared" si="115"/>
        <v>0</v>
      </c>
      <c r="R67" s="44" t="s">
        <v>30</v>
      </c>
      <c r="S67" s="45">
        <f t="shared" si="20"/>
        <v>0</v>
      </c>
      <c r="T67" s="54" t="s">
        <v>30</v>
      </c>
      <c r="U67" s="24"/>
      <c r="V67" s="13"/>
      <c r="W67" s="25"/>
      <c r="X67" s="26"/>
      <c r="Y67" s="26"/>
      <c r="Z67" s="26"/>
      <c r="AA67" s="26"/>
      <c r="AC67" s="26"/>
    </row>
    <row r="68" spans="1:29" ht="31.5" x14ac:dyDescent="0.25">
      <c r="A68" s="33" t="s">
        <v>132</v>
      </c>
      <c r="B68" s="34" t="s">
        <v>133</v>
      </c>
      <c r="C68" s="60" t="s">
        <v>29</v>
      </c>
      <c r="D68" s="30">
        <f t="shared" ref="D68:E68" si="116">D69+D84+D86+D103</f>
        <v>563.23073338983045</v>
      </c>
      <c r="E68" s="36">
        <f t="shared" si="116"/>
        <v>14336.045903813208</v>
      </c>
      <c r="F68" s="36" t="s">
        <v>30</v>
      </c>
      <c r="G68" s="36">
        <f t="shared" ref="G68" si="117">G69+G84+G86+G103</f>
        <v>2710.2784370100007</v>
      </c>
      <c r="H68" s="36" t="s">
        <v>30</v>
      </c>
      <c r="I68" s="36">
        <f t="shared" ref="I68" si="118">I69+I84+I86+I103</f>
        <v>11625.767466803209</v>
      </c>
      <c r="J68" s="37" t="s">
        <v>30</v>
      </c>
      <c r="K68" s="36">
        <f t="shared" ref="K68:M68" si="119">K69+K84+K86+K103</f>
        <v>3079.9040017380003</v>
      </c>
      <c r="L68" s="37" t="s">
        <v>30</v>
      </c>
      <c r="M68" s="36">
        <f t="shared" si="119"/>
        <v>2371.3519548200002</v>
      </c>
      <c r="N68" s="37" t="s">
        <v>30</v>
      </c>
      <c r="O68" s="36">
        <f t="shared" ref="O68" si="120">O69+O84+O86+O103</f>
        <v>9262.963511983211</v>
      </c>
      <c r="P68" s="37" t="s">
        <v>30</v>
      </c>
      <c r="Q68" s="36">
        <f t="shared" ref="Q68" si="121">Q69+Q84+Q86+Q103</f>
        <v>-718.94121191800025</v>
      </c>
      <c r="R68" s="37" t="s">
        <v>30</v>
      </c>
      <c r="S68" s="38">
        <f t="shared" si="20"/>
        <v>-0.23342974700260116</v>
      </c>
      <c r="T68" s="39" t="s">
        <v>30</v>
      </c>
      <c r="U68" s="24"/>
      <c r="V68" s="13"/>
      <c r="W68" s="25"/>
      <c r="X68" s="26"/>
      <c r="Y68" s="26"/>
      <c r="Z68" s="26"/>
      <c r="AA68" s="26"/>
      <c r="AC68" s="26"/>
    </row>
    <row r="69" spans="1:29" ht="47.25" x14ac:dyDescent="0.25">
      <c r="A69" s="33" t="s">
        <v>134</v>
      </c>
      <c r="B69" s="34" t="s">
        <v>135</v>
      </c>
      <c r="C69" s="60" t="s">
        <v>29</v>
      </c>
      <c r="D69" s="36">
        <f t="shared" ref="D69:E69" si="122">SUM(D70:D83)</f>
        <v>389.05306999999999</v>
      </c>
      <c r="E69" s="36">
        <f t="shared" si="122"/>
        <v>2390.8277973012086</v>
      </c>
      <c r="F69" s="36" t="s">
        <v>30</v>
      </c>
      <c r="G69" s="36">
        <f t="shared" ref="G69" si="123">SUM(G70:G83)</f>
        <v>795.80733381000016</v>
      </c>
      <c r="H69" s="36" t="s">
        <v>30</v>
      </c>
      <c r="I69" s="36">
        <f t="shared" ref="I69" si="124">SUM(I70:I83)</f>
        <v>1595.0204634912088</v>
      </c>
      <c r="J69" s="37" t="s">
        <v>30</v>
      </c>
      <c r="K69" s="36">
        <f t="shared" ref="K69:M69" si="125">SUM(K70:K83)</f>
        <v>405.61469601999994</v>
      </c>
      <c r="L69" s="37" t="s">
        <v>30</v>
      </c>
      <c r="M69" s="36">
        <f t="shared" si="125"/>
        <v>329.58258375999998</v>
      </c>
      <c r="N69" s="37" t="s">
        <v>30</v>
      </c>
      <c r="O69" s="36">
        <f t="shared" ref="O69" si="126">SUM(O70:O83)</f>
        <v>1265.437879731209</v>
      </c>
      <c r="P69" s="37" t="s">
        <v>30</v>
      </c>
      <c r="Q69" s="36">
        <f t="shared" ref="Q69" si="127">SUM(Q70:Q83)</f>
        <v>-76.032112260000005</v>
      </c>
      <c r="R69" s="37" t="s">
        <v>30</v>
      </c>
      <c r="S69" s="38">
        <f t="shared" si="20"/>
        <v>-0.18744910627264608</v>
      </c>
      <c r="T69" s="46" t="s">
        <v>30</v>
      </c>
      <c r="U69" s="24"/>
      <c r="V69" s="13"/>
      <c r="W69" s="25"/>
      <c r="X69" s="26"/>
      <c r="Y69" s="26"/>
      <c r="Z69" s="26"/>
      <c r="AA69" s="26"/>
      <c r="AC69" s="26"/>
    </row>
    <row r="70" spans="1:29" ht="31.5" x14ac:dyDescent="0.25">
      <c r="A70" s="40" t="s">
        <v>134</v>
      </c>
      <c r="B70" s="123" t="s">
        <v>136</v>
      </c>
      <c r="C70" s="41" t="s">
        <v>137</v>
      </c>
      <c r="D70" s="43" t="s">
        <v>30</v>
      </c>
      <c r="E70" s="43">
        <v>167.35190255000001</v>
      </c>
      <c r="F70" s="43" t="s">
        <v>30</v>
      </c>
      <c r="G70" s="43">
        <v>167.35190255000001</v>
      </c>
      <c r="H70" s="43" t="s">
        <v>30</v>
      </c>
      <c r="I70" s="43">
        <f t="shared" ref="I70:I83" si="128">E70-G70</f>
        <v>0</v>
      </c>
      <c r="J70" s="44" t="s">
        <v>30</v>
      </c>
      <c r="K70" s="43">
        <v>0</v>
      </c>
      <c r="L70" s="44" t="s">
        <v>30</v>
      </c>
      <c r="M70" s="43">
        <v>0</v>
      </c>
      <c r="N70" s="44" t="s">
        <v>30</v>
      </c>
      <c r="O70" s="43">
        <f t="shared" ref="O70:O83" si="129">I70-M70</f>
        <v>0</v>
      </c>
      <c r="P70" s="44" t="s">
        <v>30</v>
      </c>
      <c r="Q70" s="43">
        <f t="shared" ref="Q70:Q83" si="130">M70-K70</f>
        <v>0</v>
      </c>
      <c r="R70" s="44" t="s">
        <v>30</v>
      </c>
      <c r="S70" s="45">
        <v>0</v>
      </c>
      <c r="T70" s="54" t="s">
        <v>30</v>
      </c>
      <c r="U70" s="24"/>
      <c r="V70" s="13"/>
      <c r="W70" s="25"/>
      <c r="X70" s="26"/>
      <c r="Y70" s="26"/>
      <c r="Z70" s="26"/>
      <c r="AA70" s="26"/>
      <c r="AC70" s="26"/>
    </row>
    <row r="71" spans="1:29" x14ac:dyDescent="0.25">
      <c r="A71" s="40" t="s">
        <v>134</v>
      </c>
      <c r="B71" s="122" t="s">
        <v>138</v>
      </c>
      <c r="C71" s="56" t="s">
        <v>139</v>
      </c>
      <c r="D71" s="43" t="s">
        <v>30</v>
      </c>
      <c r="E71" s="43">
        <v>53.490404000000005</v>
      </c>
      <c r="F71" s="43" t="s">
        <v>30</v>
      </c>
      <c r="G71" s="43">
        <v>0</v>
      </c>
      <c r="H71" s="43" t="s">
        <v>30</v>
      </c>
      <c r="I71" s="43">
        <f t="shared" si="128"/>
        <v>53.490404000000005</v>
      </c>
      <c r="J71" s="44" t="s">
        <v>30</v>
      </c>
      <c r="K71" s="43">
        <v>53.490404000000005</v>
      </c>
      <c r="L71" s="44" t="s">
        <v>30</v>
      </c>
      <c r="M71" s="43">
        <v>53.213429160000004</v>
      </c>
      <c r="N71" s="44" t="s">
        <v>30</v>
      </c>
      <c r="O71" s="43">
        <f t="shared" si="129"/>
        <v>0.27697484000000117</v>
      </c>
      <c r="P71" s="44" t="s">
        <v>30</v>
      </c>
      <c r="Q71" s="43">
        <f t="shared" si="130"/>
        <v>-0.27697484000000117</v>
      </c>
      <c r="R71" s="44" t="s">
        <v>30</v>
      </c>
      <c r="S71" s="45">
        <f t="shared" si="20"/>
        <v>-5.1780285675165428E-3</v>
      </c>
      <c r="T71" s="54" t="s">
        <v>30</v>
      </c>
      <c r="U71" s="24"/>
      <c r="V71" s="13"/>
      <c r="W71" s="25"/>
      <c r="X71" s="26"/>
      <c r="Y71" s="26"/>
      <c r="Z71" s="26"/>
      <c r="AA71" s="26"/>
      <c r="AC71" s="26"/>
    </row>
    <row r="72" spans="1:29" ht="47.25" x14ac:dyDescent="0.25">
      <c r="A72" s="40" t="s">
        <v>134</v>
      </c>
      <c r="B72" s="122" t="s">
        <v>140</v>
      </c>
      <c r="C72" s="56" t="s">
        <v>141</v>
      </c>
      <c r="D72" s="43" t="s">
        <v>30</v>
      </c>
      <c r="E72" s="43">
        <v>501.85021866</v>
      </c>
      <c r="F72" s="43" t="s">
        <v>30</v>
      </c>
      <c r="G72" s="43">
        <v>19.66760008</v>
      </c>
      <c r="H72" s="43" t="s">
        <v>30</v>
      </c>
      <c r="I72" s="43">
        <f t="shared" si="128"/>
        <v>482.18261858</v>
      </c>
      <c r="J72" s="44" t="s">
        <v>30</v>
      </c>
      <c r="K72" s="43">
        <v>3.19360401</v>
      </c>
      <c r="L72" s="44" t="s">
        <v>30</v>
      </c>
      <c r="M72" s="43">
        <v>3.17360401</v>
      </c>
      <c r="N72" s="44" t="s">
        <v>30</v>
      </c>
      <c r="O72" s="43">
        <f t="shared" si="129"/>
        <v>479.00901456999998</v>
      </c>
      <c r="P72" s="44" t="s">
        <v>30</v>
      </c>
      <c r="Q72" s="43">
        <f t="shared" si="130"/>
        <v>-2.0000000000000018E-2</v>
      </c>
      <c r="R72" s="44" t="s">
        <v>30</v>
      </c>
      <c r="S72" s="45">
        <f t="shared" si="20"/>
        <v>-6.2625171866564685E-3</v>
      </c>
      <c r="T72" s="54" t="s">
        <v>30</v>
      </c>
      <c r="U72" s="24"/>
      <c r="V72" s="13"/>
      <c r="W72" s="25"/>
      <c r="X72" s="26"/>
      <c r="Y72" s="26"/>
      <c r="Z72" s="26"/>
      <c r="AA72" s="26"/>
      <c r="AC72" s="26"/>
    </row>
    <row r="73" spans="1:29" ht="31.5" x14ac:dyDescent="0.25">
      <c r="A73" s="40" t="s">
        <v>134</v>
      </c>
      <c r="B73" s="122" t="s">
        <v>142</v>
      </c>
      <c r="C73" s="56" t="s">
        <v>143</v>
      </c>
      <c r="D73" s="43" t="s">
        <v>30</v>
      </c>
      <c r="E73" s="43">
        <v>43.050371009999999</v>
      </c>
      <c r="F73" s="43" t="s">
        <v>30</v>
      </c>
      <c r="G73" s="43">
        <v>43.050371009999999</v>
      </c>
      <c r="H73" s="43" t="s">
        <v>30</v>
      </c>
      <c r="I73" s="43">
        <f t="shared" si="128"/>
        <v>0</v>
      </c>
      <c r="J73" s="44" t="s">
        <v>30</v>
      </c>
      <c r="K73" s="43" t="s">
        <v>30</v>
      </c>
      <c r="L73" s="44" t="s">
        <v>30</v>
      </c>
      <c r="M73" s="43">
        <v>0</v>
      </c>
      <c r="N73" s="44" t="s">
        <v>30</v>
      </c>
      <c r="O73" s="43">
        <f t="shared" si="129"/>
        <v>0</v>
      </c>
      <c r="P73" s="44" t="s">
        <v>30</v>
      </c>
      <c r="Q73" s="43" t="s">
        <v>30</v>
      </c>
      <c r="R73" s="44" t="s">
        <v>30</v>
      </c>
      <c r="S73" s="45" t="s">
        <v>30</v>
      </c>
      <c r="T73" s="54" t="s">
        <v>144</v>
      </c>
      <c r="U73" s="24"/>
      <c r="V73" s="13"/>
      <c r="W73" s="25"/>
      <c r="X73" s="26"/>
      <c r="Y73" s="26"/>
      <c r="Z73" s="26"/>
      <c r="AA73" s="26"/>
      <c r="AC73" s="26"/>
    </row>
    <row r="74" spans="1:29" ht="31.5" x14ac:dyDescent="0.25">
      <c r="A74" s="40" t="s">
        <v>134</v>
      </c>
      <c r="B74" s="122" t="s">
        <v>145</v>
      </c>
      <c r="C74" s="56" t="s">
        <v>146</v>
      </c>
      <c r="D74" s="43" t="s">
        <v>30</v>
      </c>
      <c r="E74" s="43">
        <v>8.1086032100000001</v>
      </c>
      <c r="F74" s="43" t="s">
        <v>30</v>
      </c>
      <c r="G74" s="43">
        <v>8.1086032100000001</v>
      </c>
      <c r="H74" s="43" t="s">
        <v>30</v>
      </c>
      <c r="I74" s="43">
        <f t="shared" si="128"/>
        <v>0</v>
      </c>
      <c r="J74" s="44" t="s">
        <v>30</v>
      </c>
      <c r="K74" s="43">
        <v>0</v>
      </c>
      <c r="L74" s="44" t="s">
        <v>30</v>
      </c>
      <c r="M74" s="43">
        <v>0</v>
      </c>
      <c r="N74" s="44" t="s">
        <v>30</v>
      </c>
      <c r="O74" s="43">
        <f t="shared" si="129"/>
        <v>0</v>
      </c>
      <c r="P74" s="44" t="s">
        <v>30</v>
      </c>
      <c r="Q74" s="43">
        <f t="shared" si="130"/>
        <v>0</v>
      </c>
      <c r="R74" s="44" t="s">
        <v>30</v>
      </c>
      <c r="S74" s="45">
        <v>0</v>
      </c>
      <c r="T74" s="54" t="s">
        <v>30</v>
      </c>
      <c r="U74" s="24"/>
      <c r="V74" s="13"/>
      <c r="W74" s="25"/>
      <c r="X74" s="26"/>
      <c r="Y74" s="26"/>
      <c r="Z74" s="26"/>
      <c r="AA74" s="26"/>
      <c r="AC74" s="26"/>
    </row>
    <row r="75" spans="1:29" ht="31.5" x14ac:dyDescent="0.25">
      <c r="A75" s="40" t="s">
        <v>134</v>
      </c>
      <c r="B75" s="122" t="s">
        <v>147</v>
      </c>
      <c r="C75" s="56" t="s">
        <v>148</v>
      </c>
      <c r="D75" s="43" t="s">
        <v>30</v>
      </c>
      <c r="E75" s="43">
        <v>34.356988620000003</v>
      </c>
      <c r="F75" s="43" t="s">
        <v>30</v>
      </c>
      <c r="G75" s="43">
        <v>34.356988620000003</v>
      </c>
      <c r="H75" s="43" t="s">
        <v>30</v>
      </c>
      <c r="I75" s="43">
        <f t="shared" si="128"/>
        <v>0</v>
      </c>
      <c r="J75" s="44" t="s">
        <v>30</v>
      </c>
      <c r="K75" s="43">
        <v>0</v>
      </c>
      <c r="L75" s="44" t="s">
        <v>30</v>
      </c>
      <c r="M75" s="43">
        <v>0</v>
      </c>
      <c r="N75" s="44" t="s">
        <v>30</v>
      </c>
      <c r="O75" s="43">
        <f t="shared" si="129"/>
        <v>0</v>
      </c>
      <c r="P75" s="44" t="s">
        <v>30</v>
      </c>
      <c r="Q75" s="43">
        <f t="shared" si="130"/>
        <v>0</v>
      </c>
      <c r="R75" s="44" t="s">
        <v>30</v>
      </c>
      <c r="S75" s="45">
        <v>0</v>
      </c>
      <c r="T75" s="54" t="s">
        <v>30</v>
      </c>
      <c r="U75" s="24"/>
      <c r="V75" s="13"/>
      <c r="W75" s="25"/>
      <c r="X75" s="26"/>
      <c r="Y75" s="26"/>
      <c r="Z75" s="26"/>
      <c r="AA75" s="26"/>
      <c r="AC75" s="26"/>
    </row>
    <row r="76" spans="1:29" ht="31.5" x14ac:dyDescent="0.25">
      <c r="A76" s="40" t="s">
        <v>134</v>
      </c>
      <c r="B76" s="122" t="s">
        <v>149</v>
      </c>
      <c r="C76" s="56" t="s">
        <v>150</v>
      </c>
      <c r="D76" s="43" t="s">
        <v>30</v>
      </c>
      <c r="E76" s="43">
        <v>39.087764679999999</v>
      </c>
      <c r="F76" s="43" t="s">
        <v>30</v>
      </c>
      <c r="G76" s="43">
        <v>39.087764679999999</v>
      </c>
      <c r="H76" s="43" t="s">
        <v>30</v>
      </c>
      <c r="I76" s="43">
        <f t="shared" si="128"/>
        <v>0</v>
      </c>
      <c r="J76" s="44" t="s">
        <v>30</v>
      </c>
      <c r="K76" s="43">
        <v>0</v>
      </c>
      <c r="L76" s="44" t="s">
        <v>30</v>
      </c>
      <c r="M76" s="43">
        <v>0</v>
      </c>
      <c r="N76" s="44" t="s">
        <v>30</v>
      </c>
      <c r="O76" s="43">
        <f t="shared" si="129"/>
        <v>0</v>
      </c>
      <c r="P76" s="44" t="s">
        <v>30</v>
      </c>
      <c r="Q76" s="43">
        <f t="shared" si="130"/>
        <v>0</v>
      </c>
      <c r="R76" s="44" t="s">
        <v>30</v>
      </c>
      <c r="S76" s="45">
        <v>0</v>
      </c>
      <c r="T76" s="54" t="s">
        <v>30</v>
      </c>
      <c r="U76" s="24"/>
      <c r="V76" s="13"/>
      <c r="W76" s="25"/>
      <c r="X76" s="26"/>
      <c r="Y76" s="26"/>
      <c r="Z76" s="26"/>
      <c r="AA76" s="26"/>
      <c r="AC76" s="26"/>
    </row>
    <row r="77" spans="1:29" x14ac:dyDescent="0.25">
      <c r="A77" s="40" t="s">
        <v>134</v>
      </c>
      <c r="B77" s="122" t="s">
        <v>151</v>
      </c>
      <c r="C77" s="56" t="s">
        <v>152</v>
      </c>
      <c r="D77" s="43" t="s">
        <v>30</v>
      </c>
      <c r="E77" s="43">
        <v>11.66511347</v>
      </c>
      <c r="F77" s="43" t="s">
        <v>30</v>
      </c>
      <c r="G77" s="43">
        <v>5.0071300000000003E-3</v>
      </c>
      <c r="H77" s="43" t="s">
        <v>30</v>
      </c>
      <c r="I77" s="43">
        <f t="shared" si="128"/>
        <v>11.66010634</v>
      </c>
      <c r="J77" s="44" t="s">
        <v>30</v>
      </c>
      <c r="K77" s="43">
        <v>11.66010634</v>
      </c>
      <c r="L77" s="44" t="s">
        <v>30</v>
      </c>
      <c r="M77" s="43">
        <v>12.308481970000001</v>
      </c>
      <c r="N77" s="44" t="s">
        <v>30</v>
      </c>
      <c r="O77" s="43">
        <f t="shared" si="129"/>
        <v>-0.64837563000000031</v>
      </c>
      <c r="P77" s="44" t="s">
        <v>30</v>
      </c>
      <c r="Q77" s="43">
        <f t="shared" si="130"/>
        <v>0.64837563000000031</v>
      </c>
      <c r="R77" s="44" t="s">
        <v>30</v>
      </c>
      <c r="S77" s="45">
        <f t="shared" si="20"/>
        <v>5.5606322197572708E-2</v>
      </c>
      <c r="T77" s="54" t="s">
        <v>30</v>
      </c>
      <c r="U77" s="24"/>
      <c r="V77" s="13"/>
      <c r="W77" s="25"/>
      <c r="X77" s="26"/>
      <c r="Y77" s="26"/>
      <c r="Z77" s="26"/>
      <c r="AA77" s="26"/>
      <c r="AC77" s="26"/>
    </row>
    <row r="78" spans="1:29" ht="47.25" x14ac:dyDescent="0.25">
      <c r="A78" s="40" t="s">
        <v>134</v>
      </c>
      <c r="B78" s="123" t="s">
        <v>153</v>
      </c>
      <c r="C78" s="57" t="s">
        <v>154</v>
      </c>
      <c r="D78" s="43" t="s">
        <v>30</v>
      </c>
      <c r="E78" s="43">
        <v>438.26342024120891</v>
      </c>
      <c r="F78" s="43" t="s">
        <v>30</v>
      </c>
      <c r="G78" s="43">
        <v>34.104632479999999</v>
      </c>
      <c r="H78" s="43" t="s">
        <v>30</v>
      </c>
      <c r="I78" s="43">
        <f t="shared" si="128"/>
        <v>404.15878776120888</v>
      </c>
      <c r="J78" s="44" t="s">
        <v>30</v>
      </c>
      <c r="K78" s="43">
        <v>168.70953781</v>
      </c>
      <c r="L78" s="44" t="s">
        <v>30</v>
      </c>
      <c r="M78" s="43">
        <v>220.40429069999999</v>
      </c>
      <c r="N78" s="44" t="s">
        <v>30</v>
      </c>
      <c r="O78" s="43">
        <f t="shared" si="129"/>
        <v>183.75449706120889</v>
      </c>
      <c r="P78" s="44" t="s">
        <v>30</v>
      </c>
      <c r="Q78" s="43">
        <f t="shared" si="130"/>
        <v>51.69475288999999</v>
      </c>
      <c r="R78" s="44" t="s">
        <v>30</v>
      </c>
      <c r="S78" s="45">
        <f t="shared" si="20"/>
        <v>0.30641274678980163</v>
      </c>
      <c r="T78" s="54" t="s">
        <v>155</v>
      </c>
      <c r="U78" s="24"/>
      <c r="V78" s="13"/>
      <c r="W78" s="25"/>
      <c r="X78" s="26"/>
      <c r="Y78" s="26"/>
      <c r="Z78" s="26"/>
      <c r="AA78" s="26"/>
      <c r="AC78" s="26"/>
    </row>
    <row r="79" spans="1:29" ht="47.25" x14ac:dyDescent="0.25">
      <c r="A79" s="40" t="s">
        <v>134</v>
      </c>
      <c r="B79" s="123" t="s">
        <v>156</v>
      </c>
      <c r="C79" s="41" t="s">
        <v>157</v>
      </c>
      <c r="D79" s="43">
        <v>389.05306999999999</v>
      </c>
      <c r="E79" s="43">
        <v>880.00000000000011</v>
      </c>
      <c r="F79" s="43" t="s">
        <v>30</v>
      </c>
      <c r="G79" s="43">
        <v>450.07446405000007</v>
      </c>
      <c r="H79" s="43" t="s">
        <v>30</v>
      </c>
      <c r="I79" s="43">
        <f t="shared" si="128"/>
        <v>429.92553595000004</v>
      </c>
      <c r="J79" s="44" t="s">
        <v>30</v>
      </c>
      <c r="K79" s="43">
        <v>65</v>
      </c>
      <c r="L79" s="44" t="s">
        <v>30</v>
      </c>
      <c r="M79" s="43">
        <v>1.0335750000000001</v>
      </c>
      <c r="N79" s="44" t="s">
        <v>30</v>
      </c>
      <c r="O79" s="43">
        <f t="shared" si="129"/>
        <v>428.89196095000005</v>
      </c>
      <c r="P79" s="44" t="s">
        <v>30</v>
      </c>
      <c r="Q79" s="43">
        <f t="shared" si="130"/>
        <v>-63.966425000000001</v>
      </c>
      <c r="R79" s="44" t="s">
        <v>30</v>
      </c>
      <c r="S79" s="45">
        <f t="shared" si="20"/>
        <v>-0.98409884615384613</v>
      </c>
      <c r="T79" s="54" t="s">
        <v>158</v>
      </c>
      <c r="U79" s="24"/>
      <c r="V79" s="13"/>
      <c r="W79" s="25"/>
      <c r="X79" s="26"/>
      <c r="Y79" s="26"/>
      <c r="Z79" s="26"/>
      <c r="AA79" s="26"/>
      <c r="AC79" s="26"/>
    </row>
    <row r="80" spans="1:29" s="26" customFormat="1" ht="90" customHeight="1" x14ac:dyDescent="0.25">
      <c r="A80" s="40" t="s">
        <v>134</v>
      </c>
      <c r="B80" s="123" t="s">
        <v>159</v>
      </c>
      <c r="C80" s="41" t="s">
        <v>160</v>
      </c>
      <c r="D80" s="43" t="s">
        <v>30</v>
      </c>
      <c r="E80" s="43">
        <v>22.75971393</v>
      </c>
      <c r="F80" s="43" t="s">
        <v>30</v>
      </c>
      <c r="G80" s="43">
        <v>0</v>
      </c>
      <c r="H80" s="43" t="s">
        <v>30</v>
      </c>
      <c r="I80" s="43">
        <f t="shared" si="128"/>
        <v>22.75971393</v>
      </c>
      <c r="J80" s="44" t="s">
        <v>30</v>
      </c>
      <c r="K80" s="43">
        <v>22.75971393</v>
      </c>
      <c r="L80" s="44" t="s">
        <v>30</v>
      </c>
      <c r="M80" s="43">
        <v>15.769771529999998</v>
      </c>
      <c r="N80" s="44" t="s">
        <v>30</v>
      </c>
      <c r="O80" s="43">
        <f t="shared" si="129"/>
        <v>6.9899424000000021</v>
      </c>
      <c r="P80" s="44" t="s">
        <v>30</v>
      </c>
      <c r="Q80" s="43">
        <f t="shared" si="130"/>
        <v>-6.9899424000000021</v>
      </c>
      <c r="R80" s="44" t="s">
        <v>30</v>
      </c>
      <c r="S80" s="45">
        <f t="shared" si="20"/>
        <v>-0.30711907985743309</v>
      </c>
      <c r="T80" s="54" t="s">
        <v>161</v>
      </c>
      <c r="U80" s="24"/>
      <c r="V80" s="25"/>
      <c r="W80" s="25"/>
    </row>
    <row r="81" spans="1:29" s="26" customFormat="1" ht="62.25" customHeight="1" x14ac:dyDescent="0.25">
      <c r="A81" s="40" t="s">
        <v>134</v>
      </c>
      <c r="B81" s="123" t="s">
        <v>162</v>
      </c>
      <c r="C81" s="41" t="s">
        <v>163</v>
      </c>
      <c r="D81" s="43" t="s">
        <v>30</v>
      </c>
      <c r="E81" s="43">
        <v>72.549435729999999</v>
      </c>
      <c r="F81" s="43" t="s">
        <v>30</v>
      </c>
      <c r="G81" s="43">
        <v>0</v>
      </c>
      <c r="H81" s="43" t="s">
        <v>30</v>
      </c>
      <c r="I81" s="43">
        <f t="shared" si="128"/>
        <v>72.549435729999999</v>
      </c>
      <c r="J81" s="44" t="s">
        <v>30</v>
      </c>
      <c r="K81" s="43">
        <v>72.549435729999999</v>
      </c>
      <c r="L81" s="44" t="s">
        <v>30</v>
      </c>
      <c r="M81" s="43">
        <v>16.91409677</v>
      </c>
      <c r="N81" s="44" t="s">
        <v>30</v>
      </c>
      <c r="O81" s="43">
        <f t="shared" si="129"/>
        <v>55.635338959999999</v>
      </c>
      <c r="P81" s="44" t="s">
        <v>30</v>
      </c>
      <c r="Q81" s="43">
        <f t="shared" si="130"/>
        <v>-55.635338959999999</v>
      </c>
      <c r="R81" s="44" t="s">
        <v>30</v>
      </c>
      <c r="S81" s="45">
        <f t="shared" si="20"/>
        <v>-0.7668610844480237</v>
      </c>
      <c r="T81" s="54" t="s">
        <v>164</v>
      </c>
      <c r="U81" s="24"/>
      <c r="V81" s="25"/>
      <c r="W81" s="25"/>
    </row>
    <row r="82" spans="1:29" ht="31.5" x14ac:dyDescent="0.25">
      <c r="A82" s="40" t="s">
        <v>134</v>
      </c>
      <c r="B82" s="123" t="s">
        <v>165</v>
      </c>
      <c r="C82" s="41" t="s">
        <v>166</v>
      </c>
      <c r="D82" s="43" t="s">
        <v>30</v>
      </c>
      <c r="E82" s="43">
        <v>115.54406536</v>
      </c>
      <c r="F82" s="43" t="s">
        <v>30</v>
      </c>
      <c r="G82" s="43">
        <v>0</v>
      </c>
      <c r="H82" s="43" t="s">
        <v>30</v>
      </c>
      <c r="I82" s="43">
        <f t="shared" si="128"/>
        <v>115.54406536</v>
      </c>
      <c r="J82" s="44" t="s">
        <v>30</v>
      </c>
      <c r="K82" s="43">
        <v>5.5020983599999997</v>
      </c>
      <c r="L82" s="44" t="s">
        <v>30</v>
      </c>
      <c r="M82" s="43">
        <v>2.84154785</v>
      </c>
      <c r="N82" s="44" t="s">
        <v>30</v>
      </c>
      <c r="O82" s="43">
        <f t="shared" si="129"/>
        <v>112.70251751000001</v>
      </c>
      <c r="P82" s="44" t="s">
        <v>30</v>
      </c>
      <c r="Q82" s="43">
        <f t="shared" si="130"/>
        <v>-2.6605505099999998</v>
      </c>
      <c r="R82" s="44" t="s">
        <v>30</v>
      </c>
      <c r="S82" s="45">
        <f t="shared" si="20"/>
        <v>-0.48355197161542562</v>
      </c>
      <c r="T82" s="61" t="s">
        <v>167</v>
      </c>
      <c r="U82" s="24"/>
      <c r="V82" s="13"/>
      <c r="W82" s="25"/>
      <c r="X82" s="26"/>
      <c r="Y82" s="26"/>
      <c r="Z82" s="26"/>
      <c r="AA82" s="26"/>
      <c r="AC82" s="26"/>
    </row>
    <row r="83" spans="1:29" ht="89.25" customHeight="1" x14ac:dyDescent="0.25">
      <c r="A83" s="40" t="s">
        <v>134</v>
      </c>
      <c r="B83" s="123" t="s">
        <v>168</v>
      </c>
      <c r="C83" s="41" t="s">
        <v>169</v>
      </c>
      <c r="D83" s="59" t="s">
        <v>30</v>
      </c>
      <c r="E83" s="43">
        <v>2.7497958400000004</v>
      </c>
      <c r="F83" s="43" t="s">
        <v>30</v>
      </c>
      <c r="G83" s="43">
        <v>0</v>
      </c>
      <c r="H83" s="43" t="s">
        <v>30</v>
      </c>
      <c r="I83" s="43">
        <f t="shared" si="128"/>
        <v>2.7497958400000004</v>
      </c>
      <c r="J83" s="44" t="s">
        <v>30</v>
      </c>
      <c r="K83" s="43">
        <v>2.7497958400000004</v>
      </c>
      <c r="L83" s="44" t="s">
        <v>30</v>
      </c>
      <c r="M83" s="43">
        <v>3.92378677</v>
      </c>
      <c r="N83" s="44" t="s">
        <v>30</v>
      </c>
      <c r="O83" s="43">
        <f t="shared" si="129"/>
        <v>-1.1739909299999995</v>
      </c>
      <c r="P83" s="44" t="s">
        <v>30</v>
      </c>
      <c r="Q83" s="43">
        <f t="shared" si="130"/>
        <v>1.1739909299999995</v>
      </c>
      <c r="R83" s="44" t="s">
        <v>30</v>
      </c>
      <c r="S83" s="45">
        <f t="shared" si="20"/>
        <v>0.42693748856642366</v>
      </c>
      <c r="T83" s="54" t="s">
        <v>170</v>
      </c>
      <c r="U83" s="24"/>
      <c r="V83" s="13"/>
      <c r="W83" s="25"/>
      <c r="X83" s="26"/>
      <c r="Y83" s="26"/>
      <c r="Z83" s="26"/>
      <c r="AA83" s="26"/>
      <c r="AC83" s="26"/>
    </row>
    <row r="84" spans="1:29" ht="31.5" x14ac:dyDescent="0.25">
      <c r="A84" s="33" t="s">
        <v>171</v>
      </c>
      <c r="B84" s="34" t="s">
        <v>172</v>
      </c>
      <c r="C84" s="35" t="s">
        <v>29</v>
      </c>
      <c r="D84" s="36">
        <f t="shared" ref="D84:E84" si="131">SUM(D85)</f>
        <v>0</v>
      </c>
      <c r="E84" s="36">
        <f t="shared" si="131"/>
        <v>50</v>
      </c>
      <c r="F84" s="36" t="s">
        <v>30</v>
      </c>
      <c r="G84" s="36">
        <f t="shared" ref="G84" si="132">SUM(G85)</f>
        <v>0</v>
      </c>
      <c r="H84" s="36" t="s">
        <v>30</v>
      </c>
      <c r="I84" s="36">
        <f t="shared" ref="I84" si="133">SUM(I85)</f>
        <v>50</v>
      </c>
      <c r="J84" s="37" t="s">
        <v>30</v>
      </c>
      <c r="K84" s="36">
        <f t="shared" ref="K84:Q84" si="134">SUM(K85)</f>
        <v>3</v>
      </c>
      <c r="L84" s="37" t="s">
        <v>30</v>
      </c>
      <c r="M84" s="36">
        <f t="shared" si="134"/>
        <v>2.16759557</v>
      </c>
      <c r="N84" s="37" t="s">
        <v>30</v>
      </c>
      <c r="O84" s="36">
        <f t="shared" si="134"/>
        <v>47.832404429999997</v>
      </c>
      <c r="P84" s="37" t="s">
        <v>30</v>
      </c>
      <c r="Q84" s="36">
        <f t="shared" si="134"/>
        <v>-0.83240442999999997</v>
      </c>
      <c r="R84" s="37" t="s">
        <v>30</v>
      </c>
      <c r="S84" s="38">
        <f t="shared" si="20"/>
        <v>-0.27746814333333331</v>
      </c>
      <c r="T84" s="46" t="s">
        <v>30</v>
      </c>
      <c r="U84" s="24"/>
      <c r="V84" s="13"/>
      <c r="W84" s="25"/>
      <c r="X84" s="26"/>
      <c r="Y84" s="26"/>
      <c r="Z84" s="26"/>
      <c r="AA84" s="26"/>
      <c r="AC84" s="26"/>
    </row>
    <row r="85" spans="1:29" ht="31.5" x14ac:dyDescent="0.25">
      <c r="A85" s="62" t="s">
        <v>171</v>
      </c>
      <c r="B85" s="121" t="s">
        <v>173</v>
      </c>
      <c r="C85" s="63" t="s">
        <v>174</v>
      </c>
      <c r="D85" s="43" t="s">
        <v>30</v>
      </c>
      <c r="E85" s="43">
        <v>50</v>
      </c>
      <c r="F85" s="43" t="s">
        <v>30</v>
      </c>
      <c r="G85" s="43">
        <v>0</v>
      </c>
      <c r="H85" s="43" t="s">
        <v>30</v>
      </c>
      <c r="I85" s="43">
        <f>E85-G85</f>
        <v>50</v>
      </c>
      <c r="J85" s="44" t="s">
        <v>30</v>
      </c>
      <c r="K85" s="43">
        <v>3</v>
      </c>
      <c r="L85" s="44" t="s">
        <v>30</v>
      </c>
      <c r="M85" s="43">
        <v>2.16759557</v>
      </c>
      <c r="N85" s="44" t="s">
        <v>30</v>
      </c>
      <c r="O85" s="43">
        <f>I85-M85</f>
        <v>47.832404429999997</v>
      </c>
      <c r="P85" s="44" t="s">
        <v>30</v>
      </c>
      <c r="Q85" s="43">
        <f>M85-K85</f>
        <v>-0.83240442999999997</v>
      </c>
      <c r="R85" s="44" t="s">
        <v>30</v>
      </c>
      <c r="S85" s="45">
        <f t="shared" si="20"/>
        <v>-0.27746814333333331</v>
      </c>
      <c r="T85" s="54" t="s">
        <v>175</v>
      </c>
      <c r="U85" s="24"/>
      <c r="V85" s="13"/>
      <c r="W85" s="25"/>
      <c r="X85" s="26"/>
      <c r="Y85" s="26"/>
      <c r="Z85" s="26"/>
      <c r="AA85" s="26"/>
      <c r="AC85" s="26"/>
    </row>
    <row r="86" spans="1:29" ht="31.5" x14ac:dyDescent="0.25">
      <c r="A86" s="47" t="s">
        <v>176</v>
      </c>
      <c r="B86" s="50" t="s">
        <v>177</v>
      </c>
      <c r="C86" s="49" t="s">
        <v>29</v>
      </c>
      <c r="D86" s="36">
        <f t="shared" ref="D86:E86" si="135">SUM(D87:D102)</f>
        <v>0</v>
      </c>
      <c r="E86" s="36">
        <f t="shared" si="135"/>
        <v>2461.0401219199994</v>
      </c>
      <c r="F86" s="36" t="s">
        <v>30</v>
      </c>
      <c r="G86" s="36">
        <f t="shared" ref="G86" si="136">SUM(G87:G102)</f>
        <v>1205.5828558600001</v>
      </c>
      <c r="H86" s="36" t="s">
        <v>30</v>
      </c>
      <c r="I86" s="36">
        <f t="shared" ref="I86" si="137">SUM(I87:I102)</f>
        <v>1255.4572660599999</v>
      </c>
      <c r="J86" s="37" t="s">
        <v>30</v>
      </c>
      <c r="K86" s="36">
        <f t="shared" ref="K86:M86" si="138">SUM(K87:K102)</f>
        <v>777.33037518000015</v>
      </c>
      <c r="L86" s="37" t="s">
        <v>30</v>
      </c>
      <c r="M86" s="36">
        <f t="shared" si="138"/>
        <v>659.99114788000009</v>
      </c>
      <c r="N86" s="37" t="s">
        <v>30</v>
      </c>
      <c r="O86" s="36">
        <f t="shared" ref="O86" si="139">SUM(O87:O102)</f>
        <v>595.46611817999997</v>
      </c>
      <c r="P86" s="37" t="s">
        <v>30</v>
      </c>
      <c r="Q86" s="36">
        <f t="shared" ref="Q86" si="140">SUM(Q87:Q102)</f>
        <v>-117.33922729999999</v>
      </c>
      <c r="R86" s="37" t="s">
        <v>30</v>
      </c>
      <c r="S86" s="38">
        <f t="shared" si="20"/>
        <v>-0.15095155296463064</v>
      </c>
      <c r="T86" s="46" t="s">
        <v>30</v>
      </c>
      <c r="U86" s="24"/>
      <c r="V86" s="13"/>
      <c r="W86" s="25"/>
      <c r="X86" s="26"/>
      <c r="Y86" s="26"/>
      <c r="Z86" s="26"/>
      <c r="AA86" s="26"/>
      <c r="AC86" s="26"/>
    </row>
    <row r="87" spans="1:29" ht="63" x14ac:dyDescent="0.25">
      <c r="A87" s="64" t="s">
        <v>176</v>
      </c>
      <c r="B87" s="122" t="s">
        <v>178</v>
      </c>
      <c r="C87" s="56" t="s">
        <v>179</v>
      </c>
      <c r="D87" s="43" t="s">
        <v>30</v>
      </c>
      <c r="E87" s="43">
        <v>187.5</v>
      </c>
      <c r="F87" s="43" t="s">
        <v>30</v>
      </c>
      <c r="G87" s="43">
        <v>1.2446773199999999</v>
      </c>
      <c r="H87" s="43" t="s">
        <v>30</v>
      </c>
      <c r="I87" s="43">
        <f t="shared" ref="I87:I102" si="141">E87-G87</f>
        <v>186.25532268000001</v>
      </c>
      <c r="J87" s="44" t="s">
        <v>30</v>
      </c>
      <c r="K87" s="43">
        <v>186.25532268000001</v>
      </c>
      <c r="L87" s="44" t="s">
        <v>30</v>
      </c>
      <c r="M87" s="43">
        <v>127.74184037000001</v>
      </c>
      <c r="N87" s="44" t="s">
        <v>30</v>
      </c>
      <c r="O87" s="43">
        <f t="shared" ref="O87:O102" si="142">I87-M87</f>
        <v>58.513482310000001</v>
      </c>
      <c r="P87" s="44" t="s">
        <v>30</v>
      </c>
      <c r="Q87" s="43">
        <f t="shared" ref="Q87:Q102" si="143">M87-K87</f>
        <v>-58.513482310000001</v>
      </c>
      <c r="R87" s="44" t="s">
        <v>30</v>
      </c>
      <c r="S87" s="45">
        <f t="shared" ref="S87:S150" si="144">Q87/K87</f>
        <v>-0.31415736993745064</v>
      </c>
      <c r="T87" s="54" t="s">
        <v>180</v>
      </c>
      <c r="U87" s="24"/>
      <c r="V87" s="13"/>
      <c r="W87" s="25"/>
      <c r="X87" s="26"/>
      <c r="Y87" s="26"/>
      <c r="Z87" s="26"/>
      <c r="AA87" s="26"/>
      <c r="AC87" s="26"/>
    </row>
    <row r="88" spans="1:29" ht="31.5" x14ac:dyDescent="0.25">
      <c r="A88" s="40" t="s">
        <v>176</v>
      </c>
      <c r="B88" s="123" t="s">
        <v>181</v>
      </c>
      <c r="C88" s="56" t="s">
        <v>182</v>
      </c>
      <c r="D88" s="43" t="s">
        <v>30</v>
      </c>
      <c r="E88" s="43">
        <v>144.06299999999999</v>
      </c>
      <c r="F88" s="43" t="s">
        <v>30</v>
      </c>
      <c r="G88" s="43">
        <v>86.28648032000001</v>
      </c>
      <c r="H88" s="43" t="s">
        <v>30</v>
      </c>
      <c r="I88" s="43">
        <f t="shared" si="141"/>
        <v>57.776519679999979</v>
      </c>
      <c r="J88" s="44" t="s">
        <v>30</v>
      </c>
      <c r="K88" s="43">
        <v>15.44100001</v>
      </c>
      <c r="L88" s="44" t="s">
        <v>30</v>
      </c>
      <c r="M88" s="43">
        <v>15.942700740000001</v>
      </c>
      <c r="N88" s="44" t="s">
        <v>30</v>
      </c>
      <c r="O88" s="43">
        <f t="shared" si="142"/>
        <v>41.833818939999979</v>
      </c>
      <c r="P88" s="44" t="s">
        <v>30</v>
      </c>
      <c r="Q88" s="43">
        <f t="shared" si="143"/>
        <v>0.50170073000000137</v>
      </c>
      <c r="R88" s="44" t="s">
        <v>30</v>
      </c>
      <c r="S88" s="45">
        <f t="shared" si="144"/>
        <v>3.2491466205238441E-2</v>
      </c>
      <c r="T88" s="54" t="s">
        <v>30</v>
      </c>
      <c r="U88" s="24"/>
      <c r="V88" s="13"/>
      <c r="W88" s="25"/>
      <c r="X88" s="26"/>
      <c r="Y88" s="26"/>
      <c r="Z88" s="26"/>
      <c r="AA88" s="26"/>
      <c r="AC88" s="26"/>
    </row>
    <row r="89" spans="1:29" ht="31.5" x14ac:dyDescent="0.25">
      <c r="A89" s="40" t="s">
        <v>176</v>
      </c>
      <c r="B89" s="123" t="s">
        <v>183</v>
      </c>
      <c r="C89" s="56" t="s">
        <v>184</v>
      </c>
      <c r="D89" s="43" t="s">
        <v>30</v>
      </c>
      <c r="E89" s="43">
        <v>264.21097502999993</v>
      </c>
      <c r="F89" s="43" t="s">
        <v>30</v>
      </c>
      <c r="G89" s="43">
        <v>177.13223740999996</v>
      </c>
      <c r="H89" s="43" t="s">
        <v>30</v>
      </c>
      <c r="I89" s="43">
        <f t="shared" si="141"/>
        <v>87.07873761999997</v>
      </c>
      <c r="J89" s="44" t="s">
        <v>30</v>
      </c>
      <c r="K89" s="43">
        <v>33.906259359999993</v>
      </c>
      <c r="L89" s="44" t="s">
        <v>30</v>
      </c>
      <c r="M89" s="43">
        <v>35.123260630000004</v>
      </c>
      <c r="N89" s="44" t="s">
        <v>30</v>
      </c>
      <c r="O89" s="43">
        <f t="shared" si="142"/>
        <v>51.955476989999966</v>
      </c>
      <c r="P89" s="44" t="s">
        <v>30</v>
      </c>
      <c r="Q89" s="43">
        <f t="shared" si="143"/>
        <v>1.2170012700000115</v>
      </c>
      <c r="R89" s="44" t="s">
        <v>30</v>
      </c>
      <c r="S89" s="45">
        <f t="shared" si="144"/>
        <v>3.5893115105340587E-2</v>
      </c>
      <c r="T89" s="54" t="s">
        <v>30</v>
      </c>
      <c r="U89" s="24"/>
      <c r="V89" s="13"/>
      <c r="W89" s="25"/>
      <c r="X89" s="26"/>
      <c r="Y89" s="26"/>
      <c r="Z89" s="26"/>
      <c r="AA89" s="26"/>
      <c r="AC89" s="26"/>
    </row>
    <row r="90" spans="1:29" ht="31.5" x14ac:dyDescent="0.25">
      <c r="A90" s="40" t="s">
        <v>176</v>
      </c>
      <c r="B90" s="123" t="s">
        <v>185</v>
      </c>
      <c r="C90" s="56" t="s">
        <v>186</v>
      </c>
      <c r="D90" s="43" t="s">
        <v>30</v>
      </c>
      <c r="E90" s="43">
        <v>155.57814483999999</v>
      </c>
      <c r="F90" s="43" t="s">
        <v>30</v>
      </c>
      <c r="G90" s="43">
        <v>69.178099500000002</v>
      </c>
      <c r="H90" s="43" t="s">
        <v>30</v>
      </c>
      <c r="I90" s="43">
        <f t="shared" si="141"/>
        <v>86.400045339999991</v>
      </c>
      <c r="J90" s="44" t="s">
        <v>30</v>
      </c>
      <c r="K90" s="43">
        <v>27.118903329999998</v>
      </c>
      <c r="L90" s="44" t="s">
        <v>30</v>
      </c>
      <c r="M90" s="43">
        <v>27.584576769999998</v>
      </c>
      <c r="N90" s="44" t="s">
        <v>30</v>
      </c>
      <c r="O90" s="43">
        <f t="shared" si="142"/>
        <v>58.815468569999993</v>
      </c>
      <c r="P90" s="44" t="s">
        <v>30</v>
      </c>
      <c r="Q90" s="43">
        <f t="shared" si="143"/>
        <v>0.46567343999999977</v>
      </c>
      <c r="R90" s="44" t="s">
        <v>30</v>
      </c>
      <c r="S90" s="45">
        <f t="shared" si="144"/>
        <v>1.7171543934995832E-2</v>
      </c>
      <c r="T90" s="54" t="s">
        <v>30</v>
      </c>
      <c r="U90" s="24"/>
      <c r="V90" s="13"/>
      <c r="W90" s="25"/>
      <c r="X90" s="26"/>
      <c r="Y90" s="26"/>
      <c r="Z90" s="26"/>
      <c r="AA90" s="26"/>
      <c r="AC90" s="26"/>
    </row>
    <row r="91" spans="1:29" ht="31.5" x14ac:dyDescent="0.25">
      <c r="A91" s="40" t="s">
        <v>176</v>
      </c>
      <c r="B91" s="123" t="s">
        <v>187</v>
      </c>
      <c r="C91" s="56" t="s">
        <v>188</v>
      </c>
      <c r="D91" s="43" t="s">
        <v>30</v>
      </c>
      <c r="E91" s="43">
        <v>180.31</v>
      </c>
      <c r="F91" s="43" t="s">
        <v>30</v>
      </c>
      <c r="G91" s="43">
        <v>141.49112867000002</v>
      </c>
      <c r="H91" s="43" t="s">
        <v>30</v>
      </c>
      <c r="I91" s="43">
        <f t="shared" si="141"/>
        <v>38.818871329999979</v>
      </c>
      <c r="J91" s="44" t="s">
        <v>30</v>
      </c>
      <c r="K91" s="43">
        <v>12.168028</v>
      </c>
      <c r="L91" s="44" t="s">
        <v>30</v>
      </c>
      <c r="M91" s="43">
        <v>11.6341833</v>
      </c>
      <c r="N91" s="44" t="s">
        <v>30</v>
      </c>
      <c r="O91" s="43">
        <f t="shared" si="142"/>
        <v>27.184688029999979</v>
      </c>
      <c r="P91" s="44" t="s">
        <v>30</v>
      </c>
      <c r="Q91" s="43">
        <f t="shared" si="143"/>
        <v>-0.53384469999999951</v>
      </c>
      <c r="R91" s="44" t="s">
        <v>30</v>
      </c>
      <c r="S91" s="45">
        <f t="shared" si="144"/>
        <v>-4.3872737636698363E-2</v>
      </c>
      <c r="T91" s="54" t="s">
        <v>30</v>
      </c>
      <c r="U91" s="24"/>
      <c r="V91" s="13"/>
      <c r="W91" s="25"/>
      <c r="X91" s="26"/>
      <c r="Y91" s="26"/>
      <c r="Z91" s="26"/>
      <c r="AA91" s="26"/>
      <c r="AC91" s="26"/>
    </row>
    <row r="92" spans="1:29" ht="31.5" x14ac:dyDescent="0.25">
      <c r="A92" s="40" t="s">
        <v>176</v>
      </c>
      <c r="B92" s="123" t="s">
        <v>189</v>
      </c>
      <c r="C92" s="56" t="s">
        <v>190</v>
      </c>
      <c r="D92" s="43" t="s">
        <v>30</v>
      </c>
      <c r="E92" s="43">
        <v>136.47017853</v>
      </c>
      <c r="F92" s="43" t="s">
        <v>30</v>
      </c>
      <c r="G92" s="43">
        <v>97.109682609999993</v>
      </c>
      <c r="H92" s="43" t="s">
        <v>30</v>
      </c>
      <c r="I92" s="43">
        <f t="shared" si="141"/>
        <v>39.360495920000005</v>
      </c>
      <c r="J92" s="44" t="s">
        <v>30</v>
      </c>
      <c r="K92" s="43">
        <v>0</v>
      </c>
      <c r="L92" s="44" t="s">
        <v>30</v>
      </c>
      <c r="M92" s="43">
        <v>0</v>
      </c>
      <c r="N92" s="44" t="s">
        <v>30</v>
      </c>
      <c r="O92" s="43">
        <f t="shared" si="142"/>
        <v>39.360495920000005</v>
      </c>
      <c r="P92" s="44" t="s">
        <v>30</v>
      </c>
      <c r="Q92" s="43">
        <f t="shared" si="143"/>
        <v>0</v>
      </c>
      <c r="R92" s="44" t="s">
        <v>30</v>
      </c>
      <c r="S92" s="45">
        <v>0</v>
      </c>
      <c r="T92" s="54" t="s">
        <v>30</v>
      </c>
      <c r="U92" s="24"/>
      <c r="V92" s="13"/>
      <c r="W92" s="25"/>
      <c r="X92" s="26"/>
      <c r="Y92" s="26"/>
      <c r="Z92" s="26"/>
      <c r="AA92" s="26"/>
      <c r="AC92" s="26"/>
    </row>
    <row r="93" spans="1:29" ht="63" x14ac:dyDescent="0.25">
      <c r="A93" s="40" t="s">
        <v>176</v>
      </c>
      <c r="B93" s="123" t="s">
        <v>191</v>
      </c>
      <c r="C93" s="56" t="s">
        <v>192</v>
      </c>
      <c r="D93" s="53" t="s">
        <v>30</v>
      </c>
      <c r="E93" s="43">
        <v>68.021000000000001</v>
      </c>
      <c r="F93" s="43" t="s">
        <v>30</v>
      </c>
      <c r="G93" s="43">
        <v>0</v>
      </c>
      <c r="H93" s="43" t="s">
        <v>30</v>
      </c>
      <c r="I93" s="43">
        <f t="shared" si="141"/>
        <v>68.021000000000001</v>
      </c>
      <c r="J93" s="44" t="s">
        <v>30</v>
      </c>
      <c r="K93" s="43">
        <v>9.8235911899999984</v>
      </c>
      <c r="L93" s="44" t="s">
        <v>30</v>
      </c>
      <c r="M93" s="43">
        <v>8.4719276300000015</v>
      </c>
      <c r="N93" s="44" t="s">
        <v>30</v>
      </c>
      <c r="O93" s="43">
        <f t="shared" si="142"/>
        <v>59.549072369999998</v>
      </c>
      <c r="P93" s="44" t="s">
        <v>30</v>
      </c>
      <c r="Q93" s="43">
        <f t="shared" si="143"/>
        <v>-1.3516635599999969</v>
      </c>
      <c r="R93" s="44" t="s">
        <v>30</v>
      </c>
      <c r="S93" s="45">
        <f t="shared" si="144"/>
        <v>-0.13759362883259366</v>
      </c>
      <c r="T93" s="43" t="s">
        <v>83</v>
      </c>
      <c r="U93" s="24"/>
      <c r="V93" s="13"/>
      <c r="W93" s="25"/>
      <c r="X93" s="26"/>
      <c r="Y93" s="26"/>
      <c r="Z93" s="26"/>
      <c r="AA93" s="26"/>
      <c r="AC93" s="26"/>
    </row>
    <row r="94" spans="1:29" ht="63" x14ac:dyDescent="0.25">
      <c r="A94" s="40" t="s">
        <v>176</v>
      </c>
      <c r="B94" s="123" t="s">
        <v>193</v>
      </c>
      <c r="C94" s="56" t="s">
        <v>194</v>
      </c>
      <c r="D94" s="43" t="s">
        <v>30</v>
      </c>
      <c r="E94" s="43">
        <v>7.2889999999999997</v>
      </c>
      <c r="F94" s="43" t="s">
        <v>30</v>
      </c>
      <c r="G94" s="43">
        <v>0</v>
      </c>
      <c r="H94" s="43" t="s">
        <v>30</v>
      </c>
      <c r="I94" s="43">
        <f t="shared" si="141"/>
        <v>7.2889999999999997</v>
      </c>
      <c r="J94" s="44" t="s">
        <v>30</v>
      </c>
      <c r="K94" s="43">
        <v>7.2889999999999997</v>
      </c>
      <c r="L94" s="44" t="s">
        <v>30</v>
      </c>
      <c r="M94" s="43">
        <v>6.3904180899999998</v>
      </c>
      <c r="N94" s="44" t="s">
        <v>30</v>
      </c>
      <c r="O94" s="43">
        <f t="shared" si="142"/>
        <v>0.89858190999999987</v>
      </c>
      <c r="P94" s="44" t="s">
        <v>30</v>
      </c>
      <c r="Q94" s="43">
        <f t="shared" si="143"/>
        <v>-0.89858190999999987</v>
      </c>
      <c r="R94" s="44" t="s">
        <v>30</v>
      </c>
      <c r="S94" s="45">
        <f t="shared" si="144"/>
        <v>-0.12327917546988612</v>
      </c>
      <c r="T94" s="54" t="s">
        <v>83</v>
      </c>
      <c r="U94" s="24"/>
      <c r="V94" s="13"/>
      <c r="W94" s="25"/>
      <c r="X94" s="26"/>
      <c r="Y94" s="26"/>
      <c r="Z94" s="26"/>
      <c r="AA94" s="26"/>
      <c r="AC94" s="26"/>
    </row>
    <row r="95" spans="1:29" ht="31.5" x14ac:dyDescent="0.25">
      <c r="A95" s="40" t="s">
        <v>176</v>
      </c>
      <c r="B95" s="123" t="s">
        <v>195</v>
      </c>
      <c r="C95" s="56" t="s">
        <v>196</v>
      </c>
      <c r="D95" s="43" t="s">
        <v>30</v>
      </c>
      <c r="E95" s="43">
        <v>121.91617843</v>
      </c>
      <c r="F95" s="43" t="s">
        <v>30</v>
      </c>
      <c r="G95" s="43">
        <v>121.91617843</v>
      </c>
      <c r="H95" s="43" t="s">
        <v>30</v>
      </c>
      <c r="I95" s="43">
        <f t="shared" si="141"/>
        <v>0</v>
      </c>
      <c r="J95" s="44" t="s">
        <v>30</v>
      </c>
      <c r="K95" s="43">
        <v>0</v>
      </c>
      <c r="L95" s="44" t="s">
        <v>30</v>
      </c>
      <c r="M95" s="43">
        <v>0</v>
      </c>
      <c r="N95" s="44" t="s">
        <v>30</v>
      </c>
      <c r="O95" s="43">
        <f t="shared" si="142"/>
        <v>0</v>
      </c>
      <c r="P95" s="44" t="s">
        <v>30</v>
      </c>
      <c r="Q95" s="43">
        <f t="shared" si="143"/>
        <v>0</v>
      </c>
      <c r="R95" s="44" t="s">
        <v>30</v>
      </c>
      <c r="S95" s="45">
        <v>0</v>
      </c>
      <c r="T95" s="54" t="s">
        <v>30</v>
      </c>
      <c r="U95" s="24"/>
      <c r="V95" s="13"/>
      <c r="W95" s="25"/>
      <c r="X95" s="26"/>
      <c r="Y95" s="26"/>
      <c r="Z95" s="26"/>
      <c r="AA95" s="26"/>
      <c r="AC95" s="26"/>
    </row>
    <row r="96" spans="1:29" s="26" customFormat="1" ht="63" x14ac:dyDescent="0.25">
      <c r="A96" s="40" t="s">
        <v>176</v>
      </c>
      <c r="B96" s="123" t="s">
        <v>197</v>
      </c>
      <c r="C96" s="56" t="s">
        <v>198</v>
      </c>
      <c r="D96" s="43" t="s">
        <v>30</v>
      </c>
      <c r="E96" s="43">
        <v>462.40855691999991</v>
      </c>
      <c r="F96" s="43" t="s">
        <v>30</v>
      </c>
      <c r="G96" s="43">
        <v>307.97871282999995</v>
      </c>
      <c r="H96" s="43" t="s">
        <v>30</v>
      </c>
      <c r="I96" s="43">
        <f t="shared" si="141"/>
        <v>154.42984408999996</v>
      </c>
      <c r="J96" s="44" t="s">
        <v>30</v>
      </c>
      <c r="K96" s="43">
        <v>92.270325040000017</v>
      </c>
      <c r="L96" s="44" t="s">
        <v>30</v>
      </c>
      <c r="M96" s="43">
        <v>77.18741691000001</v>
      </c>
      <c r="N96" s="44" t="s">
        <v>30</v>
      </c>
      <c r="O96" s="43">
        <f t="shared" si="142"/>
        <v>77.24242717999995</v>
      </c>
      <c r="P96" s="44" t="s">
        <v>30</v>
      </c>
      <c r="Q96" s="43">
        <f t="shared" si="143"/>
        <v>-15.082908130000007</v>
      </c>
      <c r="R96" s="44" t="s">
        <v>30</v>
      </c>
      <c r="S96" s="45">
        <f t="shared" si="144"/>
        <v>-0.16346434374715196</v>
      </c>
      <c r="T96" s="54" t="s">
        <v>83</v>
      </c>
      <c r="U96" s="24"/>
      <c r="V96" s="25"/>
      <c r="W96" s="25"/>
    </row>
    <row r="97" spans="1:29" ht="63" x14ac:dyDescent="0.25">
      <c r="A97" s="40" t="s">
        <v>176</v>
      </c>
      <c r="B97" s="123" t="s">
        <v>199</v>
      </c>
      <c r="C97" s="56" t="s">
        <v>200</v>
      </c>
      <c r="D97" s="43" t="s">
        <v>30</v>
      </c>
      <c r="E97" s="43">
        <v>109.55915879000001</v>
      </c>
      <c r="F97" s="43" t="s">
        <v>30</v>
      </c>
      <c r="G97" s="43">
        <v>18.743483170000001</v>
      </c>
      <c r="H97" s="43" t="s">
        <v>30</v>
      </c>
      <c r="I97" s="43">
        <f t="shared" si="141"/>
        <v>90.815675620000007</v>
      </c>
      <c r="J97" s="44" t="s">
        <v>30</v>
      </c>
      <c r="K97" s="43">
        <v>72.468137740000003</v>
      </c>
      <c r="L97" s="44" t="s">
        <v>30</v>
      </c>
      <c r="M97" s="43">
        <v>62.089301469999995</v>
      </c>
      <c r="N97" s="44" t="s">
        <v>30</v>
      </c>
      <c r="O97" s="43">
        <f t="shared" si="142"/>
        <v>28.726374150000012</v>
      </c>
      <c r="P97" s="44" t="s">
        <v>30</v>
      </c>
      <c r="Q97" s="43">
        <f t="shared" si="143"/>
        <v>-10.378836270000008</v>
      </c>
      <c r="R97" s="44" t="s">
        <v>30</v>
      </c>
      <c r="S97" s="45">
        <f t="shared" si="144"/>
        <v>-0.1432193042856576</v>
      </c>
      <c r="T97" s="54" t="s">
        <v>83</v>
      </c>
      <c r="U97" s="24"/>
      <c r="V97" s="13"/>
      <c r="W97" s="25"/>
      <c r="X97" s="26"/>
      <c r="Y97" s="26"/>
      <c r="Z97" s="26"/>
      <c r="AA97" s="26"/>
      <c r="AC97" s="26"/>
    </row>
    <row r="98" spans="1:29" ht="63" x14ac:dyDescent="0.25">
      <c r="A98" s="40" t="s">
        <v>176</v>
      </c>
      <c r="B98" s="123" t="s">
        <v>201</v>
      </c>
      <c r="C98" s="56" t="s">
        <v>202</v>
      </c>
      <c r="D98" s="43" t="s">
        <v>30</v>
      </c>
      <c r="E98" s="43">
        <v>279.39877824000001</v>
      </c>
      <c r="F98" s="43" t="s">
        <v>30</v>
      </c>
      <c r="G98" s="43">
        <v>98.064565460000011</v>
      </c>
      <c r="H98" s="43" t="s">
        <v>30</v>
      </c>
      <c r="I98" s="43">
        <f t="shared" si="141"/>
        <v>181.33421278</v>
      </c>
      <c r="J98" s="44" t="s">
        <v>30</v>
      </c>
      <c r="K98" s="43">
        <v>100.52837909</v>
      </c>
      <c r="L98" s="44" t="s">
        <v>30</v>
      </c>
      <c r="M98" s="43">
        <v>78.43627226000001</v>
      </c>
      <c r="N98" s="44" t="s">
        <v>30</v>
      </c>
      <c r="O98" s="43">
        <f t="shared" si="142"/>
        <v>102.89794051999999</v>
      </c>
      <c r="P98" s="44" t="s">
        <v>30</v>
      </c>
      <c r="Q98" s="43">
        <f t="shared" si="143"/>
        <v>-22.092106829999992</v>
      </c>
      <c r="R98" s="44" t="s">
        <v>30</v>
      </c>
      <c r="S98" s="45">
        <f t="shared" si="144"/>
        <v>-0.21975990292474129</v>
      </c>
      <c r="T98" s="54" t="s">
        <v>83</v>
      </c>
      <c r="U98" s="24"/>
      <c r="V98" s="13"/>
      <c r="W98" s="25"/>
      <c r="X98" s="26"/>
      <c r="Y98" s="26"/>
      <c r="Z98" s="26"/>
      <c r="AA98" s="26"/>
      <c r="AC98" s="26"/>
    </row>
    <row r="99" spans="1:29" ht="31.5" x14ac:dyDescent="0.25">
      <c r="A99" s="40" t="s">
        <v>176</v>
      </c>
      <c r="B99" s="123" t="s">
        <v>203</v>
      </c>
      <c r="C99" s="56" t="s">
        <v>204</v>
      </c>
      <c r="D99" s="59" t="s">
        <v>30</v>
      </c>
      <c r="E99" s="43">
        <v>206.62761014</v>
      </c>
      <c r="F99" s="43" t="s">
        <v>30</v>
      </c>
      <c r="G99" s="43">
        <v>86.437610140000004</v>
      </c>
      <c r="H99" s="43" t="s">
        <v>30</v>
      </c>
      <c r="I99" s="43">
        <f t="shared" si="141"/>
        <v>120.19</v>
      </c>
      <c r="J99" s="44" t="s">
        <v>30</v>
      </c>
      <c r="K99" s="43">
        <v>82.373887740000001</v>
      </c>
      <c r="L99" s="44" t="s">
        <v>30</v>
      </c>
      <c r="M99" s="43">
        <v>83.27346805000002</v>
      </c>
      <c r="N99" s="44" t="s">
        <v>30</v>
      </c>
      <c r="O99" s="43">
        <f t="shared" si="142"/>
        <v>36.916531949999978</v>
      </c>
      <c r="P99" s="44" t="s">
        <v>30</v>
      </c>
      <c r="Q99" s="43">
        <f t="shared" si="143"/>
        <v>0.89958031000001881</v>
      </c>
      <c r="R99" s="44" t="s">
        <v>30</v>
      </c>
      <c r="S99" s="45">
        <f t="shared" si="144"/>
        <v>1.0920697501123173E-2</v>
      </c>
      <c r="T99" s="43" t="s">
        <v>30</v>
      </c>
      <c r="U99" s="24"/>
      <c r="V99" s="13"/>
      <c r="W99" s="25"/>
      <c r="X99" s="26"/>
      <c r="Y99" s="26"/>
      <c r="Z99" s="26"/>
      <c r="AA99" s="26"/>
      <c r="AC99" s="26"/>
    </row>
    <row r="100" spans="1:29" ht="31.5" x14ac:dyDescent="0.25">
      <c r="A100" s="40" t="s">
        <v>176</v>
      </c>
      <c r="B100" s="123" t="s">
        <v>205</v>
      </c>
      <c r="C100" s="56" t="s">
        <v>206</v>
      </c>
      <c r="D100" s="59" t="s">
        <v>30</v>
      </c>
      <c r="E100" s="43">
        <v>30.677540999999998</v>
      </c>
      <c r="F100" s="43" t="s">
        <v>30</v>
      </c>
      <c r="G100" s="43">
        <v>0</v>
      </c>
      <c r="H100" s="43" t="s">
        <v>30</v>
      </c>
      <c r="I100" s="43">
        <f t="shared" si="141"/>
        <v>30.677540999999998</v>
      </c>
      <c r="J100" s="44" t="s">
        <v>30</v>
      </c>
      <c r="K100" s="43">
        <v>30.677540999999998</v>
      </c>
      <c r="L100" s="44" t="s">
        <v>30</v>
      </c>
      <c r="M100" s="43">
        <v>29.012520059999993</v>
      </c>
      <c r="N100" s="44" t="s">
        <v>30</v>
      </c>
      <c r="O100" s="43">
        <f t="shared" si="142"/>
        <v>1.6650209400000051</v>
      </c>
      <c r="P100" s="44" t="s">
        <v>30</v>
      </c>
      <c r="Q100" s="43">
        <f t="shared" si="143"/>
        <v>-1.6650209400000051</v>
      </c>
      <c r="R100" s="44" t="s">
        <v>30</v>
      </c>
      <c r="S100" s="45">
        <f t="shared" si="144"/>
        <v>-5.4274915319973173E-2</v>
      </c>
      <c r="T100" s="54" t="s">
        <v>30</v>
      </c>
      <c r="U100" s="24"/>
      <c r="V100" s="13"/>
      <c r="W100" s="25"/>
      <c r="X100" s="26"/>
      <c r="Y100" s="26"/>
      <c r="Z100" s="26"/>
      <c r="AA100" s="26"/>
      <c r="AC100" s="26"/>
    </row>
    <row r="101" spans="1:29" ht="47.25" x14ac:dyDescent="0.25">
      <c r="A101" s="40" t="s">
        <v>176</v>
      </c>
      <c r="B101" s="123" t="s">
        <v>207</v>
      </c>
      <c r="C101" s="56" t="s">
        <v>208</v>
      </c>
      <c r="D101" s="59" t="s">
        <v>30</v>
      </c>
      <c r="E101" s="43">
        <v>67.257767999999999</v>
      </c>
      <c r="F101" s="43" t="s">
        <v>30</v>
      </c>
      <c r="G101" s="43">
        <v>0</v>
      </c>
      <c r="H101" s="43" t="s">
        <v>30</v>
      </c>
      <c r="I101" s="43">
        <f t="shared" si="141"/>
        <v>67.257767999999999</v>
      </c>
      <c r="J101" s="44" t="s">
        <v>30</v>
      </c>
      <c r="K101" s="43">
        <v>67.257767999999999</v>
      </c>
      <c r="L101" s="44" t="s">
        <v>30</v>
      </c>
      <c r="M101" s="43">
        <v>64.03628732</v>
      </c>
      <c r="N101" s="44" t="s">
        <v>30</v>
      </c>
      <c r="O101" s="43">
        <f t="shared" si="142"/>
        <v>3.2214806799999991</v>
      </c>
      <c r="P101" s="44" t="s">
        <v>30</v>
      </c>
      <c r="Q101" s="43">
        <f t="shared" si="143"/>
        <v>-3.2214806799999991</v>
      </c>
      <c r="R101" s="44" t="s">
        <v>30</v>
      </c>
      <c r="S101" s="45">
        <f t="shared" si="144"/>
        <v>-4.7897525829284124E-2</v>
      </c>
      <c r="T101" s="54" t="s">
        <v>30</v>
      </c>
      <c r="U101" s="24"/>
      <c r="V101" s="13"/>
      <c r="W101" s="25"/>
      <c r="X101" s="26"/>
      <c r="Y101" s="26"/>
      <c r="Z101" s="26"/>
      <c r="AA101" s="26"/>
      <c r="AC101" s="26"/>
    </row>
    <row r="102" spans="1:29" ht="63" x14ac:dyDescent="0.25">
      <c r="A102" s="40" t="s">
        <v>176</v>
      </c>
      <c r="B102" s="123" t="s">
        <v>209</v>
      </c>
      <c r="C102" s="56" t="s">
        <v>210</v>
      </c>
      <c r="D102" s="59" t="s">
        <v>30</v>
      </c>
      <c r="E102" s="43">
        <v>39.752232000000006</v>
      </c>
      <c r="F102" s="43" t="s">
        <v>30</v>
      </c>
      <c r="G102" s="43">
        <v>0</v>
      </c>
      <c r="H102" s="43" t="s">
        <v>30</v>
      </c>
      <c r="I102" s="43">
        <f t="shared" si="141"/>
        <v>39.752232000000006</v>
      </c>
      <c r="J102" s="44" t="s">
        <v>30</v>
      </c>
      <c r="K102" s="43">
        <v>39.752232000000006</v>
      </c>
      <c r="L102" s="44" t="s">
        <v>30</v>
      </c>
      <c r="M102" s="43">
        <v>33.066974279999997</v>
      </c>
      <c r="N102" s="44" t="s">
        <v>30</v>
      </c>
      <c r="O102" s="43">
        <f t="shared" si="142"/>
        <v>6.6852577200000098</v>
      </c>
      <c r="P102" s="44" t="s">
        <v>30</v>
      </c>
      <c r="Q102" s="43">
        <f t="shared" si="143"/>
        <v>-6.6852577200000098</v>
      </c>
      <c r="R102" s="44" t="s">
        <v>30</v>
      </c>
      <c r="S102" s="45">
        <f t="shared" si="144"/>
        <v>-0.16817314107041861</v>
      </c>
      <c r="T102" s="54" t="s">
        <v>83</v>
      </c>
      <c r="U102" s="24"/>
      <c r="V102" s="13"/>
      <c r="W102" s="25"/>
      <c r="X102" s="26"/>
      <c r="Y102" s="26"/>
      <c r="Z102" s="26"/>
      <c r="AA102" s="26"/>
      <c r="AC102" s="26"/>
    </row>
    <row r="103" spans="1:29" ht="47.25" x14ac:dyDescent="0.25">
      <c r="A103" s="33" t="s">
        <v>211</v>
      </c>
      <c r="B103" s="34" t="s">
        <v>212</v>
      </c>
      <c r="C103" s="35" t="s">
        <v>29</v>
      </c>
      <c r="D103" s="30">
        <f t="shared" ref="D103:E103" si="145">SUM(D104:D202)</f>
        <v>174.17766338983051</v>
      </c>
      <c r="E103" s="36">
        <f t="shared" si="145"/>
        <v>9434.1779845920009</v>
      </c>
      <c r="F103" s="36" t="s">
        <v>30</v>
      </c>
      <c r="G103" s="36">
        <f t="shared" ref="G103" si="146">SUM(G104:G202)</f>
        <v>708.88824734000013</v>
      </c>
      <c r="H103" s="36" t="s">
        <v>30</v>
      </c>
      <c r="I103" s="36">
        <f t="shared" ref="I103" si="147">SUM(I104:I202)</f>
        <v>8725.2897372520001</v>
      </c>
      <c r="J103" s="37" t="s">
        <v>30</v>
      </c>
      <c r="K103" s="36">
        <f t="shared" ref="K103:M103" si="148">SUM(K104:K202)</f>
        <v>1893.958930538</v>
      </c>
      <c r="L103" s="37" t="s">
        <v>30</v>
      </c>
      <c r="M103" s="36">
        <f t="shared" si="148"/>
        <v>1379.6106276099999</v>
      </c>
      <c r="N103" s="37" t="s">
        <v>30</v>
      </c>
      <c r="O103" s="36">
        <f t="shared" ref="O103" si="149">SUM(O104:O202)</f>
        <v>7354.2271096420018</v>
      </c>
      <c r="P103" s="37" t="s">
        <v>30</v>
      </c>
      <c r="Q103" s="36">
        <f t="shared" ref="Q103" si="150">SUM(Q104:Q202)</f>
        <v>-524.73746792800023</v>
      </c>
      <c r="R103" s="37" t="s">
        <v>30</v>
      </c>
      <c r="S103" s="38">
        <f t="shared" si="144"/>
        <v>-0.27705852511751283</v>
      </c>
      <c r="T103" s="46" t="s">
        <v>30</v>
      </c>
      <c r="U103" s="24"/>
      <c r="V103" s="13"/>
      <c r="W103" s="25"/>
      <c r="X103" s="26"/>
      <c r="Y103" s="26"/>
      <c r="Z103" s="26"/>
      <c r="AA103" s="26"/>
      <c r="AC103" s="26"/>
    </row>
    <row r="104" spans="1:29" ht="63" x14ac:dyDescent="0.25">
      <c r="A104" s="40" t="s">
        <v>211</v>
      </c>
      <c r="B104" s="120" t="s">
        <v>213</v>
      </c>
      <c r="C104" s="41" t="s">
        <v>214</v>
      </c>
      <c r="D104" s="43">
        <v>36.198803389830509</v>
      </c>
      <c r="E104" s="43">
        <v>245.71100000000001</v>
      </c>
      <c r="F104" s="43" t="s">
        <v>30</v>
      </c>
      <c r="G104" s="43">
        <v>67.119042010000015</v>
      </c>
      <c r="H104" s="43" t="s">
        <v>30</v>
      </c>
      <c r="I104" s="43">
        <f t="shared" ref="I104:I167" si="151">E104-G104</f>
        <v>178.59195799</v>
      </c>
      <c r="J104" s="44" t="s">
        <v>30</v>
      </c>
      <c r="K104" s="43">
        <v>0.35464000000000001</v>
      </c>
      <c r="L104" s="44" t="s">
        <v>30</v>
      </c>
      <c r="M104" s="43">
        <v>0.28424543000000002</v>
      </c>
      <c r="N104" s="44" t="s">
        <v>30</v>
      </c>
      <c r="O104" s="43">
        <f t="shared" ref="O104:O167" si="152">I104-M104</f>
        <v>178.30771256</v>
      </c>
      <c r="P104" s="44" t="s">
        <v>30</v>
      </c>
      <c r="Q104" s="43">
        <f t="shared" ref="Q104:Q167" si="153">M104-K104</f>
        <v>-7.039456999999999E-2</v>
      </c>
      <c r="R104" s="44" t="s">
        <v>30</v>
      </c>
      <c r="S104" s="45">
        <f t="shared" si="144"/>
        <v>-0.19849585495150007</v>
      </c>
      <c r="T104" s="54" t="s">
        <v>215</v>
      </c>
      <c r="U104" s="24"/>
      <c r="V104" s="13"/>
      <c r="W104" s="25"/>
      <c r="X104" s="26"/>
      <c r="Y104" s="26"/>
      <c r="Z104" s="26"/>
      <c r="AA104" s="26"/>
      <c r="AC104" s="26"/>
    </row>
    <row r="105" spans="1:29" ht="153" customHeight="1" x14ac:dyDescent="0.25">
      <c r="A105" s="40" t="s">
        <v>211</v>
      </c>
      <c r="B105" s="122" t="s">
        <v>216</v>
      </c>
      <c r="C105" s="41" t="s">
        <v>217</v>
      </c>
      <c r="D105" s="43" t="s">
        <v>30</v>
      </c>
      <c r="E105" s="43">
        <v>330.58568372000002</v>
      </c>
      <c r="F105" s="43" t="s">
        <v>30</v>
      </c>
      <c r="G105" s="43">
        <v>86.59155647</v>
      </c>
      <c r="H105" s="43" t="s">
        <v>30</v>
      </c>
      <c r="I105" s="43">
        <f t="shared" si="151"/>
        <v>243.99412725000002</v>
      </c>
      <c r="J105" s="44" t="s">
        <v>30</v>
      </c>
      <c r="K105" s="43">
        <v>30.869575269999999</v>
      </c>
      <c r="L105" s="44" t="s">
        <v>30</v>
      </c>
      <c r="M105" s="43">
        <v>27.088016639999999</v>
      </c>
      <c r="N105" s="44" t="s">
        <v>30</v>
      </c>
      <c r="O105" s="43">
        <f t="shared" si="152"/>
        <v>216.90611061000001</v>
      </c>
      <c r="P105" s="44" t="s">
        <v>30</v>
      </c>
      <c r="Q105" s="43">
        <f t="shared" si="153"/>
        <v>-3.7815586299999993</v>
      </c>
      <c r="R105" s="44" t="s">
        <v>30</v>
      </c>
      <c r="S105" s="45">
        <f t="shared" si="144"/>
        <v>-0.12250115516409564</v>
      </c>
      <c r="T105" s="54" t="s">
        <v>218</v>
      </c>
      <c r="U105" s="24"/>
      <c r="V105" s="13"/>
      <c r="W105" s="25"/>
      <c r="X105" s="26"/>
      <c r="Y105" s="26"/>
      <c r="Z105" s="26"/>
      <c r="AA105" s="26"/>
      <c r="AC105" s="26"/>
    </row>
    <row r="106" spans="1:29" ht="132.75" customHeight="1" x14ac:dyDescent="0.25">
      <c r="A106" s="40" t="s">
        <v>211</v>
      </c>
      <c r="B106" s="122" t="s">
        <v>219</v>
      </c>
      <c r="C106" s="56" t="s">
        <v>220</v>
      </c>
      <c r="D106" s="42" t="s">
        <v>30</v>
      </c>
      <c r="E106" s="43">
        <v>158.50272444999999</v>
      </c>
      <c r="F106" s="43" t="s">
        <v>30</v>
      </c>
      <c r="G106" s="43">
        <v>88.160299949999995</v>
      </c>
      <c r="H106" s="43" t="s">
        <v>30</v>
      </c>
      <c r="I106" s="43">
        <f t="shared" si="151"/>
        <v>70.342424499999993</v>
      </c>
      <c r="J106" s="44" t="s">
        <v>30</v>
      </c>
      <c r="K106" s="43">
        <v>3.1223159599999999</v>
      </c>
      <c r="L106" s="44" t="s">
        <v>30</v>
      </c>
      <c r="M106" s="43">
        <v>3.4647461699999997</v>
      </c>
      <c r="N106" s="44" t="s">
        <v>30</v>
      </c>
      <c r="O106" s="43">
        <f t="shared" si="152"/>
        <v>66.877678329999995</v>
      </c>
      <c r="P106" s="44" t="s">
        <v>30</v>
      </c>
      <c r="Q106" s="43">
        <f t="shared" si="153"/>
        <v>0.34243020999999985</v>
      </c>
      <c r="R106" s="44" t="s">
        <v>30</v>
      </c>
      <c r="S106" s="45">
        <f t="shared" si="144"/>
        <v>0.10967186357398623</v>
      </c>
      <c r="T106" s="54" t="s">
        <v>221</v>
      </c>
      <c r="U106" s="24"/>
      <c r="V106" s="13"/>
      <c r="W106" s="25"/>
      <c r="X106" s="26"/>
      <c r="Y106" s="26"/>
      <c r="Z106" s="26"/>
      <c r="AA106" s="26"/>
      <c r="AC106" s="26"/>
    </row>
    <row r="107" spans="1:29" ht="47.25" x14ac:dyDescent="0.25">
      <c r="A107" s="40" t="s">
        <v>211</v>
      </c>
      <c r="B107" s="123" t="s">
        <v>222</v>
      </c>
      <c r="C107" s="56" t="s">
        <v>223</v>
      </c>
      <c r="D107" s="43" t="s">
        <v>30</v>
      </c>
      <c r="E107" s="43">
        <v>128.04191105000001</v>
      </c>
      <c r="F107" s="43" t="s">
        <v>30</v>
      </c>
      <c r="G107" s="43">
        <v>32.000799960000002</v>
      </c>
      <c r="H107" s="43" t="s">
        <v>30</v>
      </c>
      <c r="I107" s="43">
        <f t="shared" si="151"/>
        <v>96.041111090000015</v>
      </c>
      <c r="J107" s="44" t="s">
        <v>30</v>
      </c>
      <c r="K107" s="43">
        <v>4.0871631700000002</v>
      </c>
      <c r="L107" s="44" t="s">
        <v>30</v>
      </c>
      <c r="M107" s="43">
        <v>3.4163248599999996</v>
      </c>
      <c r="N107" s="44" t="s">
        <v>30</v>
      </c>
      <c r="O107" s="43">
        <f t="shared" si="152"/>
        <v>92.624786230000012</v>
      </c>
      <c r="P107" s="44" t="s">
        <v>30</v>
      </c>
      <c r="Q107" s="43">
        <f t="shared" si="153"/>
        <v>-0.6708383100000006</v>
      </c>
      <c r="R107" s="44" t="s">
        <v>30</v>
      </c>
      <c r="S107" s="45">
        <f t="shared" si="144"/>
        <v>-0.16413298958162234</v>
      </c>
      <c r="T107" s="54" t="s">
        <v>221</v>
      </c>
      <c r="U107" s="24"/>
      <c r="V107" s="13"/>
      <c r="W107" s="25"/>
      <c r="X107" s="26"/>
      <c r="Y107" s="26"/>
      <c r="Z107" s="26"/>
      <c r="AA107" s="26"/>
      <c r="AC107" s="26"/>
    </row>
    <row r="108" spans="1:29" ht="136.5" customHeight="1" x14ac:dyDescent="0.25">
      <c r="A108" s="40" t="s">
        <v>211</v>
      </c>
      <c r="B108" s="122" t="s">
        <v>224</v>
      </c>
      <c r="C108" s="56" t="s">
        <v>225</v>
      </c>
      <c r="D108" s="43" t="s">
        <v>30</v>
      </c>
      <c r="E108" s="43">
        <v>174.61778042</v>
      </c>
      <c r="F108" s="43" t="s">
        <v>30</v>
      </c>
      <c r="G108" s="43">
        <v>52.685323320000002</v>
      </c>
      <c r="H108" s="43" t="s">
        <v>30</v>
      </c>
      <c r="I108" s="43">
        <f t="shared" si="151"/>
        <v>121.93245709999999</v>
      </c>
      <c r="J108" s="44" t="s">
        <v>30</v>
      </c>
      <c r="K108" s="43">
        <v>121.93245709999999</v>
      </c>
      <c r="L108" s="44" t="s">
        <v>30</v>
      </c>
      <c r="M108" s="43">
        <v>108.83759171</v>
      </c>
      <c r="N108" s="44" t="s">
        <v>30</v>
      </c>
      <c r="O108" s="43">
        <f t="shared" si="152"/>
        <v>13.094865389999995</v>
      </c>
      <c r="P108" s="44" t="s">
        <v>30</v>
      </c>
      <c r="Q108" s="43">
        <f t="shared" si="153"/>
        <v>-13.094865389999995</v>
      </c>
      <c r="R108" s="44" t="s">
        <v>30</v>
      </c>
      <c r="S108" s="45">
        <f t="shared" si="144"/>
        <v>-0.10739441902052835</v>
      </c>
      <c r="T108" s="54" t="s">
        <v>30</v>
      </c>
      <c r="U108" s="24"/>
      <c r="V108" s="13"/>
      <c r="W108" s="25"/>
      <c r="X108" s="26"/>
      <c r="Y108" s="26"/>
      <c r="Z108" s="26"/>
      <c r="AA108" s="26"/>
      <c r="AC108" s="26"/>
    </row>
    <row r="109" spans="1:29" ht="204.75" x14ac:dyDescent="0.25">
      <c r="A109" s="40" t="s">
        <v>211</v>
      </c>
      <c r="B109" s="122" t="s">
        <v>226</v>
      </c>
      <c r="C109" s="56" t="s">
        <v>227</v>
      </c>
      <c r="D109" s="43" t="s">
        <v>30</v>
      </c>
      <c r="E109" s="43">
        <v>153.56934700999997</v>
      </c>
      <c r="F109" s="43" t="s">
        <v>30</v>
      </c>
      <c r="G109" s="43">
        <v>18.818529229999999</v>
      </c>
      <c r="H109" s="43" t="s">
        <v>30</v>
      </c>
      <c r="I109" s="43">
        <f t="shared" si="151"/>
        <v>134.75081777999998</v>
      </c>
      <c r="J109" s="44" t="s">
        <v>30</v>
      </c>
      <c r="K109" s="43">
        <v>88.178188200000008</v>
      </c>
      <c r="L109" s="44" t="s">
        <v>30</v>
      </c>
      <c r="M109" s="43">
        <v>97.105197259999983</v>
      </c>
      <c r="N109" s="44" t="s">
        <v>30</v>
      </c>
      <c r="O109" s="43">
        <f t="shared" si="152"/>
        <v>37.645620519999994</v>
      </c>
      <c r="P109" s="44" t="s">
        <v>30</v>
      </c>
      <c r="Q109" s="43">
        <f t="shared" si="153"/>
        <v>8.9270090599999747</v>
      </c>
      <c r="R109" s="44" t="s">
        <v>30</v>
      </c>
      <c r="S109" s="45">
        <f t="shared" si="144"/>
        <v>0.10123829080897326</v>
      </c>
      <c r="T109" s="54" t="s">
        <v>228</v>
      </c>
      <c r="U109" s="24"/>
      <c r="V109" s="13"/>
      <c r="W109" s="25"/>
      <c r="X109" s="26"/>
      <c r="Y109" s="26"/>
      <c r="Z109" s="26"/>
      <c r="AA109" s="26"/>
      <c r="AC109" s="26"/>
    </row>
    <row r="110" spans="1:29" ht="107.25" customHeight="1" x14ac:dyDescent="0.25">
      <c r="A110" s="40" t="s">
        <v>211</v>
      </c>
      <c r="B110" s="122" t="s">
        <v>229</v>
      </c>
      <c r="C110" s="56" t="s">
        <v>230</v>
      </c>
      <c r="D110" s="43" t="s">
        <v>30</v>
      </c>
      <c r="E110" s="43">
        <v>124.614672418</v>
      </c>
      <c r="F110" s="43" t="s">
        <v>30</v>
      </c>
      <c r="G110" s="43">
        <v>50.029074309999999</v>
      </c>
      <c r="H110" s="43" t="s">
        <v>30</v>
      </c>
      <c r="I110" s="43">
        <f t="shared" si="151"/>
        <v>74.585598107999999</v>
      </c>
      <c r="J110" s="44" t="s">
        <v>30</v>
      </c>
      <c r="K110" s="43">
        <v>27.723339977999991</v>
      </c>
      <c r="L110" s="44" t="s">
        <v>30</v>
      </c>
      <c r="M110" s="43">
        <v>26.706789990000001</v>
      </c>
      <c r="N110" s="44" t="s">
        <v>30</v>
      </c>
      <c r="O110" s="43">
        <f t="shared" si="152"/>
        <v>47.878808117999995</v>
      </c>
      <c r="P110" s="44" t="s">
        <v>30</v>
      </c>
      <c r="Q110" s="43">
        <f t="shared" si="153"/>
        <v>-1.0165499879999906</v>
      </c>
      <c r="R110" s="44" t="s">
        <v>30</v>
      </c>
      <c r="S110" s="45">
        <f t="shared" si="144"/>
        <v>-3.6667659409244324E-2</v>
      </c>
      <c r="T110" s="54" t="s">
        <v>30</v>
      </c>
      <c r="U110" s="24"/>
      <c r="V110" s="13"/>
      <c r="W110" s="25"/>
      <c r="X110" s="26"/>
      <c r="Y110" s="26"/>
      <c r="Z110" s="26"/>
      <c r="AA110" s="26"/>
      <c r="AC110" s="26"/>
    </row>
    <row r="111" spans="1:29" ht="126" x14ac:dyDescent="0.25">
      <c r="A111" s="40" t="s">
        <v>211</v>
      </c>
      <c r="B111" s="122" t="s">
        <v>231</v>
      </c>
      <c r="C111" s="56" t="s">
        <v>232</v>
      </c>
      <c r="D111" s="43" t="s">
        <v>30</v>
      </c>
      <c r="E111" s="43">
        <v>352.71344968</v>
      </c>
      <c r="F111" s="43" t="s">
        <v>30</v>
      </c>
      <c r="G111" s="43">
        <v>95.141203790000006</v>
      </c>
      <c r="H111" s="43" t="s">
        <v>30</v>
      </c>
      <c r="I111" s="43">
        <f t="shared" si="151"/>
        <v>257.57224588999998</v>
      </c>
      <c r="J111" s="44" t="s">
        <v>30</v>
      </c>
      <c r="K111" s="43">
        <v>77.711379929999993</v>
      </c>
      <c r="L111" s="44" t="s">
        <v>30</v>
      </c>
      <c r="M111" s="43">
        <v>1.53665158</v>
      </c>
      <c r="N111" s="44" t="s">
        <v>30</v>
      </c>
      <c r="O111" s="43">
        <f t="shared" si="152"/>
        <v>256.03559430999996</v>
      </c>
      <c r="P111" s="44" t="s">
        <v>30</v>
      </c>
      <c r="Q111" s="43">
        <f t="shared" si="153"/>
        <v>-76.174728349999995</v>
      </c>
      <c r="R111" s="44" t="s">
        <v>30</v>
      </c>
      <c r="S111" s="45">
        <f t="shared" si="144"/>
        <v>-0.98022617046069482</v>
      </c>
      <c r="T111" s="54" t="s">
        <v>233</v>
      </c>
      <c r="U111" s="24"/>
      <c r="V111" s="13"/>
      <c r="W111" s="25"/>
      <c r="X111" s="26"/>
      <c r="Y111" s="26"/>
      <c r="Z111" s="26"/>
      <c r="AA111" s="26"/>
      <c r="AC111" s="26"/>
    </row>
    <row r="112" spans="1:29" ht="63" x14ac:dyDescent="0.25">
      <c r="A112" s="40" t="s">
        <v>211</v>
      </c>
      <c r="B112" s="122" t="s">
        <v>234</v>
      </c>
      <c r="C112" s="56" t="s">
        <v>235</v>
      </c>
      <c r="D112" s="43" t="s">
        <v>30</v>
      </c>
      <c r="E112" s="43">
        <v>53.206078420000004</v>
      </c>
      <c r="F112" s="43" t="s">
        <v>30</v>
      </c>
      <c r="G112" s="43">
        <v>0.92705485999999993</v>
      </c>
      <c r="H112" s="43" t="s">
        <v>30</v>
      </c>
      <c r="I112" s="43">
        <f t="shared" si="151"/>
        <v>52.279023560000006</v>
      </c>
      <c r="J112" s="44" t="s">
        <v>30</v>
      </c>
      <c r="K112" s="43">
        <v>0.49017466999999998</v>
      </c>
      <c r="L112" s="44" t="s">
        <v>30</v>
      </c>
      <c r="M112" s="43">
        <v>0</v>
      </c>
      <c r="N112" s="44" t="s">
        <v>30</v>
      </c>
      <c r="O112" s="43">
        <f t="shared" si="152"/>
        <v>52.279023560000006</v>
      </c>
      <c r="P112" s="44" t="s">
        <v>30</v>
      </c>
      <c r="Q112" s="43">
        <f t="shared" si="153"/>
        <v>-0.49017466999999998</v>
      </c>
      <c r="R112" s="44" t="s">
        <v>30</v>
      </c>
      <c r="S112" s="45">
        <f t="shared" si="144"/>
        <v>-1</v>
      </c>
      <c r="T112" s="54" t="s">
        <v>236</v>
      </c>
      <c r="U112" s="24"/>
      <c r="V112" s="13"/>
      <c r="W112" s="25"/>
      <c r="X112" s="26"/>
      <c r="Y112" s="26"/>
      <c r="Z112" s="26"/>
      <c r="AA112" s="26"/>
      <c r="AC112" s="26"/>
    </row>
    <row r="113" spans="1:29" ht="63" x14ac:dyDescent="0.25">
      <c r="A113" s="40" t="s">
        <v>211</v>
      </c>
      <c r="B113" s="122" t="s">
        <v>237</v>
      </c>
      <c r="C113" s="56" t="s">
        <v>238</v>
      </c>
      <c r="D113" s="43" t="s">
        <v>30</v>
      </c>
      <c r="E113" s="43">
        <v>39.608329520000005</v>
      </c>
      <c r="F113" s="43" t="s">
        <v>30</v>
      </c>
      <c r="G113" s="43">
        <v>0.40915484999999996</v>
      </c>
      <c r="H113" s="43" t="s">
        <v>30</v>
      </c>
      <c r="I113" s="43">
        <f t="shared" si="151"/>
        <v>39.199174670000005</v>
      </c>
      <c r="J113" s="44" t="s">
        <v>30</v>
      </c>
      <c r="K113" s="43">
        <v>0.49017466999999998</v>
      </c>
      <c r="L113" s="44" t="s">
        <v>30</v>
      </c>
      <c r="M113" s="43">
        <v>0</v>
      </c>
      <c r="N113" s="44" t="s">
        <v>30</v>
      </c>
      <c r="O113" s="43">
        <f t="shared" si="152"/>
        <v>39.199174670000005</v>
      </c>
      <c r="P113" s="44" t="s">
        <v>30</v>
      </c>
      <c r="Q113" s="43">
        <f t="shared" si="153"/>
        <v>-0.49017466999999998</v>
      </c>
      <c r="R113" s="44" t="s">
        <v>30</v>
      </c>
      <c r="S113" s="45">
        <f t="shared" si="144"/>
        <v>-1</v>
      </c>
      <c r="T113" s="54" t="s">
        <v>236</v>
      </c>
      <c r="U113" s="24"/>
      <c r="V113" s="13"/>
      <c r="W113" s="25"/>
      <c r="X113" s="26"/>
      <c r="Y113" s="26"/>
      <c r="Z113" s="26"/>
      <c r="AA113" s="26"/>
      <c r="AC113" s="26"/>
    </row>
    <row r="114" spans="1:29" ht="47.25" x14ac:dyDescent="0.25">
      <c r="A114" s="40" t="s">
        <v>211</v>
      </c>
      <c r="B114" s="122" t="s">
        <v>239</v>
      </c>
      <c r="C114" s="56" t="s">
        <v>240</v>
      </c>
      <c r="D114" s="43" t="s">
        <v>30</v>
      </c>
      <c r="E114" s="43">
        <v>73.51175228000001</v>
      </c>
      <c r="F114" s="43" t="s">
        <v>30</v>
      </c>
      <c r="G114" s="43">
        <v>2.5592752300000003</v>
      </c>
      <c r="H114" s="43" t="s">
        <v>30</v>
      </c>
      <c r="I114" s="43">
        <f t="shared" si="151"/>
        <v>70.952477050000013</v>
      </c>
      <c r="J114" s="44" t="s">
        <v>30</v>
      </c>
      <c r="K114" s="43">
        <v>1.4930000000000001</v>
      </c>
      <c r="L114" s="44" t="s">
        <v>30</v>
      </c>
      <c r="M114" s="43">
        <v>1.3693520000000001</v>
      </c>
      <c r="N114" s="44" t="s">
        <v>30</v>
      </c>
      <c r="O114" s="43">
        <f t="shared" si="152"/>
        <v>69.583125050000007</v>
      </c>
      <c r="P114" s="44" t="s">
        <v>30</v>
      </c>
      <c r="Q114" s="43">
        <f t="shared" si="153"/>
        <v>-0.12364799999999998</v>
      </c>
      <c r="R114" s="44" t="s">
        <v>30</v>
      </c>
      <c r="S114" s="45">
        <f t="shared" si="144"/>
        <v>-8.2818486269256517E-2</v>
      </c>
      <c r="T114" s="54" t="s">
        <v>30</v>
      </c>
      <c r="U114" s="24"/>
      <c r="V114" s="13"/>
      <c r="W114" s="25"/>
      <c r="X114" s="26"/>
      <c r="Y114" s="26"/>
      <c r="Z114" s="26"/>
      <c r="AA114" s="26"/>
      <c r="AC114" s="26"/>
    </row>
    <row r="115" spans="1:29" ht="47.25" x14ac:dyDescent="0.25">
      <c r="A115" s="40" t="s">
        <v>211</v>
      </c>
      <c r="B115" s="122" t="s">
        <v>241</v>
      </c>
      <c r="C115" s="56" t="s">
        <v>242</v>
      </c>
      <c r="D115" s="43" t="s">
        <v>30</v>
      </c>
      <c r="E115" s="43">
        <v>49.647760000000005</v>
      </c>
      <c r="F115" s="43" t="s">
        <v>30</v>
      </c>
      <c r="G115" s="43">
        <v>0</v>
      </c>
      <c r="H115" s="43" t="s">
        <v>30</v>
      </c>
      <c r="I115" s="43">
        <f t="shared" si="151"/>
        <v>49.647760000000005</v>
      </c>
      <c r="J115" s="44" t="s">
        <v>30</v>
      </c>
      <c r="K115" s="43">
        <v>0.6</v>
      </c>
      <c r="L115" s="44" t="s">
        <v>30</v>
      </c>
      <c r="M115" s="43">
        <v>0</v>
      </c>
      <c r="N115" s="44" t="s">
        <v>30</v>
      </c>
      <c r="O115" s="43">
        <f t="shared" si="152"/>
        <v>49.647760000000005</v>
      </c>
      <c r="P115" s="44" t="s">
        <v>30</v>
      </c>
      <c r="Q115" s="43">
        <f t="shared" si="153"/>
        <v>-0.6</v>
      </c>
      <c r="R115" s="44" t="s">
        <v>30</v>
      </c>
      <c r="S115" s="45">
        <f t="shared" si="144"/>
        <v>-1</v>
      </c>
      <c r="T115" s="54" t="s">
        <v>236</v>
      </c>
      <c r="U115" s="24"/>
      <c r="V115" s="13"/>
      <c r="W115" s="25"/>
      <c r="X115" s="26"/>
      <c r="Y115" s="26"/>
      <c r="Z115" s="26"/>
      <c r="AA115" s="26"/>
      <c r="AC115" s="26"/>
    </row>
    <row r="116" spans="1:29" ht="47.25" x14ac:dyDescent="0.25">
      <c r="A116" s="40" t="s">
        <v>211</v>
      </c>
      <c r="B116" s="122" t="s">
        <v>243</v>
      </c>
      <c r="C116" s="56" t="s">
        <v>244</v>
      </c>
      <c r="D116" s="43" t="s">
        <v>30</v>
      </c>
      <c r="E116" s="43">
        <v>42.232534819999998</v>
      </c>
      <c r="F116" s="43" t="s">
        <v>30</v>
      </c>
      <c r="G116" s="43">
        <v>0</v>
      </c>
      <c r="H116" s="43" t="s">
        <v>30</v>
      </c>
      <c r="I116" s="43">
        <f t="shared" si="151"/>
        <v>42.232534819999998</v>
      </c>
      <c r="J116" s="44" t="s">
        <v>30</v>
      </c>
      <c r="K116" s="43">
        <v>0.6</v>
      </c>
      <c r="L116" s="44" t="s">
        <v>30</v>
      </c>
      <c r="M116" s="43">
        <v>0</v>
      </c>
      <c r="N116" s="44" t="s">
        <v>30</v>
      </c>
      <c r="O116" s="43">
        <f t="shared" si="152"/>
        <v>42.232534819999998</v>
      </c>
      <c r="P116" s="44" t="s">
        <v>30</v>
      </c>
      <c r="Q116" s="43">
        <f t="shared" si="153"/>
        <v>-0.6</v>
      </c>
      <c r="R116" s="44" t="s">
        <v>30</v>
      </c>
      <c r="S116" s="45">
        <f t="shared" si="144"/>
        <v>-1</v>
      </c>
      <c r="T116" s="54" t="s">
        <v>236</v>
      </c>
      <c r="U116" s="24"/>
      <c r="V116" s="13"/>
      <c r="W116" s="25"/>
      <c r="X116" s="26"/>
      <c r="Y116" s="26"/>
      <c r="Z116" s="26"/>
      <c r="AA116" s="26"/>
      <c r="AC116" s="26"/>
    </row>
    <row r="117" spans="1:29" ht="63" x14ac:dyDescent="0.25">
      <c r="A117" s="40" t="s">
        <v>211</v>
      </c>
      <c r="B117" s="122" t="s">
        <v>245</v>
      </c>
      <c r="C117" s="56" t="s">
        <v>246</v>
      </c>
      <c r="D117" s="43" t="s">
        <v>30</v>
      </c>
      <c r="E117" s="43">
        <v>42.48026497</v>
      </c>
      <c r="F117" s="43" t="s">
        <v>30</v>
      </c>
      <c r="G117" s="43">
        <v>0</v>
      </c>
      <c r="H117" s="43" t="s">
        <v>30</v>
      </c>
      <c r="I117" s="43">
        <f t="shared" si="151"/>
        <v>42.48026497</v>
      </c>
      <c r="J117" s="44" t="s">
        <v>30</v>
      </c>
      <c r="K117" s="43">
        <v>0.3</v>
      </c>
      <c r="L117" s="44" t="s">
        <v>30</v>
      </c>
      <c r="M117" s="43">
        <v>0</v>
      </c>
      <c r="N117" s="44" t="s">
        <v>30</v>
      </c>
      <c r="O117" s="43">
        <f t="shared" si="152"/>
        <v>42.48026497</v>
      </c>
      <c r="P117" s="44" t="s">
        <v>30</v>
      </c>
      <c r="Q117" s="43">
        <f t="shared" si="153"/>
        <v>-0.3</v>
      </c>
      <c r="R117" s="44" t="s">
        <v>30</v>
      </c>
      <c r="S117" s="45">
        <f t="shared" si="144"/>
        <v>-1</v>
      </c>
      <c r="T117" s="54" t="s">
        <v>236</v>
      </c>
      <c r="U117" s="24"/>
      <c r="V117" s="13"/>
      <c r="W117" s="25"/>
      <c r="X117" s="26"/>
      <c r="Y117" s="26"/>
      <c r="Z117" s="26"/>
      <c r="AA117" s="26"/>
      <c r="AC117" s="26"/>
    </row>
    <row r="118" spans="1:29" ht="47.25" x14ac:dyDescent="0.25">
      <c r="A118" s="40" t="s">
        <v>211</v>
      </c>
      <c r="B118" s="122" t="s">
        <v>247</v>
      </c>
      <c r="C118" s="56" t="s">
        <v>248</v>
      </c>
      <c r="D118" s="43" t="s">
        <v>30</v>
      </c>
      <c r="E118" s="43">
        <v>2.556972</v>
      </c>
      <c r="F118" s="43" t="s">
        <v>30</v>
      </c>
      <c r="G118" s="43">
        <v>0.97187319000000005</v>
      </c>
      <c r="H118" s="43" t="s">
        <v>30</v>
      </c>
      <c r="I118" s="43">
        <f t="shared" si="151"/>
        <v>1.5850988099999999</v>
      </c>
      <c r="J118" s="44" t="s">
        <v>30</v>
      </c>
      <c r="K118" s="43">
        <v>0</v>
      </c>
      <c r="L118" s="44" t="s">
        <v>30</v>
      </c>
      <c r="M118" s="43">
        <v>0</v>
      </c>
      <c r="N118" s="44" t="s">
        <v>30</v>
      </c>
      <c r="O118" s="43">
        <f t="shared" si="152"/>
        <v>1.5850988099999999</v>
      </c>
      <c r="P118" s="44" t="s">
        <v>30</v>
      </c>
      <c r="Q118" s="43">
        <f t="shared" si="153"/>
        <v>0</v>
      </c>
      <c r="R118" s="44" t="s">
        <v>30</v>
      </c>
      <c r="S118" s="45">
        <v>0</v>
      </c>
      <c r="T118" s="54" t="s">
        <v>30</v>
      </c>
      <c r="U118" s="24"/>
      <c r="V118" s="13"/>
      <c r="W118" s="25"/>
      <c r="X118" s="26"/>
      <c r="Y118" s="26"/>
      <c r="Z118" s="26"/>
      <c r="AA118" s="26"/>
      <c r="AC118" s="26"/>
    </row>
    <row r="119" spans="1:29" ht="47.25" x14ac:dyDescent="0.25">
      <c r="A119" s="40" t="s">
        <v>211</v>
      </c>
      <c r="B119" s="122" t="s">
        <v>249</v>
      </c>
      <c r="C119" s="56" t="s">
        <v>250</v>
      </c>
      <c r="D119" s="43" t="s">
        <v>30</v>
      </c>
      <c r="E119" s="43">
        <v>1.4179999999999999</v>
      </c>
      <c r="F119" s="43" t="s">
        <v>30</v>
      </c>
      <c r="G119" s="43">
        <v>0</v>
      </c>
      <c r="H119" s="43" t="s">
        <v>30</v>
      </c>
      <c r="I119" s="43">
        <f t="shared" si="151"/>
        <v>1.4179999999999999</v>
      </c>
      <c r="J119" s="44" t="s">
        <v>30</v>
      </c>
      <c r="K119" s="43">
        <v>0.6</v>
      </c>
      <c r="L119" s="44" t="s">
        <v>30</v>
      </c>
      <c r="M119" s="43">
        <v>0.59499999999999997</v>
      </c>
      <c r="N119" s="44" t="s">
        <v>30</v>
      </c>
      <c r="O119" s="43">
        <f t="shared" si="152"/>
        <v>0.82299999999999995</v>
      </c>
      <c r="P119" s="44" t="s">
        <v>30</v>
      </c>
      <c r="Q119" s="43">
        <f t="shared" si="153"/>
        <v>-5.0000000000000044E-3</v>
      </c>
      <c r="R119" s="44" t="s">
        <v>30</v>
      </c>
      <c r="S119" s="45">
        <f t="shared" si="144"/>
        <v>-8.3333333333333419E-3</v>
      </c>
      <c r="T119" s="54" t="s">
        <v>30</v>
      </c>
      <c r="U119" s="24"/>
      <c r="V119" s="13"/>
      <c r="W119" s="25"/>
      <c r="X119" s="26"/>
      <c r="Y119" s="26"/>
      <c r="Z119" s="26"/>
      <c r="AA119" s="26"/>
      <c r="AC119" s="26"/>
    </row>
    <row r="120" spans="1:29" ht="63" x14ac:dyDescent="0.25">
      <c r="A120" s="40" t="s">
        <v>211</v>
      </c>
      <c r="B120" s="122" t="s">
        <v>251</v>
      </c>
      <c r="C120" s="56" t="s">
        <v>252</v>
      </c>
      <c r="D120" s="43" t="s">
        <v>30</v>
      </c>
      <c r="E120" s="43">
        <v>1.206</v>
      </c>
      <c r="F120" s="43" t="s">
        <v>30</v>
      </c>
      <c r="G120" s="43">
        <v>0</v>
      </c>
      <c r="H120" s="43" t="s">
        <v>30</v>
      </c>
      <c r="I120" s="43">
        <f t="shared" si="151"/>
        <v>1.206</v>
      </c>
      <c r="J120" s="44" t="s">
        <v>30</v>
      </c>
      <c r="K120" s="43">
        <v>0.6</v>
      </c>
      <c r="L120" s="44" t="s">
        <v>30</v>
      </c>
      <c r="M120" s="43">
        <v>0.59499999999999997</v>
      </c>
      <c r="N120" s="44" t="s">
        <v>30</v>
      </c>
      <c r="O120" s="43">
        <f t="shared" si="152"/>
        <v>0.61099999999999999</v>
      </c>
      <c r="P120" s="44" t="s">
        <v>30</v>
      </c>
      <c r="Q120" s="43">
        <f t="shared" si="153"/>
        <v>-5.0000000000000044E-3</v>
      </c>
      <c r="R120" s="44" t="s">
        <v>30</v>
      </c>
      <c r="S120" s="45">
        <f t="shared" si="144"/>
        <v>-8.3333333333333419E-3</v>
      </c>
      <c r="T120" s="54" t="s">
        <v>30</v>
      </c>
      <c r="U120" s="24"/>
      <c r="V120" s="13"/>
      <c r="W120" s="25"/>
      <c r="X120" s="26"/>
      <c r="Y120" s="26"/>
      <c r="Z120" s="26"/>
      <c r="AA120" s="26"/>
      <c r="AC120" s="26"/>
    </row>
    <row r="121" spans="1:29" ht="31.5" x14ac:dyDescent="0.25">
      <c r="A121" s="40" t="s">
        <v>211</v>
      </c>
      <c r="B121" s="122" t="s">
        <v>253</v>
      </c>
      <c r="C121" s="56" t="s">
        <v>254</v>
      </c>
      <c r="D121" s="43" t="s">
        <v>30</v>
      </c>
      <c r="E121" s="43">
        <v>1.4319999999999999</v>
      </c>
      <c r="F121" s="43" t="s">
        <v>30</v>
      </c>
      <c r="G121" s="43">
        <v>0</v>
      </c>
      <c r="H121" s="43" t="s">
        <v>30</v>
      </c>
      <c r="I121" s="43">
        <f t="shared" si="151"/>
        <v>1.4319999999999999</v>
      </c>
      <c r="J121" s="44" t="s">
        <v>30</v>
      </c>
      <c r="K121" s="43">
        <v>1.4319999999999999</v>
      </c>
      <c r="L121" s="44" t="s">
        <v>30</v>
      </c>
      <c r="M121" s="43">
        <v>1.4148013499999998</v>
      </c>
      <c r="N121" s="44" t="s">
        <v>30</v>
      </c>
      <c r="O121" s="43">
        <f t="shared" si="152"/>
        <v>1.7198650000000093E-2</v>
      </c>
      <c r="P121" s="44" t="s">
        <v>30</v>
      </c>
      <c r="Q121" s="43">
        <f t="shared" si="153"/>
        <v>-1.7198650000000093E-2</v>
      </c>
      <c r="R121" s="44" t="s">
        <v>30</v>
      </c>
      <c r="S121" s="45">
        <f t="shared" si="144"/>
        <v>-1.201023044692744E-2</v>
      </c>
      <c r="T121" s="54" t="s">
        <v>30</v>
      </c>
      <c r="U121" s="24"/>
      <c r="V121" s="13"/>
      <c r="W121" s="25"/>
      <c r="X121" s="26"/>
      <c r="Y121" s="26"/>
      <c r="Z121" s="26"/>
      <c r="AA121" s="26"/>
      <c r="AC121" s="26"/>
    </row>
    <row r="122" spans="1:29" ht="31.5" x14ac:dyDescent="0.25">
      <c r="A122" s="40" t="s">
        <v>211</v>
      </c>
      <c r="B122" s="122" t="s">
        <v>255</v>
      </c>
      <c r="C122" s="56" t="s">
        <v>256</v>
      </c>
      <c r="D122" s="43" t="s">
        <v>30</v>
      </c>
      <c r="E122" s="43">
        <v>1.4319999999999999</v>
      </c>
      <c r="F122" s="43" t="s">
        <v>30</v>
      </c>
      <c r="G122" s="43">
        <v>0</v>
      </c>
      <c r="H122" s="43" t="s">
        <v>30</v>
      </c>
      <c r="I122" s="43">
        <f t="shared" si="151"/>
        <v>1.4319999999999999</v>
      </c>
      <c r="J122" s="44" t="s">
        <v>30</v>
      </c>
      <c r="K122" s="43">
        <v>1.4319999999999999</v>
      </c>
      <c r="L122" s="44" t="s">
        <v>30</v>
      </c>
      <c r="M122" s="43">
        <v>1.4372362899999997</v>
      </c>
      <c r="N122" s="44" t="s">
        <v>30</v>
      </c>
      <c r="O122" s="43">
        <f t="shared" si="152"/>
        <v>-5.2362899999998103E-3</v>
      </c>
      <c r="P122" s="44" t="s">
        <v>30</v>
      </c>
      <c r="Q122" s="43">
        <f t="shared" si="153"/>
        <v>5.2362899999998103E-3</v>
      </c>
      <c r="R122" s="44" t="s">
        <v>30</v>
      </c>
      <c r="S122" s="45">
        <f t="shared" si="144"/>
        <v>3.6566270949719348E-3</v>
      </c>
      <c r="T122" s="54" t="s">
        <v>30</v>
      </c>
      <c r="U122" s="24"/>
      <c r="V122" s="13"/>
      <c r="W122" s="25"/>
      <c r="X122" s="26"/>
      <c r="Y122" s="26"/>
      <c r="Z122" s="26"/>
      <c r="AA122" s="26"/>
      <c r="AC122" s="26"/>
    </row>
    <row r="123" spans="1:29" ht="31.5" x14ac:dyDescent="0.25">
      <c r="A123" s="40" t="s">
        <v>211</v>
      </c>
      <c r="B123" s="122" t="s">
        <v>257</v>
      </c>
      <c r="C123" s="56" t="s">
        <v>258</v>
      </c>
      <c r="D123" s="43" t="s">
        <v>30</v>
      </c>
      <c r="E123" s="43">
        <v>1.4320003199999998</v>
      </c>
      <c r="F123" s="43" t="s">
        <v>30</v>
      </c>
      <c r="G123" s="43">
        <v>0</v>
      </c>
      <c r="H123" s="43" t="s">
        <v>30</v>
      </c>
      <c r="I123" s="43">
        <f t="shared" si="151"/>
        <v>1.4320003199999998</v>
      </c>
      <c r="J123" s="44" t="s">
        <v>30</v>
      </c>
      <c r="K123" s="43">
        <v>1.4320003199999998</v>
      </c>
      <c r="L123" s="44" t="s">
        <v>30</v>
      </c>
      <c r="M123" s="43">
        <v>1.94425706</v>
      </c>
      <c r="N123" s="44" t="s">
        <v>30</v>
      </c>
      <c r="O123" s="43">
        <f t="shared" si="152"/>
        <v>-0.51225674000000021</v>
      </c>
      <c r="P123" s="44" t="s">
        <v>30</v>
      </c>
      <c r="Q123" s="43">
        <f t="shared" si="153"/>
        <v>0.51225674000000021</v>
      </c>
      <c r="R123" s="44" t="s">
        <v>30</v>
      </c>
      <c r="S123" s="45">
        <f t="shared" si="144"/>
        <v>0.35772110721316058</v>
      </c>
      <c r="T123" s="54" t="s">
        <v>259</v>
      </c>
      <c r="U123" s="24"/>
      <c r="V123" s="13"/>
      <c r="W123" s="25"/>
      <c r="X123" s="26"/>
      <c r="Y123" s="26"/>
      <c r="Z123" s="26"/>
      <c r="AA123" s="26"/>
      <c r="AC123" s="26"/>
    </row>
    <row r="124" spans="1:29" ht="31.5" x14ac:dyDescent="0.25">
      <c r="A124" s="40" t="s">
        <v>211</v>
      </c>
      <c r="B124" s="122" t="s">
        <v>260</v>
      </c>
      <c r="C124" s="56" t="s">
        <v>261</v>
      </c>
      <c r="D124" s="43" t="s">
        <v>30</v>
      </c>
      <c r="E124" s="43">
        <v>1.3713334400000001</v>
      </c>
      <c r="F124" s="43" t="s">
        <v>30</v>
      </c>
      <c r="G124" s="43">
        <v>0</v>
      </c>
      <c r="H124" s="43" t="s">
        <v>30</v>
      </c>
      <c r="I124" s="43">
        <f t="shared" si="151"/>
        <v>1.3713334400000001</v>
      </c>
      <c r="J124" s="44" t="s">
        <v>30</v>
      </c>
      <c r="K124" s="43">
        <v>1.3713334400000001</v>
      </c>
      <c r="L124" s="44" t="s">
        <v>30</v>
      </c>
      <c r="M124" s="43">
        <v>1.4874867299999999</v>
      </c>
      <c r="N124" s="44" t="s">
        <v>30</v>
      </c>
      <c r="O124" s="43">
        <f t="shared" si="152"/>
        <v>-0.11615328999999974</v>
      </c>
      <c r="P124" s="44" t="s">
        <v>30</v>
      </c>
      <c r="Q124" s="43">
        <f t="shared" si="153"/>
        <v>0.11615328999999974</v>
      </c>
      <c r="R124" s="44" t="s">
        <v>30</v>
      </c>
      <c r="S124" s="45">
        <f t="shared" si="144"/>
        <v>8.4700982716500908E-2</v>
      </c>
      <c r="T124" s="54" t="s">
        <v>30</v>
      </c>
      <c r="U124" s="24"/>
      <c r="V124" s="13"/>
      <c r="W124" s="25"/>
      <c r="X124" s="26"/>
      <c r="Y124" s="26"/>
      <c r="Z124" s="26"/>
      <c r="AA124" s="26"/>
      <c r="AC124" s="26"/>
    </row>
    <row r="125" spans="1:29" ht="31.5" x14ac:dyDescent="0.25">
      <c r="A125" s="40" t="s">
        <v>211</v>
      </c>
      <c r="B125" s="122" t="s">
        <v>262</v>
      </c>
      <c r="C125" s="56" t="s">
        <v>263</v>
      </c>
      <c r="D125" s="43" t="s">
        <v>30</v>
      </c>
      <c r="E125" s="43">
        <v>2.3608348600000002</v>
      </c>
      <c r="F125" s="43" t="s">
        <v>30</v>
      </c>
      <c r="G125" s="43">
        <v>1.46287319</v>
      </c>
      <c r="H125" s="43" t="s">
        <v>30</v>
      </c>
      <c r="I125" s="43">
        <f t="shared" si="151"/>
        <v>0.89796167000000016</v>
      </c>
      <c r="J125" s="44" t="s">
        <v>30</v>
      </c>
      <c r="K125" s="43">
        <v>0.89796167000000005</v>
      </c>
      <c r="L125" s="44" t="s">
        <v>30</v>
      </c>
      <c r="M125" s="43">
        <v>0.84604124000000003</v>
      </c>
      <c r="N125" s="44" t="s">
        <v>30</v>
      </c>
      <c r="O125" s="43">
        <f t="shared" si="152"/>
        <v>5.1920430000000128E-2</v>
      </c>
      <c r="P125" s="44" t="s">
        <v>30</v>
      </c>
      <c r="Q125" s="43">
        <f t="shared" si="153"/>
        <v>-5.1920430000000017E-2</v>
      </c>
      <c r="R125" s="44" t="s">
        <v>30</v>
      </c>
      <c r="S125" s="45">
        <f t="shared" si="144"/>
        <v>-5.7820318767058301E-2</v>
      </c>
      <c r="T125" s="54" t="s">
        <v>30</v>
      </c>
      <c r="U125" s="24"/>
      <c r="V125" s="13"/>
      <c r="W125" s="25"/>
      <c r="X125" s="26"/>
      <c r="Y125" s="26"/>
      <c r="Z125" s="26"/>
      <c r="AA125" s="26"/>
      <c r="AC125" s="26"/>
    </row>
    <row r="126" spans="1:29" ht="31.5" x14ac:dyDescent="0.25">
      <c r="A126" s="40" t="s">
        <v>211</v>
      </c>
      <c r="B126" s="122" t="s">
        <v>264</v>
      </c>
      <c r="C126" s="56" t="s">
        <v>265</v>
      </c>
      <c r="D126" s="43" t="s">
        <v>30</v>
      </c>
      <c r="E126" s="43">
        <v>3.9639999999999995</v>
      </c>
      <c r="F126" s="43" t="s">
        <v>30</v>
      </c>
      <c r="G126" s="43">
        <v>1.583</v>
      </c>
      <c r="H126" s="43" t="s">
        <v>30</v>
      </c>
      <c r="I126" s="43">
        <f t="shared" si="151"/>
        <v>2.3809999999999993</v>
      </c>
      <c r="J126" s="44" t="s">
        <v>30</v>
      </c>
      <c r="K126" s="43">
        <v>2.3809999999999998</v>
      </c>
      <c r="L126" s="44" t="s">
        <v>30</v>
      </c>
      <c r="M126" s="43">
        <v>2.3591134</v>
      </c>
      <c r="N126" s="44" t="s">
        <v>30</v>
      </c>
      <c r="O126" s="43">
        <f t="shared" si="152"/>
        <v>2.1886599999999312E-2</v>
      </c>
      <c r="P126" s="44" t="s">
        <v>30</v>
      </c>
      <c r="Q126" s="43">
        <f t="shared" si="153"/>
        <v>-2.1886599999999756E-2</v>
      </c>
      <c r="R126" s="44" t="s">
        <v>30</v>
      </c>
      <c r="S126" s="45">
        <f t="shared" si="144"/>
        <v>-9.192188156236774E-3</v>
      </c>
      <c r="T126" s="54" t="s">
        <v>30</v>
      </c>
      <c r="U126" s="24"/>
      <c r="V126" s="13"/>
      <c r="W126" s="25"/>
      <c r="X126" s="26"/>
      <c r="Y126" s="26"/>
      <c r="Z126" s="26"/>
      <c r="AA126" s="26"/>
      <c r="AC126" s="26"/>
    </row>
    <row r="127" spans="1:29" ht="31.5" x14ac:dyDescent="0.25">
      <c r="A127" s="40" t="s">
        <v>211</v>
      </c>
      <c r="B127" s="122" t="s">
        <v>266</v>
      </c>
      <c r="C127" s="56" t="s">
        <v>267</v>
      </c>
      <c r="D127" s="43" t="s">
        <v>30</v>
      </c>
      <c r="E127" s="43">
        <v>2.3809999999999998</v>
      </c>
      <c r="F127" s="43" t="s">
        <v>30</v>
      </c>
      <c r="G127" s="43">
        <v>0</v>
      </c>
      <c r="H127" s="43" t="s">
        <v>30</v>
      </c>
      <c r="I127" s="43">
        <f t="shared" si="151"/>
        <v>2.3809999999999998</v>
      </c>
      <c r="J127" s="44" t="s">
        <v>30</v>
      </c>
      <c r="K127" s="43">
        <v>2.3809999999999998</v>
      </c>
      <c r="L127" s="44" t="s">
        <v>30</v>
      </c>
      <c r="M127" s="43">
        <v>2.3573024199999999</v>
      </c>
      <c r="N127" s="44" t="s">
        <v>30</v>
      </c>
      <c r="O127" s="43">
        <f t="shared" si="152"/>
        <v>2.3697579999999885E-2</v>
      </c>
      <c r="P127" s="44" t="s">
        <v>30</v>
      </c>
      <c r="Q127" s="43">
        <f t="shared" si="153"/>
        <v>-2.3697579999999885E-2</v>
      </c>
      <c r="R127" s="44" t="s">
        <v>30</v>
      </c>
      <c r="S127" s="45">
        <f t="shared" si="144"/>
        <v>-9.9527845443090658E-3</v>
      </c>
      <c r="T127" s="54" t="s">
        <v>30</v>
      </c>
      <c r="U127" s="24"/>
      <c r="V127" s="13"/>
      <c r="W127" s="25"/>
      <c r="X127" s="26"/>
      <c r="Y127" s="26"/>
      <c r="Z127" s="26"/>
      <c r="AA127" s="26"/>
      <c r="AC127" s="26"/>
    </row>
    <row r="128" spans="1:29" ht="31.5" x14ac:dyDescent="0.25">
      <c r="A128" s="40" t="s">
        <v>211</v>
      </c>
      <c r="B128" s="122" t="s">
        <v>268</v>
      </c>
      <c r="C128" s="56" t="s">
        <v>269</v>
      </c>
      <c r="D128" s="43" t="s">
        <v>30</v>
      </c>
      <c r="E128" s="43">
        <v>0.96299999999999997</v>
      </c>
      <c r="F128" s="43" t="s">
        <v>30</v>
      </c>
      <c r="G128" s="43">
        <v>0</v>
      </c>
      <c r="H128" s="43" t="s">
        <v>30</v>
      </c>
      <c r="I128" s="43">
        <f t="shared" si="151"/>
        <v>0.96299999999999997</v>
      </c>
      <c r="J128" s="44" t="s">
        <v>30</v>
      </c>
      <c r="K128" s="43">
        <v>0.96299999999999986</v>
      </c>
      <c r="L128" s="44" t="s">
        <v>30</v>
      </c>
      <c r="M128" s="43">
        <v>1.4149493900000001</v>
      </c>
      <c r="N128" s="44" t="s">
        <v>30</v>
      </c>
      <c r="O128" s="43">
        <f t="shared" si="152"/>
        <v>-0.45194939000000012</v>
      </c>
      <c r="P128" s="44" t="s">
        <v>30</v>
      </c>
      <c r="Q128" s="43">
        <f t="shared" si="153"/>
        <v>0.45194939000000023</v>
      </c>
      <c r="R128" s="44" t="s">
        <v>30</v>
      </c>
      <c r="S128" s="45">
        <f t="shared" si="144"/>
        <v>0.46931400830737308</v>
      </c>
      <c r="T128" s="54" t="s">
        <v>167</v>
      </c>
      <c r="U128" s="24"/>
      <c r="V128" s="13"/>
      <c r="W128" s="25"/>
      <c r="X128" s="26"/>
      <c r="Y128" s="26"/>
      <c r="Z128" s="26"/>
      <c r="AA128" s="26"/>
      <c r="AC128" s="26"/>
    </row>
    <row r="129" spans="1:29" ht="31.5" x14ac:dyDescent="0.25">
      <c r="A129" s="40" t="s">
        <v>211</v>
      </c>
      <c r="B129" s="122" t="s">
        <v>270</v>
      </c>
      <c r="C129" s="56" t="s">
        <v>271</v>
      </c>
      <c r="D129" s="43" t="s">
        <v>30</v>
      </c>
      <c r="E129" s="43">
        <v>2.3809999999999998</v>
      </c>
      <c r="F129" s="43" t="s">
        <v>30</v>
      </c>
      <c r="G129" s="43">
        <v>0</v>
      </c>
      <c r="H129" s="43" t="s">
        <v>30</v>
      </c>
      <c r="I129" s="43">
        <f t="shared" si="151"/>
        <v>2.3809999999999998</v>
      </c>
      <c r="J129" s="44" t="s">
        <v>30</v>
      </c>
      <c r="K129" s="43">
        <v>2.3809999999999998</v>
      </c>
      <c r="L129" s="44" t="s">
        <v>30</v>
      </c>
      <c r="M129" s="43">
        <v>2.3588049999999998</v>
      </c>
      <c r="N129" s="44" t="s">
        <v>30</v>
      </c>
      <c r="O129" s="43">
        <f t="shared" si="152"/>
        <v>2.2194999999999965E-2</v>
      </c>
      <c r="P129" s="44" t="s">
        <v>30</v>
      </c>
      <c r="Q129" s="43">
        <f t="shared" si="153"/>
        <v>-2.2194999999999965E-2</v>
      </c>
      <c r="R129" s="44" t="s">
        <v>30</v>
      </c>
      <c r="S129" s="45">
        <f t="shared" si="144"/>
        <v>-9.3217135657286711E-3</v>
      </c>
      <c r="T129" s="54" t="s">
        <v>30</v>
      </c>
      <c r="U129" s="24"/>
      <c r="V129" s="13"/>
      <c r="W129" s="25"/>
      <c r="X129" s="26"/>
      <c r="Y129" s="26"/>
      <c r="Z129" s="26"/>
      <c r="AA129" s="26"/>
      <c r="AC129" s="26"/>
    </row>
    <row r="130" spans="1:29" ht="31.5" x14ac:dyDescent="0.25">
      <c r="A130" s="40" t="s">
        <v>211</v>
      </c>
      <c r="B130" s="122" t="s">
        <v>272</v>
      </c>
      <c r="C130" s="56" t="s">
        <v>273</v>
      </c>
      <c r="D130" s="43" t="s">
        <v>30</v>
      </c>
      <c r="E130" s="43">
        <v>1.8508731799999998</v>
      </c>
      <c r="F130" s="43" t="s">
        <v>30</v>
      </c>
      <c r="G130" s="43">
        <v>0.89887317999999994</v>
      </c>
      <c r="H130" s="43" t="s">
        <v>30</v>
      </c>
      <c r="I130" s="43">
        <f t="shared" si="151"/>
        <v>0.95199999999999985</v>
      </c>
      <c r="J130" s="44" t="s">
        <v>30</v>
      </c>
      <c r="K130" s="43">
        <v>0.95199999999999996</v>
      </c>
      <c r="L130" s="44" t="s">
        <v>30</v>
      </c>
      <c r="M130" s="43">
        <v>1.38506233</v>
      </c>
      <c r="N130" s="44" t="s">
        <v>30</v>
      </c>
      <c r="O130" s="43">
        <f t="shared" si="152"/>
        <v>-0.43306233000000016</v>
      </c>
      <c r="P130" s="44" t="s">
        <v>30</v>
      </c>
      <c r="Q130" s="43">
        <f t="shared" si="153"/>
        <v>0.43306233000000005</v>
      </c>
      <c r="R130" s="44" t="s">
        <v>30</v>
      </c>
      <c r="S130" s="45">
        <f t="shared" si="144"/>
        <v>0.45489740546218493</v>
      </c>
      <c r="T130" s="54" t="s">
        <v>167</v>
      </c>
      <c r="U130" s="24"/>
      <c r="V130" s="13"/>
      <c r="W130" s="25"/>
      <c r="X130" s="26"/>
      <c r="Y130" s="26"/>
      <c r="Z130" s="26"/>
      <c r="AA130" s="26"/>
      <c r="AC130" s="26"/>
    </row>
    <row r="131" spans="1:29" ht="31.5" x14ac:dyDescent="0.25">
      <c r="A131" s="40" t="s">
        <v>211</v>
      </c>
      <c r="B131" s="122" t="s">
        <v>274</v>
      </c>
      <c r="C131" s="56" t="s">
        <v>275</v>
      </c>
      <c r="D131" s="43" t="s">
        <v>30</v>
      </c>
      <c r="E131" s="43">
        <v>2.448</v>
      </c>
      <c r="F131" s="43" t="s">
        <v>30</v>
      </c>
      <c r="G131" s="43">
        <v>0</v>
      </c>
      <c r="H131" s="43" t="s">
        <v>30</v>
      </c>
      <c r="I131" s="43">
        <f t="shared" si="151"/>
        <v>2.448</v>
      </c>
      <c r="J131" s="44" t="s">
        <v>30</v>
      </c>
      <c r="K131" s="43">
        <v>2.448</v>
      </c>
      <c r="L131" s="44" t="s">
        <v>30</v>
      </c>
      <c r="M131" s="43">
        <v>2.3133600000000003</v>
      </c>
      <c r="N131" s="44" t="s">
        <v>30</v>
      </c>
      <c r="O131" s="43">
        <f t="shared" si="152"/>
        <v>0.13463999999999965</v>
      </c>
      <c r="P131" s="44" t="s">
        <v>30</v>
      </c>
      <c r="Q131" s="43">
        <f t="shared" si="153"/>
        <v>-0.13463999999999965</v>
      </c>
      <c r="R131" s="44" t="s">
        <v>30</v>
      </c>
      <c r="S131" s="45">
        <f t="shared" si="144"/>
        <v>-5.4999999999999855E-2</v>
      </c>
      <c r="T131" s="54" t="s">
        <v>30</v>
      </c>
      <c r="U131" s="24"/>
      <c r="V131" s="13"/>
      <c r="W131" s="25"/>
      <c r="X131" s="26"/>
      <c r="Y131" s="26"/>
      <c r="Z131" s="26"/>
      <c r="AA131" s="26"/>
      <c r="AC131" s="26"/>
    </row>
    <row r="132" spans="1:29" ht="31.5" x14ac:dyDescent="0.25">
      <c r="A132" s="40" t="s">
        <v>211</v>
      </c>
      <c r="B132" s="122" t="s">
        <v>276</v>
      </c>
      <c r="C132" s="56" t="s">
        <v>277</v>
      </c>
      <c r="D132" s="43" t="s">
        <v>30</v>
      </c>
      <c r="E132" s="43">
        <v>2.4489999999999998</v>
      </c>
      <c r="F132" s="43" t="s">
        <v>30</v>
      </c>
      <c r="G132" s="43">
        <v>0</v>
      </c>
      <c r="H132" s="43" t="s">
        <v>30</v>
      </c>
      <c r="I132" s="43">
        <f t="shared" si="151"/>
        <v>2.4489999999999998</v>
      </c>
      <c r="J132" s="44" t="s">
        <v>30</v>
      </c>
      <c r="K132" s="43">
        <v>2.4489999999999998</v>
      </c>
      <c r="L132" s="44" t="s">
        <v>30</v>
      </c>
      <c r="M132" s="43">
        <v>2.3143050000000001</v>
      </c>
      <c r="N132" s="44" t="s">
        <v>30</v>
      </c>
      <c r="O132" s="43">
        <f t="shared" si="152"/>
        <v>0.13469499999999979</v>
      </c>
      <c r="P132" s="44" t="s">
        <v>30</v>
      </c>
      <c r="Q132" s="43">
        <f t="shared" si="153"/>
        <v>-0.13469499999999979</v>
      </c>
      <c r="R132" s="44" t="s">
        <v>30</v>
      </c>
      <c r="S132" s="45">
        <f t="shared" si="144"/>
        <v>-5.4999999999999917E-2</v>
      </c>
      <c r="T132" s="54" t="s">
        <v>30</v>
      </c>
      <c r="U132" s="24"/>
      <c r="V132" s="13"/>
      <c r="W132" s="25"/>
      <c r="X132" s="26"/>
      <c r="Y132" s="26"/>
      <c r="Z132" s="26"/>
      <c r="AA132" s="26"/>
      <c r="AC132" s="26"/>
    </row>
    <row r="133" spans="1:29" ht="31.5" x14ac:dyDescent="0.25">
      <c r="A133" s="40" t="s">
        <v>211</v>
      </c>
      <c r="B133" s="122" t="s">
        <v>278</v>
      </c>
      <c r="C133" s="56" t="s">
        <v>279</v>
      </c>
      <c r="D133" s="43" t="s">
        <v>30</v>
      </c>
      <c r="E133" s="43">
        <v>2.448</v>
      </c>
      <c r="F133" s="43" t="s">
        <v>30</v>
      </c>
      <c r="G133" s="43">
        <v>0</v>
      </c>
      <c r="H133" s="43" t="s">
        <v>30</v>
      </c>
      <c r="I133" s="43">
        <f t="shared" si="151"/>
        <v>2.448</v>
      </c>
      <c r="J133" s="44" t="s">
        <v>30</v>
      </c>
      <c r="K133" s="43">
        <v>2.448</v>
      </c>
      <c r="L133" s="44" t="s">
        <v>30</v>
      </c>
      <c r="M133" s="43">
        <v>2.3133600000000003</v>
      </c>
      <c r="N133" s="44" t="s">
        <v>30</v>
      </c>
      <c r="O133" s="43">
        <f t="shared" si="152"/>
        <v>0.13463999999999965</v>
      </c>
      <c r="P133" s="44" t="s">
        <v>30</v>
      </c>
      <c r="Q133" s="43">
        <f t="shared" si="153"/>
        <v>-0.13463999999999965</v>
      </c>
      <c r="R133" s="44" t="s">
        <v>30</v>
      </c>
      <c r="S133" s="45">
        <f t="shared" si="144"/>
        <v>-5.4999999999999855E-2</v>
      </c>
      <c r="T133" s="54" t="s">
        <v>30</v>
      </c>
      <c r="U133" s="24"/>
      <c r="V133" s="13"/>
      <c r="W133" s="25"/>
      <c r="X133" s="26"/>
      <c r="Y133" s="26"/>
      <c r="Z133" s="26"/>
      <c r="AA133" s="26"/>
      <c r="AC133" s="26"/>
    </row>
    <row r="134" spans="1:29" x14ac:dyDescent="0.25">
      <c r="A134" s="40" t="s">
        <v>211</v>
      </c>
      <c r="B134" s="122" t="s">
        <v>280</v>
      </c>
      <c r="C134" s="56" t="s">
        <v>281</v>
      </c>
      <c r="D134" s="43" t="s">
        <v>30</v>
      </c>
      <c r="E134" s="43">
        <v>2.86562319</v>
      </c>
      <c r="F134" s="43" t="s">
        <v>30</v>
      </c>
      <c r="G134" s="43">
        <v>2.1486231899999999</v>
      </c>
      <c r="H134" s="43" t="s">
        <v>30</v>
      </c>
      <c r="I134" s="43">
        <f t="shared" si="151"/>
        <v>0.71700000000000008</v>
      </c>
      <c r="J134" s="44" t="s">
        <v>30</v>
      </c>
      <c r="K134" s="43">
        <v>0.71699999999999997</v>
      </c>
      <c r="L134" s="44" t="s">
        <v>30</v>
      </c>
      <c r="M134" s="43">
        <v>0.71021499999999993</v>
      </c>
      <c r="N134" s="44" t="s">
        <v>30</v>
      </c>
      <c r="O134" s="43">
        <f t="shared" si="152"/>
        <v>6.785000000000152E-3</v>
      </c>
      <c r="P134" s="44" t="s">
        <v>30</v>
      </c>
      <c r="Q134" s="43">
        <f t="shared" si="153"/>
        <v>-6.785000000000041E-3</v>
      </c>
      <c r="R134" s="44" t="s">
        <v>30</v>
      </c>
      <c r="S134" s="45">
        <f t="shared" si="144"/>
        <v>-9.463040446304102E-3</v>
      </c>
      <c r="T134" s="54" t="s">
        <v>30</v>
      </c>
      <c r="U134" s="24"/>
      <c r="V134" s="13"/>
      <c r="W134" s="25"/>
      <c r="X134" s="26"/>
      <c r="Y134" s="26"/>
      <c r="Z134" s="26"/>
      <c r="AA134" s="26"/>
      <c r="AC134" s="26"/>
    </row>
    <row r="135" spans="1:29" x14ac:dyDescent="0.25">
      <c r="A135" s="40" t="s">
        <v>211</v>
      </c>
      <c r="B135" s="122" t="s">
        <v>282</v>
      </c>
      <c r="C135" s="56" t="s">
        <v>283</v>
      </c>
      <c r="D135" s="43" t="s">
        <v>30</v>
      </c>
      <c r="E135" s="43">
        <v>3.0539999999999998</v>
      </c>
      <c r="F135" s="43" t="s">
        <v>30</v>
      </c>
      <c r="G135" s="43">
        <v>0</v>
      </c>
      <c r="H135" s="43" t="s">
        <v>30</v>
      </c>
      <c r="I135" s="43">
        <f t="shared" si="151"/>
        <v>3.0539999999999998</v>
      </c>
      <c r="J135" s="44" t="s">
        <v>30</v>
      </c>
      <c r="K135" s="43">
        <v>3.0539999999999998</v>
      </c>
      <c r="L135" s="44" t="s">
        <v>30</v>
      </c>
      <c r="M135" s="43">
        <v>3.0248000000000004</v>
      </c>
      <c r="N135" s="44" t="s">
        <v>30</v>
      </c>
      <c r="O135" s="43">
        <f t="shared" si="152"/>
        <v>2.9199999999999449E-2</v>
      </c>
      <c r="P135" s="44" t="s">
        <v>30</v>
      </c>
      <c r="Q135" s="43">
        <f t="shared" si="153"/>
        <v>-2.9199999999999449E-2</v>
      </c>
      <c r="R135" s="44" t="s">
        <v>30</v>
      </c>
      <c r="S135" s="45">
        <f t="shared" si="144"/>
        <v>-9.561231172232957E-3</v>
      </c>
      <c r="T135" s="54" t="s">
        <v>30</v>
      </c>
      <c r="U135" s="24"/>
      <c r="V135" s="13"/>
      <c r="W135" s="25"/>
      <c r="X135" s="26"/>
      <c r="Y135" s="26"/>
      <c r="Z135" s="26"/>
      <c r="AA135" s="26"/>
      <c r="AC135" s="26"/>
    </row>
    <row r="136" spans="1:29" x14ac:dyDescent="0.25">
      <c r="A136" s="40" t="s">
        <v>211</v>
      </c>
      <c r="B136" s="122" t="s">
        <v>284</v>
      </c>
      <c r="C136" s="56" t="s">
        <v>285</v>
      </c>
      <c r="D136" s="43" t="s">
        <v>30</v>
      </c>
      <c r="E136" s="43">
        <v>3.0539999999999994</v>
      </c>
      <c r="F136" s="43" t="s">
        <v>30</v>
      </c>
      <c r="G136" s="43">
        <v>0</v>
      </c>
      <c r="H136" s="43" t="s">
        <v>30</v>
      </c>
      <c r="I136" s="43">
        <f t="shared" si="151"/>
        <v>3.0539999999999994</v>
      </c>
      <c r="J136" s="44" t="s">
        <v>30</v>
      </c>
      <c r="K136" s="43">
        <v>3.0539999999999994</v>
      </c>
      <c r="L136" s="44" t="s">
        <v>30</v>
      </c>
      <c r="M136" s="43">
        <v>3.52518084</v>
      </c>
      <c r="N136" s="44" t="s">
        <v>30</v>
      </c>
      <c r="O136" s="43">
        <f t="shared" si="152"/>
        <v>-0.4711808400000006</v>
      </c>
      <c r="P136" s="44" t="s">
        <v>30</v>
      </c>
      <c r="Q136" s="43">
        <f t="shared" si="153"/>
        <v>0.4711808400000006</v>
      </c>
      <c r="R136" s="44" t="s">
        <v>30</v>
      </c>
      <c r="S136" s="45">
        <f t="shared" si="144"/>
        <v>0.15428318271119865</v>
      </c>
      <c r="T136" s="54" t="s">
        <v>167</v>
      </c>
      <c r="U136" s="24"/>
      <c r="V136" s="13"/>
      <c r="W136" s="25"/>
      <c r="X136" s="26"/>
      <c r="Y136" s="26"/>
      <c r="Z136" s="26"/>
      <c r="AA136" s="26"/>
      <c r="AC136" s="26"/>
    </row>
    <row r="137" spans="1:29" x14ac:dyDescent="0.25">
      <c r="A137" s="40" t="s">
        <v>211</v>
      </c>
      <c r="B137" s="122" t="s">
        <v>286</v>
      </c>
      <c r="C137" s="56" t="s">
        <v>287</v>
      </c>
      <c r="D137" s="43" t="s">
        <v>30</v>
      </c>
      <c r="E137" s="43">
        <v>3.0539999999999998</v>
      </c>
      <c r="F137" s="43" t="s">
        <v>30</v>
      </c>
      <c r="G137" s="43">
        <v>0</v>
      </c>
      <c r="H137" s="43" t="s">
        <v>30</v>
      </c>
      <c r="I137" s="43">
        <f t="shared" si="151"/>
        <v>3.0539999999999998</v>
      </c>
      <c r="J137" s="44" t="s">
        <v>30</v>
      </c>
      <c r="K137" s="43">
        <v>3.0539999999999998</v>
      </c>
      <c r="L137" s="44" t="s">
        <v>30</v>
      </c>
      <c r="M137" s="43">
        <v>3.0248000000000004</v>
      </c>
      <c r="N137" s="44" t="s">
        <v>30</v>
      </c>
      <c r="O137" s="43">
        <f t="shared" si="152"/>
        <v>2.9199999999999449E-2</v>
      </c>
      <c r="P137" s="44" t="s">
        <v>30</v>
      </c>
      <c r="Q137" s="43">
        <f t="shared" si="153"/>
        <v>-2.9199999999999449E-2</v>
      </c>
      <c r="R137" s="44" t="s">
        <v>30</v>
      </c>
      <c r="S137" s="45">
        <f t="shared" si="144"/>
        <v>-9.561231172232957E-3</v>
      </c>
      <c r="T137" s="54" t="s">
        <v>30</v>
      </c>
      <c r="U137" s="24"/>
      <c r="V137" s="13"/>
      <c r="W137" s="25"/>
      <c r="X137" s="26"/>
      <c r="Y137" s="26"/>
      <c r="Z137" s="26"/>
      <c r="AA137" s="26"/>
      <c r="AC137" s="26"/>
    </row>
    <row r="138" spans="1:29" ht="31.5" x14ac:dyDescent="0.25">
      <c r="A138" s="40" t="s">
        <v>211</v>
      </c>
      <c r="B138" s="122" t="s">
        <v>288</v>
      </c>
      <c r="C138" s="56" t="s">
        <v>289</v>
      </c>
      <c r="D138" s="43" t="s">
        <v>30</v>
      </c>
      <c r="E138" s="43">
        <v>185.78042305000002</v>
      </c>
      <c r="F138" s="43" t="s">
        <v>30</v>
      </c>
      <c r="G138" s="43">
        <v>0.64070799999999994</v>
      </c>
      <c r="H138" s="43" t="s">
        <v>30</v>
      </c>
      <c r="I138" s="43">
        <f t="shared" si="151"/>
        <v>185.13971505000004</v>
      </c>
      <c r="J138" s="44" t="s">
        <v>30</v>
      </c>
      <c r="K138" s="43">
        <v>4.2484031099999999</v>
      </c>
      <c r="L138" s="44" t="s">
        <v>30</v>
      </c>
      <c r="M138" s="43">
        <v>0.31409399999999998</v>
      </c>
      <c r="N138" s="44" t="s">
        <v>30</v>
      </c>
      <c r="O138" s="43">
        <f t="shared" si="152"/>
        <v>184.82562105000002</v>
      </c>
      <c r="P138" s="44" t="s">
        <v>30</v>
      </c>
      <c r="Q138" s="43">
        <f t="shared" si="153"/>
        <v>-3.9343091100000001</v>
      </c>
      <c r="R138" s="44" t="s">
        <v>30</v>
      </c>
      <c r="S138" s="45">
        <f t="shared" si="144"/>
        <v>-0.92606775019520216</v>
      </c>
      <c r="T138" s="54" t="s">
        <v>290</v>
      </c>
      <c r="U138" s="24"/>
      <c r="V138" s="13"/>
      <c r="W138" s="25"/>
      <c r="X138" s="26"/>
      <c r="Y138" s="26"/>
      <c r="Z138" s="26"/>
      <c r="AA138" s="26"/>
      <c r="AC138" s="26"/>
    </row>
    <row r="139" spans="1:29" ht="31.5" x14ac:dyDescent="0.25">
      <c r="A139" s="40" t="s">
        <v>211</v>
      </c>
      <c r="B139" s="123" t="s">
        <v>291</v>
      </c>
      <c r="C139" s="56" t="s">
        <v>292</v>
      </c>
      <c r="D139" s="43" t="s">
        <v>30</v>
      </c>
      <c r="E139" s="43">
        <v>257.29268450000001</v>
      </c>
      <c r="F139" s="43" t="s">
        <v>30</v>
      </c>
      <c r="G139" s="43">
        <v>0</v>
      </c>
      <c r="H139" s="43" t="s">
        <v>30</v>
      </c>
      <c r="I139" s="43">
        <f t="shared" si="151"/>
        <v>257.29268450000001</v>
      </c>
      <c r="J139" s="44" t="s">
        <v>30</v>
      </c>
      <c r="K139" s="43">
        <v>30</v>
      </c>
      <c r="L139" s="44" t="s">
        <v>30</v>
      </c>
      <c r="M139" s="43">
        <v>5.2407330000000005</v>
      </c>
      <c r="N139" s="44" t="s">
        <v>30</v>
      </c>
      <c r="O139" s="43">
        <f t="shared" si="152"/>
        <v>252.0519515</v>
      </c>
      <c r="P139" s="44" t="s">
        <v>30</v>
      </c>
      <c r="Q139" s="43">
        <f t="shared" si="153"/>
        <v>-24.759267000000001</v>
      </c>
      <c r="R139" s="44" t="s">
        <v>30</v>
      </c>
      <c r="S139" s="45">
        <f t="shared" si="144"/>
        <v>-0.82530890000000001</v>
      </c>
      <c r="T139" s="54" t="s">
        <v>293</v>
      </c>
      <c r="U139" s="24"/>
      <c r="V139" s="13"/>
      <c r="W139" s="25"/>
      <c r="X139" s="26"/>
      <c r="Y139" s="26"/>
      <c r="Z139" s="26"/>
      <c r="AA139" s="26"/>
      <c r="AC139" s="26"/>
    </row>
    <row r="140" spans="1:29" ht="47.25" x14ac:dyDescent="0.25">
      <c r="A140" s="40" t="s">
        <v>211</v>
      </c>
      <c r="B140" s="122" t="s">
        <v>294</v>
      </c>
      <c r="C140" s="56" t="s">
        <v>295</v>
      </c>
      <c r="D140" s="43" t="s">
        <v>30</v>
      </c>
      <c r="E140" s="43">
        <v>38.233274790000003</v>
      </c>
      <c r="F140" s="43" t="s">
        <v>30</v>
      </c>
      <c r="G140" s="43">
        <v>36.782174159999997</v>
      </c>
      <c r="H140" s="43" t="s">
        <v>30</v>
      </c>
      <c r="I140" s="43">
        <f t="shared" si="151"/>
        <v>1.4511006300000062</v>
      </c>
      <c r="J140" s="44" t="s">
        <v>30</v>
      </c>
      <c r="K140" s="43">
        <v>1.4511006300000029</v>
      </c>
      <c r="L140" s="44" t="s">
        <v>30</v>
      </c>
      <c r="M140" s="43">
        <v>2.0906318399999999</v>
      </c>
      <c r="N140" s="44" t="s">
        <v>30</v>
      </c>
      <c r="O140" s="43">
        <f t="shared" si="152"/>
        <v>-0.63953120999999369</v>
      </c>
      <c r="P140" s="44" t="s">
        <v>30</v>
      </c>
      <c r="Q140" s="43">
        <f t="shared" si="153"/>
        <v>0.63953120999999702</v>
      </c>
      <c r="R140" s="44" t="s">
        <v>30</v>
      </c>
      <c r="S140" s="45">
        <f t="shared" si="144"/>
        <v>0.44072147498137032</v>
      </c>
      <c r="T140" s="54" t="s">
        <v>167</v>
      </c>
      <c r="U140" s="24"/>
      <c r="V140" s="13"/>
      <c r="W140" s="25"/>
      <c r="X140" s="26"/>
      <c r="Y140" s="26"/>
      <c r="Z140" s="26"/>
      <c r="AA140" s="26"/>
      <c r="AC140" s="26"/>
    </row>
    <row r="141" spans="1:29" ht="108" customHeight="1" x14ac:dyDescent="0.25">
      <c r="A141" s="40" t="s">
        <v>211</v>
      </c>
      <c r="B141" s="122" t="s">
        <v>296</v>
      </c>
      <c r="C141" s="56" t="s">
        <v>297</v>
      </c>
      <c r="D141" s="43" t="s">
        <v>30</v>
      </c>
      <c r="E141" s="43">
        <v>9.7135035900000002</v>
      </c>
      <c r="F141" s="43" t="s">
        <v>30</v>
      </c>
      <c r="G141" s="43">
        <v>0.50057054000000001</v>
      </c>
      <c r="H141" s="43" t="s">
        <v>30</v>
      </c>
      <c r="I141" s="43">
        <f t="shared" si="151"/>
        <v>9.2129330500000002</v>
      </c>
      <c r="J141" s="44" t="s">
        <v>30</v>
      </c>
      <c r="K141" s="43">
        <v>9.2129330500000002</v>
      </c>
      <c r="L141" s="44" t="s">
        <v>30</v>
      </c>
      <c r="M141" s="43">
        <v>6.4209259800000016</v>
      </c>
      <c r="N141" s="44" t="s">
        <v>30</v>
      </c>
      <c r="O141" s="43">
        <f t="shared" si="152"/>
        <v>2.7920070699999986</v>
      </c>
      <c r="P141" s="44" t="s">
        <v>30</v>
      </c>
      <c r="Q141" s="43">
        <f t="shared" si="153"/>
        <v>-2.7920070699999986</v>
      </c>
      <c r="R141" s="44" t="s">
        <v>30</v>
      </c>
      <c r="S141" s="45">
        <f t="shared" si="144"/>
        <v>-0.30305300764125259</v>
      </c>
      <c r="T141" s="54" t="s">
        <v>298</v>
      </c>
      <c r="U141" s="24"/>
      <c r="V141" s="13"/>
      <c r="W141" s="25"/>
      <c r="X141" s="26"/>
      <c r="Y141" s="26"/>
      <c r="Z141" s="26"/>
      <c r="AA141" s="26"/>
      <c r="AC141" s="26"/>
    </row>
    <row r="142" spans="1:29" ht="108" customHeight="1" x14ac:dyDescent="0.25">
      <c r="A142" s="40" t="s">
        <v>211</v>
      </c>
      <c r="B142" s="122" t="s">
        <v>299</v>
      </c>
      <c r="C142" s="56" t="s">
        <v>300</v>
      </c>
      <c r="D142" s="43" t="s">
        <v>30</v>
      </c>
      <c r="E142" s="43">
        <v>7.0558709200000003</v>
      </c>
      <c r="F142" s="43" t="s">
        <v>30</v>
      </c>
      <c r="G142" s="43">
        <v>0.42967257999999997</v>
      </c>
      <c r="H142" s="43" t="s">
        <v>30</v>
      </c>
      <c r="I142" s="43">
        <f t="shared" si="151"/>
        <v>6.6261983400000002</v>
      </c>
      <c r="J142" s="44" t="s">
        <v>30</v>
      </c>
      <c r="K142" s="43">
        <v>6.6261983400000002</v>
      </c>
      <c r="L142" s="44" t="s">
        <v>30</v>
      </c>
      <c r="M142" s="43">
        <v>2.0864385900000002</v>
      </c>
      <c r="N142" s="44" t="s">
        <v>30</v>
      </c>
      <c r="O142" s="43">
        <f t="shared" si="152"/>
        <v>4.53975975</v>
      </c>
      <c r="P142" s="44" t="s">
        <v>30</v>
      </c>
      <c r="Q142" s="43">
        <f t="shared" si="153"/>
        <v>-4.53975975</v>
      </c>
      <c r="R142" s="44" t="s">
        <v>30</v>
      </c>
      <c r="S142" s="45">
        <f t="shared" si="144"/>
        <v>-0.68512282866558438</v>
      </c>
      <c r="T142" s="54" t="s">
        <v>298</v>
      </c>
      <c r="U142" s="24"/>
      <c r="V142" s="13"/>
      <c r="W142" s="25"/>
      <c r="X142" s="26"/>
      <c r="Y142" s="26"/>
      <c r="Z142" s="26"/>
      <c r="AA142" s="26"/>
      <c r="AC142" s="26"/>
    </row>
    <row r="143" spans="1:29" ht="108" customHeight="1" x14ac:dyDescent="0.25">
      <c r="A143" s="40" t="s">
        <v>211</v>
      </c>
      <c r="B143" s="122" t="s">
        <v>301</v>
      </c>
      <c r="C143" s="56" t="s">
        <v>302</v>
      </c>
      <c r="D143" s="43" t="s">
        <v>30</v>
      </c>
      <c r="E143" s="43">
        <v>10.058575380000001</v>
      </c>
      <c r="F143" s="43" t="s">
        <v>30</v>
      </c>
      <c r="G143" s="43">
        <v>0.50118852999999997</v>
      </c>
      <c r="H143" s="43" t="s">
        <v>30</v>
      </c>
      <c r="I143" s="43">
        <f t="shared" si="151"/>
        <v>9.5573868500000003</v>
      </c>
      <c r="J143" s="44" t="s">
        <v>30</v>
      </c>
      <c r="K143" s="43">
        <v>9.5573868500000003</v>
      </c>
      <c r="L143" s="44" t="s">
        <v>30</v>
      </c>
      <c r="M143" s="43">
        <v>7.3336361400000003</v>
      </c>
      <c r="N143" s="44" t="s">
        <v>30</v>
      </c>
      <c r="O143" s="43">
        <f t="shared" si="152"/>
        <v>2.22375071</v>
      </c>
      <c r="P143" s="44" t="s">
        <v>30</v>
      </c>
      <c r="Q143" s="43">
        <f t="shared" si="153"/>
        <v>-2.22375071</v>
      </c>
      <c r="R143" s="44" t="s">
        <v>30</v>
      </c>
      <c r="S143" s="45">
        <f t="shared" si="144"/>
        <v>-0.23267350635702269</v>
      </c>
      <c r="T143" s="54" t="s">
        <v>298</v>
      </c>
      <c r="U143" s="24"/>
      <c r="V143" s="13"/>
      <c r="W143" s="25"/>
      <c r="X143" s="26"/>
      <c r="Y143" s="26"/>
      <c r="Z143" s="26"/>
      <c r="AA143" s="26"/>
      <c r="AC143" s="26"/>
    </row>
    <row r="144" spans="1:29" ht="108" customHeight="1" x14ac:dyDescent="0.25">
      <c r="A144" s="40" t="s">
        <v>211</v>
      </c>
      <c r="B144" s="122" t="s">
        <v>303</v>
      </c>
      <c r="C144" s="56" t="s">
        <v>304</v>
      </c>
      <c r="D144" s="43" t="s">
        <v>30</v>
      </c>
      <c r="E144" s="43">
        <v>8.3092818800000003</v>
      </c>
      <c r="F144" s="43" t="s">
        <v>30</v>
      </c>
      <c r="G144" s="43">
        <v>0.402891</v>
      </c>
      <c r="H144" s="43" t="s">
        <v>30</v>
      </c>
      <c r="I144" s="43">
        <f t="shared" si="151"/>
        <v>7.90639088</v>
      </c>
      <c r="J144" s="44" t="s">
        <v>30</v>
      </c>
      <c r="K144" s="43">
        <v>7.90639088</v>
      </c>
      <c r="L144" s="44" t="s">
        <v>30</v>
      </c>
      <c r="M144" s="43">
        <v>1.5190779700000001</v>
      </c>
      <c r="N144" s="44" t="s">
        <v>30</v>
      </c>
      <c r="O144" s="43">
        <f t="shared" si="152"/>
        <v>6.3873129100000003</v>
      </c>
      <c r="P144" s="44" t="s">
        <v>30</v>
      </c>
      <c r="Q144" s="43">
        <f t="shared" si="153"/>
        <v>-6.3873129100000003</v>
      </c>
      <c r="R144" s="44" t="s">
        <v>30</v>
      </c>
      <c r="S144" s="45">
        <f t="shared" si="144"/>
        <v>-0.80786707954919634</v>
      </c>
      <c r="T144" s="54" t="s">
        <v>298</v>
      </c>
      <c r="U144" s="24"/>
      <c r="V144" s="13"/>
      <c r="W144" s="25"/>
      <c r="X144" s="26"/>
      <c r="Y144" s="26"/>
      <c r="Z144" s="26"/>
      <c r="AA144" s="26"/>
      <c r="AC144" s="26"/>
    </row>
    <row r="145" spans="1:29" ht="108" customHeight="1" x14ac:dyDescent="0.25">
      <c r="A145" s="40" t="s">
        <v>211</v>
      </c>
      <c r="B145" s="122" t="s">
        <v>305</v>
      </c>
      <c r="C145" s="56" t="s">
        <v>306</v>
      </c>
      <c r="D145" s="43" t="s">
        <v>30</v>
      </c>
      <c r="E145" s="43">
        <v>25.33680627</v>
      </c>
      <c r="F145" s="43" t="s">
        <v>30</v>
      </c>
      <c r="G145" s="43">
        <v>0.44315680000000002</v>
      </c>
      <c r="H145" s="43" t="s">
        <v>30</v>
      </c>
      <c r="I145" s="43">
        <f t="shared" si="151"/>
        <v>24.89364947</v>
      </c>
      <c r="J145" s="44" t="s">
        <v>30</v>
      </c>
      <c r="K145" s="43">
        <v>24.89364947</v>
      </c>
      <c r="L145" s="44" t="s">
        <v>30</v>
      </c>
      <c r="M145" s="43">
        <v>7.5637496099999995</v>
      </c>
      <c r="N145" s="44" t="s">
        <v>30</v>
      </c>
      <c r="O145" s="43">
        <f t="shared" si="152"/>
        <v>17.329899860000001</v>
      </c>
      <c r="P145" s="44" t="s">
        <v>30</v>
      </c>
      <c r="Q145" s="43">
        <f t="shared" si="153"/>
        <v>-17.329899860000001</v>
      </c>
      <c r="R145" s="44" t="s">
        <v>30</v>
      </c>
      <c r="S145" s="45">
        <f t="shared" si="144"/>
        <v>-0.69615746300616654</v>
      </c>
      <c r="T145" s="54" t="s">
        <v>298</v>
      </c>
      <c r="U145" s="24"/>
      <c r="V145" s="13"/>
      <c r="W145" s="25"/>
      <c r="X145" s="26"/>
      <c r="Y145" s="26"/>
      <c r="Z145" s="26"/>
      <c r="AA145" s="26"/>
      <c r="AC145" s="26"/>
    </row>
    <row r="146" spans="1:29" ht="108" customHeight="1" x14ac:dyDescent="0.25">
      <c r="A146" s="40" t="s">
        <v>211</v>
      </c>
      <c r="B146" s="122" t="s">
        <v>307</v>
      </c>
      <c r="C146" s="56" t="s">
        <v>308</v>
      </c>
      <c r="D146" s="43" t="s">
        <v>30</v>
      </c>
      <c r="E146" s="43">
        <v>14.914234910000001</v>
      </c>
      <c r="F146" s="43" t="s">
        <v>30</v>
      </c>
      <c r="G146" s="43">
        <v>0.11709269999999999</v>
      </c>
      <c r="H146" s="43" t="s">
        <v>30</v>
      </c>
      <c r="I146" s="43">
        <f t="shared" si="151"/>
        <v>14.797142210000001</v>
      </c>
      <c r="J146" s="44" t="s">
        <v>30</v>
      </c>
      <c r="K146" s="43">
        <v>14.797142210000001</v>
      </c>
      <c r="L146" s="44" t="s">
        <v>30</v>
      </c>
      <c r="M146" s="43">
        <v>12.571742469999998</v>
      </c>
      <c r="N146" s="44" t="s">
        <v>30</v>
      </c>
      <c r="O146" s="43">
        <f t="shared" si="152"/>
        <v>2.2253997400000021</v>
      </c>
      <c r="P146" s="44" t="s">
        <v>30</v>
      </c>
      <c r="Q146" s="43">
        <f t="shared" si="153"/>
        <v>-2.2253997400000021</v>
      </c>
      <c r="R146" s="44" t="s">
        <v>30</v>
      </c>
      <c r="S146" s="45">
        <f t="shared" si="144"/>
        <v>-0.15039388744240514</v>
      </c>
      <c r="T146" s="54" t="s">
        <v>309</v>
      </c>
      <c r="U146" s="24"/>
      <c r="V146" s="13"/>
      <c r="W146" s="25"/>
      <c r="X146" s="26"/>
      <c r="Y146" s="26"/>
      <c r="Z146" s="26"/>
      <c r="AA146" s="26"/>
      <c r="AC146" s="26"/>
    </row>
    <row r="147" spans="1:29" ht="108" customHeight="1" x14ac:dyDescent="0.25">
      <c r="A147" s="40" t="s">
        <v>211</v>
      </c>
      <c r="B147" s="122" t="s">
        <v>310</v>
      </c>
      <c r="C147" s="56" t="s">
        <v>311</v>
      </c>
      <c r="D147" s="43" t="s">
        <v>30</v>
      </c>
      <c r="E147" s="43">
        <v>11.92125905</v>
      </c>
      <c r="F147" s="43" t="s">
        <v>30</v>
      </c>
      <c r="G147" s="43">
        <v>0.13101826</v>
      </c>
      <c r="H147" s="43" t="s">
        <v>30</v>
      </c>
      <c r="I147" s="43">
        <f t="shared" si="151"/>
        <v>11.79024079</v>
      </c>
      <c r="J147" s="44" t="s">
        <v>30</v>
      </c>
      <c r="K147" s="43">
        <v>11.79024079</v>
      </c>
      <c r="L147" s="44" t="s">
        <v>30</v>
      </c>
      <c r="M147" s="43">
        <v>7.8963249800000002</v>
      </c>
      <c r="N147" s="44" t="s">
        <v>30</v>
      </c>
      <c r="O147" s="43">
        <f t="shared" si="152"/>
        <v>3.8939158100000002</v>
      </c>
      <c r="P147" s="44" t="s">
        <v>30</v>
      </c>
      <c r="Q147" s="43">
        <f t="shared" si="153"/>
        <v>-3.8939158100000002</v>
      </c>
      <c r="R147" s="44" t="s">
        <v>30</v>
      </c>
      <c r="S147" s="45">
        <f t="shared" si="144"/>
        <v>-0.33026601231949904</v>
      </c>
      <c r="T147" s="54" t="s">
        <v>312</v>
      </c>
      <c r="U147" s="24"/>
      <c r="V147" s="13"/>
      <c r="W147" s="25"/>
      <c r="X147" s="26"/>
      <c r="Y147" s="26"/>
      <c r="Z147" s="26"/>
      <c r="AA147" s="26"/>
      <c r="AC147" s="26"/>
    </row>
    <row r="148" spans="1:29" ht="63" x14ac:dyDescent="0.25">
      <c r="A148" s="40" t="s">
        <v>211</v>
      </c>
      <c r="B148" s="122" t="s">
        <v>313</v>
      </c>
      <c r="C148" s="56" t="s">
        <v>314</v>
      </c>
      <c r="D148" s="43" t="s">
        <v>30</v>
      </c>
      <c r="E148" s="43">
        <v>6.6400455100000002</v>
      </c>
      <c r="F148" s="43" t="s">
        <v>30</v>
      </c>
      <c r="G148" s="43">
        <v>0.13422215000000001</v>
      </c>
      <c r="H148" s="43" t="s">
        <v>30</v>
      </c>
      <c r="I148" s="43">
        <f t="shared" si="151"/>
        <v>6.5058233599999999</v>
      </c>
      <c r="J148" s="44" t="s">
        <v>30</v>
      </c>
      <c r="K148" s="43">
        <v>6.5058233599999999</v>
      </c>
      <c r="L148" s="44" t="s">
        <v>30</v>
      </c>
      <c r="M148" s="43">
        <v>4.1134230000000001</v>
      </c>
      <c r="N148" s="44" t="s">
        <v>30</v>
      </c>
      <c r="O148" s="43">
        <f t="shared" si="152"/>
        <v>2.3924003599999999</v>
      </c>
      <c r="P148" s="44" t="s">
        <v>30</v>
      </c>
      <c r="Q148" s="43">
        <f t="shared" si="153"/>
        <v>-2.3924003599999999</v>
      </c>
      <c r="R148" s="44" t="s">
        <v>30</v>
      </c>
      <c r="S148" s="45">
        <f t="shared" si="144"/>
        <v>-0.36773214205434557</v>
      </c>
      <c r="T148" s="54" t="s">
        <v>315</v>
      </c>
      <c r="U148" s="24"/>
      <c r="V148" s="13"/>
      <c r="W148" s="25"/>
      <c r="X148" s="26"/>
      <c r="Y148" s="26"/>
      <c r="Z148" s="26"/>
      <c r="AA148" s="26"/>
      <c r="AC148" s="26"/>
    </row>
    <row r="149" spans="1:29" ht="63" x14ac:dyDescent="0.25">
      <c r="A149" s="40" t="s">
        <v>211</v>
      </c>
      <c r="B149" s="122" t="s">
        <v>316</v>
      </c>
      <c r="C149" s="56" t="s">
        <v>317</v>
      </c>
      <c r="D149" s="43" t="s">
        <v>30</v>
      </c>
      <c r="E149" s="43">
        <v>24.417178200000006</v>
      </c>
      <c r="F149" s="43" t="s">
        <v>30</v>
      </c>
      <c r="G149" s="43">
        <v>0.13307620000000001</v>
      </c>
      <c r="H149" s="43" t="s">
        <v>30</v>
      </c>
      <c r="I149" s="43">
        <f t="shared" si="151"/>
        <v>24.284102000000004</v>
      </c>
      <c r="J149" s="44" t="s">
        <v>30</v>
      </c>
      <c r="K149" s="43">
        <v>24.284102000000004</v>
      </c>
      <c r="L149" s="44" t="s">
        <v>30</v>
      </c>
      <c r="M149" s="43">
        <v>25.784840580000001</v>
      </c>
      <c r="N149" s="44" t="s">
        <v>30</v>
      </c>
      <c r="O149" s="43">
        <f t="shared" si="152"/>
        <v>-1.5007385799999966</v>
      </c>
      <c r="P149" s="44" t="s">
        <v>30</v>
      </c>
      <c r="Q149" s="43">
        <f t="shared" si="153"/>
        <v>1.5007385799999966</v>
      </c>
      <c r="R149" s="44" t="s">
        <v>30</v>
      </c>
      <c r="S149" s="45">
        <f t="shared" si="144"/>
        <v>6.179922074120741E-2</v>
      </c>
      <c r="T149" s="54" t="s">
        <v>30</v>
      </c>
      <c r="U149" s="24"/>
      <c r="V149" s="13"/>
      <c r="W149" s="25"/>
      <c r="X149" s="26"/>
      <c r="Y149" s="26"/>
      <c r="Z149" s="26"/>
      <c r="AA149" s="26"/>
      <c r="AC149" s="26"/>
    </row>
    <row r="150" spans="1:29" ht="63" x14ac:dyDescent="0.25">
      <c r="A150" s="40" t="s">
        <v>211</v>
      </c>
      <c r="B150" s="122" t="s">
        <v>318</v>
      </c>
      <c r="C150" s="56" t="s">
        <v>319</v>
      </c>
      <c r="D150" s="43" t="s">
        <v>30</v>
      </c>
      <c r="E150" s="43">
        <v>6.8965425499999995</v>
      </c>
      <c r="F150" s="43" t="s">
        <v>30</v>
      </c>
      <c r="G150" s="43">
        <v>0.18219068999999999</v>
      </c>
      <c r="H150" s="43" t="s">
        <v>30</v>
      </c>
      <c r="I150" s="43">
        <f t="shared" si="151"/>
        <v>6.7143518599999998</v>
      </c>
      <c r="J150" s="44" t="s">
        <v>30</v>
      </c>
      <c r="K150" s="43">
        <v>6.7143518599999998</v>
      </c>
      <c r="L150" s="44" t="s">
        <v>30</v>
      </c>
      <c r="M150" s="43">
        <v>0.40939618999999999</v>
      </c>
      <c r="N150" s="44" t="s">
        <v>30</v>
      </c>
      <c r="O150" s="43">
        <f t="shared" si="152"/>
        <v>6.30495567</v>
      </c>
      <c r="P150" s="44" t="s">
        <v>30</v>
      </c>
      <c r="Q150" s="43">
        <f t="shared" si="153"/>
        <v>-6.30495567</v>
      </c>
      <c r="R150" s="44" t="s">
        <v>30</v>
      </c>
      <c r="S150" s="45">
        <f t="shared" si="144"/>
        <v>-0.93902670003951805</v>
      </c>
      <c r="T150" s="54" t="s">
        <v>320</v>
      </c>
      <c r="U150" s="24"/>
      <c r="V150" s="13"/>
      <c r="W150" s="25"/>
      <c r="X150" s="26"/>
      <c r="Y150" s="26"/>
      <c r="Z150" s="26"/>
      <c r="AA150" s="26"/>
      <c r="AC150" s="26"/>
    </row>
    <row r="151" spans="1:29" ht="63" x14ac:dyDescent="0.25">
      <c r="A151" s="40" t="s">
        <v>211</v>
      </c>
      <c r="B151" s="122" t="s">
        <v>321</v>
      </c>
      <c r="C151" s="56" t="s">
        <v>322</v>
      </c>
      <c r="D151" s="43" t="s">
        <v>30</v>
      </c>
      <c r="E151" s="43">
        <v>46.948260859999998</v>
      </c>
      <c r="F151" s="43" t="s">
        <v>30</v>
      </c>
      <c r="G151" s="43">
        <v>2.9950000000000001</v>
      </c>
      <c r="H151" s="43" t="s">
        <v>30</v>
      </c>
      <c r="I151" s="43">
        <f t="shared" si="151"/>
        <v>43.95326086</v>
      </c>
      <c r="J151" s="44" t="s">
        <v>30</v>
      </c>
      <c r="K151" s="43">
        <v>43.95326086</v>
      </c>
      <c r="L151" s="44" t="s">
        <v>30</v>
      </c>
      <c r="M151" s="43">
        <v>0.1875</v>
      </c>
      <c r="N151" s="44" t="s">
        <v>30</v>
      </c>
      <c r="O151" s="43">
        <f t="shared" si="152"/>
        <v>43.76576086</v>
      </c>
      <c r="P151" s="44" t="s">
        <v>30</v>
      </c>
      <c r="Q151" s="43">
        <f t="shared" si="153"/>
        <v>-43.76576086</v>
      </c>
      <c r="R151" s="44" t="s">
        <v>30</v>
      </c>
      <c r="S151" s="45">
        <f t="shared" ref="S151:S214" si="154">Q151/K151</f>
        <v>-0.9957341049029963</v>
      </c>
      <c r="T151" s="54" t="s">
        <v>293</v>
      </c>
      <c r="U151" s="24"/>
      <c r="V151" s="13"/>
      <c r="W151" s="25"/>
      <c r="X151" s="26"/>
      <c r="Y151" s="26"/>
      <c r="Z151" s="26"/>
      <c r="AA151" s="26"/>
      <c r="AC151" s="26"/>
    </row>
    <row r="152" spans="1:29" ht="47.25" x14ac:dyDescent="0.25">
      <c r="A152" s="40" t="s">
        <v>211</v>
      </c>
      <c r="B152" s="122" t="s">
        <v>323</v>
      </c>
      <c r="C152" s="56" t="s">
        <v>324</v>
      </c>
      <c r="D152" s="43" t="s">
        <v>30</v>
      </c>
      <c r="E152" s="43">
        <v>0.21707799999999999</v>
      </c>
      <c r="F152" s="43" t="s">
        <v>30</v>
      </c>
      <c r="G152" s="43">
        <v>0</v>
      </c>
      <c r="H152" s="43" t="s">
        <v>30</v>
      </c>
      <c r="I152" s="43">
        <f t="shared" si="151"/>
        <v>0.21707799999999999</v>
      </c>
      <c r="J152" s="44" t="s">
        <v>30</v>
      </c>
      <c r="K152" s="43">
        <v>0.21707799999999999</v>
      </c>
      <c r="L152" s="44" t="s">
        <v>30</v>
      </c>
      <c r="M152" s="43">
        <v>0.24205000000000002</v>
      </c>
      <c r="N152" s="44" t="s">
        <v>30</v>
      </c>
      <c r="O152" s="43">
        <f t="shared" si="152"/>
        <v>-2.4972000000000022E-2</v>
      </c>
      <c r="P152" s="44" t="s">
        <v>30</v>
      </c>
      <c r="Q152" s="43">
        <f t="shared" si="153"/>
        <v>2.4972000000000022E-2</v>
      </c>
      <c r="R152" s="44" t="s">
        <v>30</v>
      </c>
      <c r="S152" s="45">
        <f t="shared" si="154"/>
        <v>0.11503699131187878</v>
      </c>
      <c r="T152" s="54" t="s">
        <v>325</v>
      </c>
      <c r="U152" s="24"/>
      <c r="V152" s="13"/>
      <c r="W152" s="25"/>
      <c r="X152" s="26"/>
      <c r="Y152" s="26"/>
      <c r="Z152" s="26"/>
      <c r="AA152" s="26"/>
      <c r="AC152" s="26"/>
    </row>
    <row r="153" spans="1:29" x14ac:dyDescent="0.25">
      <c r="A153" s="40" t="s">
        <v>211</v>
      </c>
      <c r="B153" s="122" t="s">
        <v>326</v>
      </c>
      <c r="C153" s="56" t="s">
        <v>327</v>
      </c>
      <c r="D153" s="43" t="s">
        <v>30</v>
      </c>
      <c r="E153" s="43">
        <v>29.549999999999997</v>
      </c>
      <c r="F153" s="43" t="s">
        <v>30</v>
      </c>
      <c r="G153" s="43">
        <v>0</v>
      </c>
      <c r="H153" s="43" t="s">
        <v>30</v>
      </c>
      <c r="I153" s="43">
        <f t="shared" si="151"/>
        <v>29.549999999999997</v>
      </c>
      <c r="J153" s="44" t="s">
        <v>30</v>
      </c>
      <c r="K153" s="43">
        <v>7.46</v>
      </c>
      <c r="L153" s="44" t="s">
        <v>30</v>
      </c>
      <c r="M153" s="43">
        <v>7.8364470099999997</v>
      </c>
      <c r="N153" s="44" t="s">
        <v>30</v>
      </c>
      <c r="O153" s="43">
        <f t="shared" si="152"/>
        <v>21.713552989999997</v>
      </c>
      <c r="P153" s="44" t="s">
        <v>30</v>
      </c>
      <c r="Q153" s="43">
        <f t="shared" si="153"/>
        <v>0.37644700999999969</v>
      </c>
      <c r="R153" s="44" t="s">
        <v>30</v>
      </c>
      <c r="S153" s="45">
        <f t="shared" si="154"/>
        <v>5.0462065683646071E-2</v>
      </c>
      <c r="T153" s="54" t="s">
        <v>30</v>
      </c>
      <c r="U153" s="24"/>
      <c r="V153" s="13"/>
      <c r="W153" s="25"/>
      <c r="X153" s="26"/>
      <c r="Y153" s="26"/>
      <c r="Z153" s="26"/>
      <c r="AA153" s="26"/>
      <c r="AC153" s="26"/>
    </row>
    <row r="154" spans="1:29" ht="31.5" x14ac:dyDescent="0.25">
      <c r="A154" s="40" t="s">
        <v>211</v>
      </c>
      <c r="B154" s="122" t="s">
        <v>328</v>
      </c>
      <c r="C154" s="56" t="s">
        <v>329</v>
      </c>
      <c r="D154" s="43" t="s">
        <v>30</v>
      </c>
      <c r="E154" s="43">
        <v>1.56190268</v>
      </c>
      <c r="F154" s="43" t="s">
        <v>30</v>
      </c>
      <c r="G154" s="43">
        <v>0</v>
      </c>
      <c r="H154" s="43" t="s">
        <v>30</v>
      </c>
      <c r="I154" s="43">
        <f t="shared" si="151"/>
        <v>1.56190268</v>
      </c>
      <c r="J154" s="44" t="s">
        <v>30</v>
      </c>
      <c r="K154" s="43">
        <v>1.56190268</v>
      </c>
      <c r="L154" s="44" t="s">
        <v>30</v>
      </c>
      <c r="M154" s="43">
        <v>1.4748569999999999</v>
      </c>
      <c r="N154" s="44" t="s">
        <v>30</v>
      </c>
      <c r="O154" s="43">
        <f t="shared" si="152"/>
        <v>8.7045680000000125E-2</v>
      </c>
      <c r="P154" s="44" t="s">
        <v>30</v>
      </c>
      <c r="Q154" s="43">
        <f t="shared" si="153"/>
        <v>-8.7045680000000125E-2</v>
      </c>
      <c r="R154" s="44" t="s">
        <v>30</v>
      </c>
      <c r="S154" s="45">
        <f t="shared" si="154"/>
        <v>-5.573054013839078E-2</v>
      </c>
      <c r="T154" s="54" t="s">
        <v>30</v>
      </c>
      <c r="U154" s="24"/>
      <c r="V154" s="13"/>
      <c r="W154" s="25"/>
      <c r="X154" s="26"/>
      <c r="Y154" s="26"/>
      <c r="Z154" s="26"/>
      <c r="AA154" s="26"/>
      <c r="AC154" s="26"/>
    </row>
    <row r="155" spans="1:29" s="26" customFormat="1" ht="78.75" x14ac:dyDescent="0.25">
      <c r="A155" s="40" t="s">
        <v>211</v>
      </c>
      <c r="B155" s="122" t="s">
        <v>330</v>
      </c>
      <c r="C155" s="56" t="s">
        <v>331</v>
      </c>
      <c r="D155" s="43" t="s">
        <v>30</v>
      </c>
      <c r="E155" s="43">
        <v>390.69501007999997</v>
      </c>
      <c r="F155" s="43" t="s">
        <v>30</v>
      </c>
      <c r="G155" s="43">
        <v>0</v>
      </c>
      <c r="H155" s="43" t="s">
        <v>30</v>
      </c>
      <c r="I155" s="43">
        <f t="shared" si="151"/>
        <v>390.69501007999997</v>
      </c>
      <c r="J155" s="44" t="s">
        <v>30</v>
      </c>
      <c r="K155" s="43">
        <v>10.641842199999999</v>
      </c>
      <c r="L155" s="44" t="s">
        <v>30</v>
      </c>
      <c r="M155" s="43">
        <v>8.8327244399999998</v>
      </c>
      <c r="N155" s="44" t="s">
        <v>30</v>
      </c>
      <c r="O155" s="43">
        <f t="shared" si="152"/>
        <v>381.86228563999998</v>
      </c>
      <c r="P155" s="44" t="s">
        <v>30</v>
      </c>
      <c r="Q155" s="43">
        <f t="shared" si="153"/>
        <v>-1.8091177599999995</v>
      </c>
      <c r="R155" s="44" t="s">
        <v>30</v>
      </c>
      <c r="S155" s="45">
        <f t="shared" si="154"/>
        <v>-0.17000043094042491</v>
      </c>
      <c r="T155" s="61" t="s">
        <v>332</v>
      </c>
      <c r="U155" s="24"/>
      <c r="V155" s="25"/>
      <c r="W155" s="25"/>
    </row>
    <row r="156" spans="1:29" s="26" customFormat="1" ht="31.5" x14ac:dyDescent="0.25">
      <c r="A156" s="40" t="s">
        <v>211</v>
      </c>
      <c r="B156" s="122" t="s">
        <v>333</v>
      </c>
      <c r="C156" s="56" t="s">
        <v>334</v>
      </c>
      <c r="D156" s="43" t="s">
        <v>30</v>
      </c>
      <c r="E156" s="43">
        <v>38.280294619999999</v>
      </c>
      <c r="F156" s="43" t="s">
        <v>30</v>
      </c>
      <c r="G156" s="43">
        <v>0</v>
      </c>
      <c r="H156" s="43" t="s">
        <v>30</v>
      </c>
      <c r="I156" s="43">
        <f t="shared" si="151"/>
        <v>38.280294619999999</v>
      </c>
      <c r="J156" s="44" t="s">
        <v>30</v>
      </c>
      <c r="K156" s="43">
        <v>1.32141102</v>
      </c>
      <c r="L156" s="44" t="s">
        <v>30</v>
      </c>
      <c r="M156" s="43">
        <v>1.3200516900000001</v>
      </c>
      <c r="N156" s="44" t="s">
        <v>30</v>
      </c>
      <c r="O156" s="43">
        <f t="shared" si="152"/>
        <v>36.96024293</v>
      </c>
      <c r="P156" s="44" t="s">
        <v>30</v>
      </c>
      <c r="Q156" s="43">
        <f t="shared" si="153"/>
        <v>-1.3593299999998809E-3</v>
      </c>
      <c r="R156" s="44" t="s">
        <v>30</v>
      </c>
      <c r="S156" s="45">
        <f t="shared" si="154"/>
        <v>-1.0286958254668414E-3</v>
      </c>
      <c r="T156" s="61" t="s">
        <v>30</v>
      </c>
      <c r="U156" s="24"/>
      <c r="V156" s="25"/>
      <c r="W156" s="25"/>
    </row>
    <row r="157" spans="1:29" s="26" customFormat="1" ht="78.75" x14ac:dyDescent="0.25">
      <c r="A157" s="40" t="s">
        <v>211</v>
      </c>
      <c r="B157" s="122" t="s">
        <v>335</v>
      </c>
      <c r="C157" s="56" t="s">
        <v>336</v>
      </c>
      <c r="D157" s="43" t="s">
        <v>30</v>
      </c>
      <c r="E157" s="43">
        <v>57.503388479999998</v>
      </c>
      <c r="F157" s="43" t="s">
        <v>30</v>
      </c>
      <c r="G157" s="43">
        <v>0</v>
      </c>
      <c r="H157" s="43" t="s">
        <v>30</v>
      </c>
      <c r="I157" s="43">
        <f t="shared" si="151"/>
        <v>57.503388479999998</v>
      </c>
      <c r="J157" s="44" t="s">
        <v>30</v>
      </c>
      <c r="K157" s="43">
        <v>28.450871370000002</v>
      </c>
      <c r="L157" s="44" t="s">
        <v>30</v>
      </c>
      <c r="M157" s="43">
        <v>18.110226360000002</v>
      </c>
      <c r="N157" s="44" t="s">
        <v>30</v>
      </c>
      <c r="O157" s="43">
        <f t="shared" si="152"/>
        <v>39.39316212</v>
      </c>
      <c r="P157" s="44" t="s">
        <v>30</v>
      </c>
      <c r="Q157" s="43">
        <f t="shared" si="153"/>
        <v>-10.340645009999999</v>
      </c>
      <c r="R157" s="44" t="s">
        <v>30</v>
      </c>
      <c r="S157" s="45">
        <f t="shared" si="154"/>
        <v>-0.36345617944425013</v>
      </c>
      <c r="T157" s="54" t="s">
        <v>337</v>
      </c>
      <c r="U157" s="24"/>
      <c r="V157" s="25"/>
      <c r="W157" s="25"/>
    </row>
    <row r="158" spans="1:29" s="26" customFormat="1" ht="31.5" x14ac:dyDescent="0.25">
      <c r="A158" s="40" t="s">
        <v>211</v>
      </c>
      <c r="B158" s="122" t="s">
        <v>338</v>
      </c>
      <c r="C158" s="56" t="s">
        <v>339</v>
      </c>
      <c r="D158" s="43" t="s">
        <v>30</v>
      </c>
      <c r="E158" s="43">
        <v>70.290533890000006</v>
      </c>
      <c r="F158" s="43" t="s">
        <v>30</v>
      </c>
      <c r="G158" s="43">
        <v>70.290533890000006</v>
      </c>
      <c r="H158" s="43" t="s">
        <v>30</v>
      </c>
      <c r="I158" s="43">
        <f t="shared" si="151"/>
        <v>0</v>
      </c>
      <c r="J158" s="44" t="s">
        <v>30</v>
      </c>
      <c r="K158" s="43">
        <v>0</v>
      </c>
      <c r="L158" s="44" t="s">
        <v>30</v>
      </c>
      <c r="M158" s="43">
        <v>0</v>
      </c>
      <c r="N158" s="44" t="s">
        <v>30</v>
      </c>
      <c r="O158" s="43">
        <f t="shared" si="152"/>
        <v>0</v>
      </c>
      <c r="P158" s="44" t="s">
        <v>30</v>
      </c>
      <c r="Q158" s="43">
        <f t="shared" si="153"/>
        <v>0</v>
      </c>
      <c r="R158" s="44" t="s">
        <v>30</v>
      </c>
      <c r="S158" s="45">
        <v>0</v>
      </c>
      <c r="T158" s="54" t="s">
        <v>30</v>
      </c>
      <c r="U158" s="24"/>
      <c r="V158" s="25"/>
      <c r="W158" s="25"/>
    </row>
    <row r="159" spans="1:29" s="26" customFormat="1" ht="73.5" customHeight="1" x14ac:dyDescent="0.25">
      <c r="A159" s="40" t="s">
        <v>211</v>
      </c>
      <c r="B159" s="122" t="s">
        <v>340</v>
      </c>
      <c r="C159" s="56" t="s">
        <v>341</v>
      </c>
      <c r="D159" s="43" t="s">
        <v>30</v>
      </c>
      <c r="E159" s="43">
        <v>63.461596839999999</v>
      </c>
      <c r="F159" s="43" t="s">
        <v>30</v>
      </c>
      <c r="G159" s="43">
        <v>20.744327310000003</v>
      </c>
      <c r="H159" s="43" t="s">
        <v>30</v>
      </c>
      <c r="I159" s="43">
        <f t="shared" si="151"/>
        <v>42.717269529999996</v>
      </c>
      <c r="J159" s="44" t="s">
        <v>30</v>
      </c>
      <c r="K159" s="43">
        <v>17.443701109999999</v>
      </c>
      <c r="L159" s="44" t="s">
        <v>30</v>
      </c>
      <c r="M159" s="43">
        <v>0</v>
      </c>
      <c r="N159" s="44" t="s">
        <v>30</v>
      </c>
      <c r="O159" s="43">
        <f t="shared" si="152"/>
        <v>42.717269529999996</v>
      </c>
      <c r="P159" s="44" t="s">
        <v>30</v>
      </c>
      <c r="Q159" s="43">
        <f t="shared" si="153"/>
        <v>-17.443701109999999</v>
      </c>
      <c r="R159" s="44" t="s">
        <v>30</v>
      </c>
      <c r="S159" s="45">
        <f t="shared" si="154"/>
        <v>-1</v>
      </c>
      <c r="T159" s="54" t="s">
        <v>342</v>
      </c>
      <c r="U159" s="24"/>
      <c r="V159" s="25"/>
      <c r="W159" s="25"/>
    </row>
    <row r="160" spans="1:29" s="26" customFormat="1" ht="31.5" x14ac:dyDescent="0.25">
      <c r="A160" s="40" t="s">
        <v>211</v>
      </c>
      <c r="B160" s="122" t="s">
        <v>343</v>
      </c>
      <c r="C160" s="56" t="s">
        <v>344</v>
      </c>
      <c r="D160" s="43" t="s">
        <v>30</v>
      </c>
      <c r="E160" s="43">
        <v>108.03833333</v>
      </c>
      <c r="F160" s="43" t="s">
        <v>30</v>
      </c>
      <c r="G160" s="43">
        <v>0</v>
      </c>
      <c r="H160" s="43" t="s">
        <v>30</v>
      </c>
      <c r="I160" s="43">
        <f t="shared" si="151"/>
        <v>108.03833333</v>
      </c>
      <c r="J160" s="44" t="s">
        <v>30</v>
      </c>
      <c r="K160" s="43">
        <v>4.1383333299999991</v>
      </c>
      <c r="L160" s="44" t="s">
        <v>30</v>
      </c>
      <c r="M160" s="43">
        <v>0</v>
      </c>
      <c r="N160" s="44" t="s">
        <v>30</v>
      </c>
      <c r="O160" s="43">
        <f t="shared" si="152"/>
        <v>108.03833333</v>
      </c>
      <c r="P160" s="44" t="s">
        <v>30</v>
      </c>
      <c r="Q160" s="43">
        <f t="shared" si="153"/>
        <v>-4.1383333299999991</v>
      </c>
      <c r="R160" s="44" t="s">
        <v>30</v>
      </c>
      <c r="S160" s="45">
        <f t="shared" si="154"/>
        <v>-1</v>
      </c>
      <c r="T160" s="54" t="s">
        <v>345</v>
      </c>
      <c r="U160" s="24"/>
      <c r="V160" s="25"/>
      <c r="W160" s="25"/>
    </row>
    <row r="161" spans="1:29" s="26" customFormat="1" ht="47.25" x14ac:dyDescent="0.25">
      <c r="A161" s="40" t="s">
        <v>211</v>
      </c>
      <c r="B161" s="122" t="s">
        <v>346</v>
      </c>
      <c r="C161" s="56" t="s">
        <v>347</v>
      </c>
      <c r="D161" s="43" t="s">
        <v>30</v>
      </c>
      <c r="E161" s="43">
        <v>7.7560829899999995</v>
      </c>
      <c r="F161" s="43" t="s">
        <v>30</v>
      </c>
      <c r="G161" s="43">
        <v>0.27972746999999998</v>
      </c>
      <c r="H161" s="43" t="s">
        <v>30</v>
      </c>
      <c r="I161" s="43">
        <f t="shared" si="151"/>
        <v>7.4763555199999994</v>
      </c>
      <c r="J161" s="44" t="s">
        <v>30</v>
      </c>
      <c r="K161" s="43">
        <v>7.4763555199999994</v>
      </c>
      <c r="L161" s="44" t="s">
        <v>30</v>
      </c>
      <c r="M161" s="43">
        <v>6.2600026900000003</v>
      </c>
      <c r="N161" s="44" t="s">
        <v>30</v>
      </c>
      <c r="O161" s="43">
        <f t="shared" si="152"/>
        <v>1.2163528299999991</v>
      </c>
      <c r="P161" s="44" t="s">
        <v>30</v>
      </c>
      <c r="Q161" s="43">
        <f t="shared" si="153"/>
        <v>-1.2163528299999991</v>
      </c>
      <c r="R161" s="44" t="s">
        <v>30</v>
      </c>
      <c r="S161" s="45">
        <f t="shared" si="154"/>
        <v>-0.16269328374582154</v>
      </c>
      <c r="T161" s="61" t="s">
        <v>348</v>
      </c>
      <c r="U161" s="24"/>
      <c r="V161" s="25"/>
      <c r="W161" s="25"/>
    </row>
    <row r="162" spans="1:29" s="26" customFormat="1" ht="95.25" customHeight="1" x14ac:dyDescent="0.25">
      <c r="A162" s="40" t="s">
        <v>211</v>
      </c>
      <c r="B162" s="122" t="s">
        <v>349</v>
      </c>
      <c r="C162" s="56" t="s">
        <v>350</v>
      </c>
      <c r="D162" s="43" t="s">
        <v>30</v>
      </c>
      <c r="E162" s="43">
        <v>10.288588359999999</v>
      </c>
      <c r="F162" s="43" t="s">
        <v>30</v>
      </c>
      <c r="G162" s="43">
        <v>0.53078985000000001</v>
      </c>
      <c r="H162" s="43" t="s">
        <v>30</v>
      </c>
      <c r="I162" s="43">
        <f t="shared" si="151"/>
        <v>9.7577985099999989</v>
      </c>
      <c r="J162" s="44" t="s">
        <v>30</v>
      </c>
      <c r="K162" s="43">
        <v>9.7577985099999989</v>
      </c>
      <c r="L162" s="44" t="s">
        <v>30</v>
      </c>
      <c r="M162" s="43">
        <v>6.8823653600000014</v>
      </c>
      <c r="N162" s="44" t="s">
        <v>30</v>
      </c>
      <c r="O162" s="43">
        <f t="shared" si="152"/>
        <v>2.8754331499999974</v>
      </c>
      <c r="P162" s="44" t="s">
        <v>30</v>
      </c>
      <c r="Q162" s="43">
        <f t="shared" si="153"/>
        <v>-2.8754331499999974</v>
      </c>
      <c r="R162" s="44" t="s">
        <v>30</v>
      </c>
      <c r="S162" s="45">
        <f t="shared" si="154"/>
        <v>-0.29468052112914533</v>
      </c>
      <c r="T162" s="61" t="s">
        <v>298</v>
      </c>
      <c r="U162" s="24"/>
      <c r="V162" s="25"/>
      <c r="W162" s="25"/>
    </row>
    <row r="163" spans="1:29" s="26" customFormat="1" ht="95.25" customHeight="1" x14ac:dyDescent="0.25">
      <c r="A163" s="40" t="s">
        <v>211</v>
      </c>
      <c r="B163" s="122" t="s">
        <v>351</v>
      </c>
      <c r="C163" s="56" t="s">
        <v>352</v>
      </c>
      <c r="D163" s="43" t="s">
        <v>30</v>
      </c>
      <c r="E163" s="43">
        <v>17.64999869</v>
      </c>
      <c r="F163" s="43" t="s">
        <v>30</v>
      </c>
      <c r="G163" s="43">
        <v>0.44878878999999999</v>
      </c>
      <c r="H163" s="43" t="s">
        <v>30</v>
      </c>
      <c r="I163" s="43">
        <f t="shared" si="151"/>
        <v>17.201209900000002</v>
      </c>
      <c r="J163" s="44" t="s">
        <v>30</v>
      </c>
      <c r="K163" s="43">
        <v>17.201209900000002</v>
      </c>
      <c r="L163" s="44" t="s">
        <v>30</v>
      </c>
      <c r="M163" s="43">
        <v>13.994687669999998</v>
      </c>
      <c r="N163" s="44" t="s">
        <v>30</v>
      </c>
      <c r="O163" s="43">
        <f t="shared" si="152"/>
        <v>3.2065222300000045</v>
      </c>
      <c r="P163" s="44" t="s">
        <v>30</v>
      </c>
      <c r="Q163" s="43">
        <f t="shared" si="153"/>
        <v>-3.2065222300000045</v>
      </c>
      <c r="R163" s="44" t="s">
        <v>30</v>
      </c>
      <c r="S163" s="45">
        <f t="shared" si="154"/>
        <v>-0.18641259822078005</v>
      </c>
      <c r="T163" s="54" t="s">
        <v>298</v>
      </c>
      <c r="U163" s="24"/>
      <c r="V163" s="25"/>
      <c r="W163" s="25"/>
    </row>
    <row r="164" spans="1:29" s="26" customFormat="1" ht="123.75" customHeight="1" x14ac:dyDescent="0.25">
      <c r="A164" s="40" t="s">
        <v>211</v>
      </c>
      <c r="B164" s="123" t="s">
        <v>353</v>
      </c>
      <c r="C164" s="41" t="s">
        <v>354</v>
      </c>
      <c r="D164" s="43">
        <v>137.97886</v>
      </c>
      <c r="E164" s="43">
        <v>260.39</v>
      </c>
      <c r="F164" s="43" t="s">
        <v>30</v>
      </c>
      <c r="G164" s="43">
        <v>51.53814921</v>
      </c>
      <c r="H164" s="43" t="s">
        <v>30</v>
      </c>
      <c r="I164" s="43">
        <f t="shared" si="151"/>
        <v>208.85185078999999</v>
      </c>
      <c r="J164" s="44" t="s">
        <v>30</v>
      </c>
      <c r="K164" s="43">
        <v>10.80929165</v>
      </c>
      <c r="L164" s="44" t="s">
        <v>30</v>
      </c>
      <c r="M164" s="43">
        <v>0.74323950000000005</v>
      </c>
      <c r="N164" s="44" t="s">
        <v>30</v>
      </c>
      <c r="O164" s="43">
        <f t="shared" si="152"/>
        <v>208.10861129</v>
      </c>
      <c r="P164" s="44" t="s">
        <v>30</v>
      </c>
      <c r="Q164" s="43">
        <f t="shared" si="153"/>
        <v>-10.066052150000001</v>
      </c>
      <c r="R164" s="44" t="s">
        <v>30</v>
      </c>
      <c r="S164" s="45">
        <f t="shared" si="154"/>
        <v>-0.93124068402761617</v>
      </c>
      <c r="T164" s="61" t="s">
        <v>355</v>
      </c>
      <c r="U164" s="24"/>
      <c r="V164" s="25"/>
      <c r="W164" s="25"/>
    </row>
    <row r="165" spans="1:29" ht="31.5" x14ac:dyDescent="0.25">
      <c r="A165" s="40" t="s">
        <v>211</v>
      </c>
      <c r="B165" s="123" t="s">
        <v>356</v>
      </c>
      <c r="C165" s="41" t="s">
        <v>357</v>
      </c>
      <c r="D165" s="53" t="s">
        <v>30</v>
      </c>
      <c r="E165" s="43">
        <v>76.882058040000004</v>
      </c>
      <c r="F165" s="43" t="s">
        <v>30</v>
      </c>
      <c r="G165" s="43">
        <v>7.8670503800000002</v>
      </c>
      <c r="H165" s="43" t="s">
        <v>30</v>
      </c>
      <c r="I165" s="43">
        <f t="shared" si="151"/>
        <v>69.015007660000009</v>
      </c>
      <c r="J165" s="44" t="s">
        <v>30</v>
      </c>
      <c r="K165" s="43">
        <v>16.165389580000003</v>
      </c>
      <c r="L165" s="44" t="s">
        <v>30</v>
      </c>
      <c r="M165" s="43">
        <v>15.10633447</v>
      </c>
      <c r="N165" s="44" t="s">
        <v>30</v>
      </c>
      <c r="O165" s="43">
        <f t="shared" si="152"/>
        <v>53.908673190000009</v>
      </c>
      <c r="P165" s="44" t="s">
        <v>30</v>
      </c>
      <c r="Q165" s="43">
        <f t="shared" si="153"/>
        <v>-1.0590551100000027</v>
      </c>
      <c r="R165" s="44" t="s">
        <v>30</v>
      </c>
      <c r="S165" s="45">
        <f t="shared" si="154"/>
        <v>-6.5513738766325644E-2</v>
      </c>
      <c r="T165" s="54" t="s">
        <v>30</v>
      </c>
      <c r="U165" s="24"/>
      <c r="V165" s="13"/>
      <c r="W165" s="25"/>
      <c r="X165" s="26"/>
      <c r="Y165" s="26"/>
      <c r="Z165" s="26"/>
      <c r="AA165" s="26"/>
      <c r="AC165" s="26"/>
    </row>
    <row r="166" spans="1:29" ht="47.25" x14ac:dyDescent="0.25">
      <c r="A166" s="40" t="s">
        <v>211</v>
      </c>
      <c r="B166" s="123" t="s">
        <v>358</v>
      </c>
      <c r="C166" s="41" t="s">
        <v>359</v>
      </c>
      <c r="D166" s="43" t="s">
        <v>30</v>
      </c>
      <c r="E166" s="43">
        <v>73.017302500000014</v>
      </c>
      <c r="F166" s="43" t="s">
        <v>30</v>
      </c>
      <c r="G166" s="43">
        <v>0.55764597999999999</v>
      </c>
      <c r="H166" s="43" t="s">
        <v>30</v>
      </c>
      <c r="I166" s="43">
        <f t="shared" si="151"/>
        <v>72.45965652000001</v>
      </c>
      <c r="J166" s="44" t="s">
        <v>30</v>
      </c>
      <c r="K166" s="43">
        <v>72.45965652000001</v>
      </c>
      <c r="L166" s="44" t="s">
        <v>30</v>
      </c>
      <c r="M166" s="43">
        <v>71.61873482</v>
      </c>
      <c r="N166" s="44" t="s">
        <v>30</v>
      </c>
      <c r="O166" s="43">
        <f t="shared" si="152"/>
        <v>0.84092170000000976</v>
      </c>
      <c r="P166" s="44" t="s">
        <v>30</v>
      </c>
      <c r="Q166" s="43">
        <f t="shared" si="153"/>
        <v>-0.84092170000000976</v>
      </c>
      <c r="R166" s="44" t="s">
        <v>30</v>
      </c>
      <c r="S166" s="45">
        <f t="shared" si="154"/>
        <v>-1.1605377949423512E-2</v>
      </c>
      <c r="T166" s="54" t="s">
        <v>30</v>
      </c>
      <c r="U166" s="24"/>
      <c r="V166" s="13"/>
      <c r="W166" s="25"/>
      <c r="X166" s="26"/>
      <c r="Y166" s="26"/>
      <c r="Z166" s="26"/>
      <c r="AA166" s="26"/>
      <c r="AC166" s="26"/>
    </row>
    <row r="167" spans="1:29" s="26" customFormat="1" ht="47.25" x14ac:dyDescent="0.25">
      <c r="A167" s="40" t="s">
        <v>211</v>
      </c>
      <c r="B167" s="123" t="s">
        <v>360</v>
      </c>
      <c r="C167" s="41" t="s">
        <v>361</v>
      </c>
      <c r="D167" s="53" t="s">
        <v>30</v>
      </c>
      <c r="E167" s="43">
        <v>143.95024096</v>
      </c>
      <c r="F167" s="43" t="s">
        <v>30</v>
      </c>
      <c r="G167" s="43">
        <v>0</v>
      </c>
      <c r="H167" s="43" t="s">
        <v>30</v>
      </c>
      <c r="I167" s="43">
        <f t="shared" si="151"/>
        <v>143.95024096</v>
      </c>
      <c r="J167" s="44" t="s">
        <v>30</v>
      </c>
      <c r="K167" s="43">
        <v>12.970826629999998</v>
      </c>
      <c r="L167" s="44" t="s">
        <v>30</v>
      </c>
      <c r="M167" s="43">
        <v>16.154295229999995</v>
      </c>
      <c r="N167" s="44" t="s">
        <v>30</v>
      </c>
      <c r="O167" s="43">
        <f t="shared" si="152"/>
        <v>127.79594573</v>
      </c>
      <c r="P167" s="44" t="s">
        <v>30</v>
      </c>
      <c r="Q167" s="43">
        <f t="shared" si="153"/>
        <v>3.1834685999999977</v>
      </c>
      <c r="R167" s="44" t="s">
        <v>30</v>
      </c>
      <c r="S167" s="45">
        <f t="shared" si="154"/>
        <v>0.24543297746629417</v>
      </c>
      <c r="T167" s="54" t="s">
        <v>362</v>
      </c>
      <c r="U167" s="24"/>
      <c r="V167" s="25"/>
      <c r="W167" s="25"/>
    </row>
    <row r="168" spans="1:29" ht="47.25" x14ac:dyDescent="0.25">
      <c r="A168" s="40" t="s">
        <v>211</v>
      </c>
      <c r="B168" s="123" t="s">
        <v>363</v>
      </c>
      <c r="C168" s="41" t="s">
        <v>364</v>
      </c>
      <c r="D168" s="43" t="s">
        <v>30</v>
      </c>
      <c r="E168" s="43">
        <v>167.48811999999998</v>
      </c>
      <c r="F168" s="43" t="s">
        <v>30</v>
      </c>
      <c r="G168" s="43">
        <v>0</v>
      </c>
      <c r="H168" s="43" t="s">
        <v>30</v>
      </c>
      <c r="I168" s="43">
        <f t="shared" ref="I168:I202" si="155">E168-G168</f>
        <v>167.48811999999998</v>
      </c>
      <c r="J168" s="44" t="s">
        <v>30</v>
      </c>
      <c r="K168" s="43">
        <v>111.752</v>
      </c>
      <c r="L168" s="44" t="s">
        <v>30</v>
      </c>
      <c r="M168" s="43">
        <v>0</v>
      </c>
      <c r="N168" s="44" t="s">
        <v>30</v>
      </c>
      <c r="O168" s="43">
        <f t="shared" ref="O168:O202" si="156">I168-M168</f>
        <v>167.48811999999998</v>
      </c>
      <c r="P168" s="44" t="s">
        <v>30</v>
      </c>
      <c r="Q168" s="43">
        <f t="shared" ref="Q168:Q202" si="157">M168-K168</f>
        <v>-111.752</v>
      </c>
      <c r="R168" s="44" t="s">
        <v>30</v>
      </c>
      <c r="S168" s="45">
        <f t="shared" si="154"/>
        <v>-1</v>
      </c>
      <c r="T168" s="54" t="s">
        <v>365</v>
      </c>
      <c r="U168" s="24"/>
      <c r="V168" s="13"/>
      <c r="W168" s="25"/>
      <c r="X168" s="26"/>
      <c r="Y168" s="26"/>
      <c r="Z168" s="26"/>
      <c r="AA168" s="26"/>
      <c r="AC168" s="26"/>
    </row>
    <row r="169" spans="1:29" ht="78.75" x14ac:dyDescent="0.25">
      <c r="A169" s="40" t="s">
        <v>211</v>
      </c>
      <c r="B169" s="123" t="s">
        <v>366</v>
      </c>
      <c r="C169" s="41" t="s">
        <v>367</v>
      </c>
      <c r="D169" s="43" t="s">
        <v>30</v>
      </c>
      <c r="E169" s="43">
        <v>27.01287035</v>
      </c>
      <c r="F169" s="43" t="s">
        <v>30</v>
      </c>
      <c r="G169" s="43">
        <v>0</v>
      </c>
      <c r="H169" s="43" t="s">
        <v>30</v>
      </c>
      <c r="I169" s="43">
        <f t="shared" si="155"/>
        <v>27.01287035</v>
      </c>
      <c r="J169" s="44" t="s">
        <v>30</v>
      </c>
      <c r="K169" s="43" t="s">
        <v>30</v>
      </c>
      <c r="L169" s="44" t="s">
        <v>30</v>
      </c>
      <c r="M169" s="43">
        <v>0</v>
      </c>
      <c r="N169" s="44" t="s">
        <v>30</v>
      </c>
      <c r="O169" s="43">
        <f t="shared" si="156"/>
        <v>27.01287035</v>
      </c>
      <c r="P169" s="44" t="s">
        <v>30</v>
      </c>
      <c r="Q169" s="43" t="s">
        <v>30</v>
      </c>
      <c r="R169" s="44" t="s">
        <v>30</v>
      </c>
      <c r="S169" s="45" t="s">
        <v>30</v>
      </c>
      <c r="T169" s="54" t="s">
        <v>368</v>
      </c>
      <c r="U169" s="24"/>
      <c r="V169" s="13"/>
      <c r="W169" s="25"/>
      <c r="X169" s="26"/>
      <c r="Y169" s="26"/>
      <c r="Z169" s="26"/>
      <c r="AA169" s="26"/>
      <c r="AC169" s="26"/>
    </row>
    <row r="170" spans="1:29" s="26" customFormat="1" ht="31.5" x14ac:dyDescent="0.25">
      <c r="A170" s="40" t="s">
        <v>211</v>
      </c>
      <c r="B170" s="123" t="s">
        <v>369</v>
      </c>
      <c r="C170" s="41" t="s">
        <v>370</v>
      </c>
      <c r="D170" s="43" t="s">
        <v>30</v>
      </c>
      <c r="E170" s="43">
        <v>33.056519999999999</v>
      </c>
      <c r="F170" s="43" t="s">
        <v>30</v>
      </c>
      <c r="G170" s="43">
        <v>0</v>
      </c>
      <c r="H170" s="43" t="s">
        <v>30</v>
      </c>
      <c r="I170" s="43">
        <f t="shared" si="155"/>
        <v>33.056519999999999</v>
      </c>
      <c r="J170" s="44" t="s">
        <v>30</v>
      </c>
      <c r="K170" s="43" t="s">
        <v>30</v>
      </c>
      <c r="L170" s="44" t="s">
        <v>30</v>
      </c>
      <c r="M170" s="43">
        <v>1.8411649999999999</v>
      </c>
      <c r="N170" s="44" t="s">
        <v>30</v>
      </c>
      <c r="O170" s="43">
        <f t="shared" si="156"/>
        <v>31.215354999999999</v>
      </c>
      <c r="P170" s="44" t="s">
        <v>30</v>
      </c>
      <c r="Q170" s="43" t="s">
        <v>30</v>
      </c>
      <c r="R170" s="44" t="s">
        <v>30</v>
      </c>
      <c r="S170" s="45" t="s">
        <v>30</v>
      </c>
      <c r="T170" s="54" t="s">
        <v>371</v>
      </c>
      <c r="U170" s="24"/>
      <c r="V170" s="25"/>
      <c r="W170" s="25"/>
    </row>
    <row r="171" spans="1:29" ht="63" x14ac:dyDescent="0.25">
      <c r="A171" s="40" t="s">
        <v>211</v>
      </c>
      <c r="B171" s="123" t="s">
        <v>372</v>
      </c>
      <c r="C171" s="41" t="s">
        <v>373</v>
      </c>
      <c r="D171" s="43" t="s">
        <v>30</v>
      </c>
      <c r="E171" s="43" t="s">
        <v>30</v>
      </c>
      <c r="F171" s="43" t="s">
        <v>30</v>
      </c>
      <c r="G171" s="43" t="s">
        <v>30</v>
      </c>
      <c r="H171" s="43" t="s">
        <v>30</v>
      </c>
      <c r="I171" s="43" t="s">
        <v>30</v>
      </c>
      <c r="J171" s="44" t="s">
        <v>30</v>
      </c>
      <c r="K171" s="43" t="s">
        <v>30</v>
      </c>
      <c r="L171" s="44" t="s">
        <v>30</v>
      </c>
      <c r="M171" s="43">
        <v>8.548</v>
      </c>
      <c r="N171" s="44" t="s">
        <v>30</v>
      </c>
      <c r="O171" s="43" t="s">
        <v>30</v>
      </c>
      <c r="P171" s="44" t="s">
        <v>30</v>
      </c>
      <c r="Q171" s="43" t="s">
        <v>30</v>
      </c>
      <c r="R171" s="44" t="s">
        <v>30</v>
      </c>
      <c r="S171" s="45" t="s">
        <v>30</v>
      </c>
      <c r="T171" s="54" t="s">
        <v>374</v>
      </c>
      <c r="U171" s="24"/>
      <c r="V171" s="13"/>
      <c r="W171" s="25"/>
      <c r="X171" s="26"/>
      <c r="Y171" s="26"/>
      <c r="Z171" s="26"/>
      <c r="AA171" s="26"/>
      <c r="AC171" s="26"/>
    </row>
    <row r="172" spans="1:29" ht="47.25" x14ac:dyDescent="0.25">
      <c r="A172" s="40" t="s">
        <v>211</v>
      </c>
      <c r="B172" s="123" t="s">
        <v>375</v>
      </c>
      <c r="C172" s="41" t="s">
        <v>376</v>
      </c>
      <c r="D172" s="43" t="s">
        <v>30</v>
      </c>
      <c r="E172" s="43">
        <v>23.80329051</v>
      </c>
      <c r="F172" s="43" t="s">
        <v>30</v>
      </c>
      <c r="G172" s="43">
        <v>0</v>
      </c>
      <c r="H172" s="43" t="s">
        <v>30</v>
      </c>
      <c r="I172" s="43">
        <f t="shared" si="155"/>
        <v>23.80329051</v>
      </c>
      <c r="J172" s="44" t="s">
        <v>30</v>
      </c>
      <c r="K172" s="43">
        <v>23.80329051</v>
      </c>
      <c r="L172" s="44" t="s">
        <v>30</v>
      </c>
      <c r="M172" s="43">
        <v>0.93424565999999998</v>
      </c>
      <c r="N172" s="44" t="s">
        <v>30</v>
      </c>
      <c r="O172" s="43">
        <f t="shared" si="156"/>
        <v>22.869044850000002</v>
      </c>
      <c r="P172" s="44" t="s">
        <v>30</v>
      </c>
      <c r="Q172" s="43">
        <f t="shared" si="157"/>
        <v>-22.869044850000002</v>
      </c>
      <c r="R172" s="44" t="s">
        <v>30</v>
      </c>
      <c r="S172" s="45">
        <f t="shared" si="154"/>
        <v>-0.96075140705409978</v>
      </c>
      <c r="T172" s="54" t="s">
        <v>377</v>
      </c>
      <c r="U172" s="24"/>
      <c r="V172" s="13"/>
      <c r="W172" s="25"/>
      <c r="X172" s="26"/>
      <c r="Y172" s="26"/>
      <c r="Z172" s="26"/>
      <c r="AA172" s="26"/>
      <c r="AC172" s="26"/>
    </row>
    <row r="173" spans="1:29" ht="47.25" x14ac:dyDescent="0.25">
      <c r="A173" s="40" t="s">
        <v>211</v>
      </c>
      <c r="B173" s="123" t="s">
        <v>378</v>
      </c>
      <c r="C173" s="41" t="s">
        <v>379</v>
      </c>
      <c r="D173" s="43" t="s">
        <v>30</v>
      </c>
      <c r="E173" s="43">
        <v>1.1299999999999999</v>
      </c>
      <c r="F173" s="43" t="s">
        <v>30</v>
      </c>
      <c r="G173" s="43">
        <v>0</v>
      </c>
      <c r="H173" s="43" t="s">
        <v>30</v>
      </c>
      <c r="I173" s="43">
        <f t="shared" si="155"/>
        <v>1.1299999999999999</v>
      </c>
      <c r="J173" s="44" t="s">
        <v>30</v>
      </c>
      <c r="K173" s="43">
        <v>1.1299999999999999</v>
      </c>
      <c r="L173" s="44" t="s">
        <v>30</v>
      </c>
      <c r="M173" s="43">
        <v>1.006181</v>
      </c>
      <c r="N173" s="44" t="s">
        <v>30</v>
      </c>
      <c r="O173" s="43">
        <f t="shared" si="156"/>
        <v>0.1238189999999999</v>
      </c>
      <c r="P173" s="44" t="s">
        <v>30</v>
      </c>
      <c r="Q173" s="43">
        <f t="shared" si="157"/>
        <v>-0.1238189999999999</v>
      </c>
      <c r="R173" s="44" t="s">
        <v>30</v>
      </c>
      <c r="S173" s="45">
        <f t="shared" si="154"/>
        <v>-0.10957433628318576</v>
      </c>
      <c r="T173" s="61" t="s">
        <v>380</v>
      </c>
      <c r="U173" s="24"/>
      <c r="V173" s="13"/>
      <c r="W173" s="25"/>
      <c r="X173" s="26"/>
      <c r="Y173" s="26"/>
      <c r="Z173" s="26"/>
      <c r="AA173" s="26"/>
      <c r="AC173" s="26"/>
    </row>
    <row r="174" spans="1:29" ht="47.25" x14ac:dyDescent="0.25">
      <c r="A174" s="40" t="s">
        <v>211</v>
      </c>
      <c r="B174" s="123" t="s">
        <v>381</v>
      </c>
      <c r="C174" s="41" t="s">
        <v>382</v>
      </c>
      <c r="D174" s="43" t="s">
        <v>30</v>
      </c>
      <c r="E174" s="43">
        <v>15.571724210000001</v>
      </c>
      <c r="F174" s="43" t="s">
        <v>30</v>
      </c>
      <c r="G174" s="43">
        <v>0</v>
      </c>
      <c r="H174" s="43" t="s">
        <v>30</v>
      </c>
      <c r="I174" s="43">
        <f t="shared" si="155"/>
        <v>15.571724210000001</v>
      </c>
      <c r="J174" s="44" t="s">
        <v>30</v>
      </c>
      <c r="K174" s="43">
        <v>15.571724210000001</v>
      </c>
      <c r="L174" s="44" t="s">
        <v>30</v>
      </c>
      <c r="M174" s="43">
        <v>8.3849900000000002</v>
      </c>
      <c r="N174" s="44" t="s">
        <v>30</v>
      </c>
      <c r="O174" s="43">
        <f t="shared" si="156"/>
        <v>7.1867342100000009</v>
      </c>
      <c r="P174" s="44" t="s">
        <v>30</v>
      </c>
      <c r="Q174" s="43">
        <f t="shared" si="157"/>
        <v>-7.1867342100000009</v>
      </c>
      <c r="R174" s="44" t="s">
        <v>30</v>
      </c>
      <c r="S174" s="45">
        <f t="shared" si="154"/>
        <v>-0.46152462714339326</v>
      </c>
      <c r="T174" s="54" t="s">
        <v>383</v>
      </c>
      <c r="U174" s="24"/>
      <c r="V174" s="13"/>
      <c r="W174" s="25"/>
      <c r="X174" s="26"/>
      <c r="Y174" s="26"/>
      <c r="Z174" s="26"/>
      <c r="AA174" s="26"/>
      <c r="AC174" s="26"/>
    </row>
    <row r="175" spans="1:29" ht="47.25" x14ac:dyDescent="0.25">
      <c r="A175" s="40" t="s">
        <v>211</v>
      </c>
      <c r="B175" s="123" t="s">
        <v>384</v>
      </c>
      <c r="C175" s="41" t="s">
        <v>385</v>
      </c>
      <c r="D175" s="43" t="s">
        <v>30</v>
      </c>
      <c r="E175" s="43">
        <v>5.9569517599999999</v>
      </c>
      <c r="F175" s="43" t="s">
        <v>30</v>
      </c>
      <c r="G175" s="43">
        <v>0</v>
      </c>
      <c r="H175" s="43" t="s">
        <v>30</v>
      </c>
      <c r="I175" s="43">
        <f t="shared" si="155"/>
        <v>5.9569517599999999</v>
      </c>
      <c r="J175" s="44" t="s">
        <v>30</v>
      </c>
      <c r="K175" s="43">
        <v>5.9569517599999999</v>
      </c>
      <c r="L175" s="44" t="s">
        <v>30</v>
      </c>
      <c r="M175" s="43">
        <v>7.9217896699999999</v>
      </c>
      <c r="N175" s="44" t="s">
        <v>30</v>
      </c>
      <c r="O175" s="43">
        <f t="shared" si="156"/>
        <v>-1.96483791</v>
      </c>
      <c r="P175" s="44" t="s">
        <v>30</v>
      </c>
      <c r="Q175" s="43">
        <f t="shared" si="157"/>
        <v>1.96483791</v>
      </c>
      <c r="R175" s="44" t="s">
        <v>30</v>
      </c>
      <c r="S175" s="45">
        <f t="shared" si="154"/>
        <v>0.32983948656317474</v>
      </c>
      <c r="T175" s="54" t="s">
        <v>386</v>
      </c>
      <c r="U175" s="24"/>
      <c r="V175" s="13"/>
      <c r="W175" s="25"/>
      <c r="X175" s="26"/>
      <c r="Y175" s="26"/>
      <c r="Z175" s="26"/>
      <c r="AA175" s="26"/>
      <c r="AC175" s="26"/>
    </row>
    <row r="176" spans="1:29" s="26" customFormat="1" ht="47.25" x14ac:dyDescent="0.25">
      <c r="A176" s="40" t="s">
        <v>211</v>
      </c>
      <c r="B176" s="123" t="s">
        <v>387</v>
      </c>
      <c r="C176" s="41" t="s">
        <v>388</v>
      </c>
      <c r="D176" s="43" t="s">
        <v>30</v>
      </c>
      <c r="E176" s="43">
        <v>49.692423070000004</v>
      </c>
      <c r="F176" s="43" t="s">
        <v>30</v>
      </c>
      <c r="G176" s="43">
        <v>0</v>
      </c>
      <c r="H176" s="43" t="s">
        <v>30</v>
      </c>
      <c r="I176" s="43">
        <f t="shared" si="155"/>
        <v>49.692423070000004</v>
      </c>
      <c r="J176" s="44" t="s">
        <v>30</v>
      </c>
      <c r="K176" s="43">
        <v>17.562788170000001</v>
      </c>
      <c r="L176" s="44" t="s">
        <v>30</v>
      </c>
      <c r="M176" s="43">
        <v>16.175302599999998</v>
      </c>
      <c r="N176" s="44" t="s">
        <v>30</v>
      </c>
      <c r="O176" s="43">
        <f t="shared" si="156"/>
        <v>33.517120470000009</v>
      </c>
      <c r="P176" s="44" t="s">
        <v>30</v>
      </c>
      <c r="Q176" s="43">
        <f t="shared" si="157"/>
        <v>-1.3874855700000026</v>
      </c>
      <c r="R176" s="44" t="s">
        <v>30</v>
      </c>
      <c r="S176" s="45">
        <f t="shared" si="154"/>
        <v>-7.9001440805967577E-2</v>
      </c>
      <c r="T176" s="54" t="s">
        <v>30</v>
      </c>
      <c r="U176" s="24"/>
      <c r="V176" s="25"/>
      <c r="W176" s="25"/>
    </row>
    <row r="177" spans="1:29" s="26" customFormat="1" ht="81" customHeight="1" x14ac:dyDescent="0.25">
      <c r="A177" s="40" t="s">
        <v>211</v>
      </c>
      <c r="B177" s="123" t="s">
        <v>389</v>
      </c>
      <c r="C177" s="41" t="s">
        <v>390</v>
      </c>
      <c r="D177" s="43" t="s">
        <v>30</v>
      </c>
      <c r="E177" s="43">
        <v>9.2209285300000001</v>
      </c>
      <c r="F177" s="43" t="s">
        <v>30</v>
      </c>
      <c r="G177" s="43">
        <v>0</v>
      </c>
      <c r="H177" s="43" t="s">
        <v>30</v>
      </c>
      <c r="I177" s="43">
        <f t="shared" si="155"/>
        <v>9.2209285300000001</v>
      </c>
      <c r="J177" s="44" t="s">
        <v>30</v>
      </c>
      <c r="K177" s="43">
        <v>4.1654428800000005</v>
      </c>
      <c r="L177" s="44" t="s">
        <v>30</v>
      </c>
      <c r="M177" s="43">
        <v>3.5938400000000001</v>
      </c>
      <c r="N177" s="44" t="s">
        <v>30</v>
      </c>
      <c r="O177" s="43">
        <f t="shared" si="156"/>
        <v>5.62708853</v>
      </c>
      <c r="P177" s="44" t="s">
        <v>30</v>
      </c>
      <c r="Q177" s="43">
        <f t="shared" si="157"/>
        <v>-0.57160288000000037</v>
      </c>
      <c r="R177" s="44" t="s">
        <v>30</v>
      </c>
      <c r="S177" s="45">
        <f t="shared" si="154"/>
        <v>-0.13722499538872571</v>
      </c>
      <c r="T177" s="54" t="s">
        <v>391</v>
      </c>
      <c r="U177" s="24"/>
      <c r="V177" s="25"/>
      <c r="W177" s="25"/>
    </row>
    <row r="178" spans="1:29" ht="93.75" customHeight="1" x14ac:dyDescent="0.25">
      <c r="A178" s="40" t="s">
        <v>211</v>
      </c>
      <c r="B178" s="123" t="s">
        <v>392</v>
      </c>
      <c r="C178" s="41" t="s">
        <v>393</v>
      </c>
      <c r="D178" s="43" t="s">
        <v>30</v>
      </c>
      <c r="E178" s="43">
        <v>246.36557571500001</v>
      </c>
      <c r="F178" s="43" t="s">
        <v>30</v>
      </c>
      <c r="G178" s="43">
        <v>0</v>
      </c>
      <c r="H178" s="43" t="s">
        <v>30</v>
      </c>
      <c r="I178" s="43">
        <f t="shared" si="155"/>
        <v>246.36557571500001</v>
      </c>
      <c r="J178" s="44" t="s">
        <v>30</v>
      </c>
      <c r="K178" s="43">
        <v>15.99582474</v>
      </c>
      <c r="L178" s="44" t="s">
        <v>30</v>
      </c>
      <c r="M178" s="43">
        <v>0.1875</v>
      </c>
      <c r="N178" s="44" t="s">
        <v>30</v>
      </c>
      <c r="O178" s="43">
        <f t="shared" si="156"/>
        <v>246.17807571500001</v>
      </c>
      <c r="P178" s="44" t="s">
        <v>30</v>
      </c>
      <c r="Q178" s="43">
        <f t="shared" si="157"/>
        <v>-15.80832474</v>
      </c>
      <c r="R178" s="44" t="s">
        <v>30</v>
      </c>
      <c r="S178" s="45">
        <f t="shared" si="154"/>
        <v>-0.9882781911500238</v>
      </c>
      <c r="T178" s="54" t="s">
        <v>394</v>
      </c>
      <c r="U178" s="24"/>
      <c r="V178" s="13"/>
      <c r="W178" s="25"/>
      <c r="X178" s="26"/>
      <c r="Y178" s="26"/>
      <c r="Z178" s="26"/>
      <c r="AA178" s="26"/>
      <c r="AC178" s="26"/>
    </row>
    <row r="179" spans="1:29" ht="31.5" x14ac:dyDescent="0.25">
      <c r="A179" s="40" t="s">
        <v>211</v>
      </c>
      <c r="B179" s="123" t="s">
        <v>395</v>
      </c>
      <c r="C179" s="41" t="s">
        <v>396</v>
      </c>
      <c r="D179" s="43" t="s">
        <v>30</v>
      </c>
      <c r="E179" s="43">
        <v>6.9416666600000001</v>
      </c>
      <c r="F179" s="43" t="s">
        <v>30</v>
      </c>
      <c r="G179" s="43">
        <v>6.9416666600000001</v>
      </c>
      <c r="H179" s="43" t="s">
        <v>30</v>
      </c>
      <c r="I179" s="43">
        <f t="shared" si="155"/>
        <v>0</v>
      </c>
      <c r="J179" s="44" t="s">
        <v>30</v>
      </c>
      <c r="K179" s="43">
        <v>0</v>
      </c>
      <c r="L179" s="44" t="s">
        <v>30</v>
      </c>
      <c r="M179" s="43">
        <v>0</v>
      </c>
      <c r="N179" s="44" t="s">
        <v>30</v>
      </c>
      <c r="O179" s="43">
        <f t="shared" si="156"/>
        <v>0</v>
      </c>
      <c r="P179" s="44" t="s">
        <v>30</v>
      </c>
      <c r="Q179" s="43">
        <f t="shared" si="157"/>
        <v>0</v>
      </c>
      <c r="R179" s="44" t="s">
        <v>30</v>
      </c>
      <c r="S179" s="45">
        <v>0</v>
      </c>
      <c r="T179" s="54" t="s">
        <v>30</v>
      </c>
      <c r="U179" s="24"/>
      <c r="V179" s="13"/>
      <c r="W179" s="25"/>
      <c r="X179" s="26"/>
      <c r="Y179" s="26"/>
      <c r="Z179" s="26"/>
      <c r="AA179" s="26"/>
      <c r="AC179" s="26"/>
    </row>
    <row r="180" spans="1:29" ht="47.25" x14ac:dyDescent="0.25">
      <c r="A180" s="40" t="s">
        <v>211</v>
      </c>
      <c r="B180" s="123" t="s">
        <v>397</v>
      </c>
      <c r="C180" s="41" t="s">
        <v>398</v>
      </c>
      <c r="D180" s="43" t="s">
        <v>30</v>
      </c>
      <c r="E180" s="43">
        <v>97.074999999999989</v>
      </c>
      <c r="F180" s="43" t="s">
        <v>30</v>
      </c>
      <c r="G180" s="43">
        <v>0</v>
      </c>
      <c r="H180" s="43" t="s">
        <v>30</v>
      </c>
      <c r="I180" s="43">
        <f t="shared" si="155"/>
        <v>97.074999999999989</v>
      </c>
      <c r="J180" s="44" t="s">
        <v>30</v>
      </c>
      <c r="K180" s="43">
        <v>10.725</v>
      </c>
      <c r="L180" s="44" t="s">
        <v>30</v>
      </c>
      <c r="M180" s="43">
        <v>1.413748</v>
      </c>
      <c r="N180" s="44" t="s">
        <v>30</v>
      </c>
      <c r="O180" s="43">
        <f t="shared" si="156"/>
        <v>95.66125199999999</v>
      </c>
      <c r="P180" s="44" t="s">
        <v>30</v>
      </c>
      <c r="Q180" s="43">
        <f t="shared" si="157"/>
        <v>-9.3112519999999996</v>
      </c>
      <c r="R180" s="44" t="s">
        <v>30</v>
      </c>
      <c r="S180" s="45">
        <f t="shared" si="154"/>
        <v>-0.86818200466200468</v>
      </c>
      <c r="T180" s="54" t="s">
        <v>399</v>
      </c>
      <c r="U180" s="24"/>
      <c r="V180" s="13"/>
      <c r="W180" s="25"/>
      <c r="X180" s="26"/>
      <c r="Y180" s="26"/>
      <c r="Z180" s="26"/>
      <c r="AA180" s="26"/>
      <c r="AC180" s="26"/>
    </row>
    <row r="181" spans="1:29" ht="31.5" x14ac:dyDescent="0.25">
      <c r="A181" s="40" t="s">
        <v>211</v>
      </c>
      <c r="B181" s="123" t="s">
        <v>400</v>
      </c>
      <c r="C181" s="41" t="s">
        <v>401</v>
      </c>
      <c r="D181" s="43" t="s">
        <v>30</v>
      </c>
      <c r="E181" s="43">
        <v>5.0948841599999994</v>
      </c>
      <c r="F181" s="43" t="s">
        <v>30</v>
      </c>
      <c r="G181" s="43">
        <v>0</v>
      </c>
      <c r="H181" s="43" t="s">
        <v>30</v>
      </c>
      <c r="I181" s="43">
        <f t="shared" si="155"/>
        <v>5.0948841599999994</v>
      </c>
      <c r="J181" s="44" t="s">
        <v>30</v>
      </c>
      <c r="K181" s="43">
        <v>5.0948841599999994</v>
      </c>
      <c r="L181" s="44" t="s">
        <v>30</v>
      </c>
      <c r="M181" s="43">
        <v>4.7949999999999999</v>
      </c>
      <c r="N181" s="44" t="s">
        <v>30</v>
      </c>
      <c r="O181" s="43">
        <f t="shared" si="156"/>
        <v>0.29988415999999951</v>
      </c>
      <c r="P181" s="44" t="s">
        <v>30</v>
      </c>
      <c r="Q181" s="43">
        <f t="shared" si="157"/>
        <v>-0.29988415999999951</v>
      </c>
      <c r="R181" s="44" t="s">
        <v>30</v>
      </c>
      <c r="S181" s="45">
        <f t="shared" si="154"/>
        <v>-5.8859858356426209E-2</v>
      </c>
      <c r="T181" s="54" t="s">
        <v>30</v>
      </c>
      <c r="U181" s="24"/>
      <c r="V181" s="13"/>
      <c r="W181" s="25"/>
      <c r="X181" s="26"/>
      <c r="Y181" s="26"/>
      <c r="Z181" s="26"/>
      <c r="AA181" s="26"/>
      <c r="AC181" s="26"/>
    </row>
    <row r="182" spans="1:29" ht="63" x14ac:dyDescent="0.25">
      <c r="A182" s="40" t="s">
        <v>211</v>
      </c>
      <c r="B182" s="123" t="s">
        <v>402</v>
      </c>
      <c r="C182" s="41" t="s">
        <v>403</v>
      </c>
      <c r="D182" s="43" t="s">
        <v>30</v>
      </c>
      <c r="E182" s="43">
        <v>58.942949929999997</v>
      </c>
      <c r="F182" s="43" t="s">
        <v>30</v>
      </c>
      <c r="G182" s="43">
        <v>0</v>
      </c>
      <c r="H182" s="43" t="s">
        <v>30</v>
      </c>
      <c r="I182" s="43">
        <f t="shared" si="155"/>
        <v>58.942949929999997</v>
      </c>
      <c r="J182" s="44" t="s">
        <v>30</v>
      </c>
      <c r="K182" s="43">
        <v>0.77981766000000008</v>
      </c>
      <c r="L182" s="44" t="s">
        <v>30</v>
      </c>
      <c r="M182" s="43">
        <v>0.7</v>
      </c>
      <c r="N182" s="44" t="s">
        <v>30</v>
      </c>
      <c r="O182" s="43">
        <f t="shared" si="156"/>
        <v>58.242949929999995</v>
      </c>
      <c r="P182" s="44" t="s">
        <v>30</v>
      </c>
      <c r="Q182" s="43">
        <f t="shared" si="157"/>
        <v>-7.9817660000000124E-2</v>
      </c>
      <c r="R182" s="44" t="s">
        <v>30</v>
      </c>
      <c r="S182" s="45">
        <f t="shared" si="154"/>
        <v>-0.10235426061010226</v>
      </c>
      <c r="T182" s="54" t="s">
        <v>315</v>
      </c>
      <c r="U182" s="24"/>
      <c r="V182" s="13"/>
      <c r="W182" s="25"/>
      <c r="X182" s="26"/>
      <c r="Y182" s="26"/>
      <c r="Z182" s="26"/>
      <c r="AA182" s="26"/>
      <c r="AC182" s="26"/>
    </row>
    <row r="183" spans="1:29" ht="31.5" x14ac:dyDescent="0.25">
      <c r="A183" s="40" t="s">
        <v>211</v>
      </c>
      <c r="B183" s="123" t="s">
        <v>404</v>
      </c>
      <c r="C183" s="41" t="s">
        <v>405</v>
      </c>
      <c r="D183" s="43" t="s">
        <v>30</v>
      </c>
      <c r="E183" s="43">
        <v>30.755800000000001</v>
      </c>
      <c r="F183" s="43" t="s">
        <v>30</v>
      </c>
      <c r="G183" s="43">
        <v>0</v>
      </c>
      <c r="H183" s="43" t="s">
        <v>30</v>
      </c>
      <c r="I183" s="43">
        <f t="shared" si="155"/>
        <v>30.755800000000001</v>
      </c>
      <c r="J183" s="44" t="s">
        <v>30</v>
      </c>
      <c r="K183" s="43">
        <v>30.755800000000001</v>
      </c>
      <c r="L183" s="44" t="s">
        <v>30</v>
      </c>
      <c r="M183" s="43">
        <v>1.8411649999999999</v>
      </c>
      <c r="N183" s="44" t="s">
        <v>30</v>
      </c>
      <c r="O183" s="43">
        <f t="shared" si="156"/>
        <v>28.914635000000001</v>
      </c>
      <c r="P183" s="44" t="s">
        <v>30</v>
      </c>
      <c r="Q183" s="43">
        <f t="shared" si="157"/>
        <v>-28.914635000000001</v>
      </c>
      <c r="R183" s="44" t="s">
        <v>30</v>
      </c>
      <c r="S183" s="45">
        <f t="shared" si="154"/>
        <v>-0.94013600686699739</v>
      </c>
      <c r="T183" s="54" t="s">
        <v>406</v>
      </c>
      <c r="U183" s="24"/>
      <c r="V183" s="13"/>
      <c r="W183" s="25"/>
      <c r="X183" s="26"/>
      <c r="Y183" s="26"/>
      <c r="Z183" s="26"/>
      <c r="AA183" s="26"/>
      <c r="AC183" s="26"/>
    </row>
    <row r="184" spans="1:29" ht="31.5" x14ac:dyDescent="0.25">
      <c r="A184" s="40" t="s">
        <v>211</v>
      </c>
      <c r="B184" s="123" t="s">
        <v>407</v>
      </c>
      <c r="C184" s="41" t="s">
        <v>408</v>
      </c>
      <c r="D184" s="43" t="s">
        <v>30</v>
      </c>
      <c r="E184" s="43">
        <v>166.17290531999998</v>
      </c>
      <c r="F184" s="43" t="s">
        <v>30</v>
      </c>
      <c r="G184" s="43">
        <v>0</v>
      </c>
      <c r="H184" s="43" t="s">
        <v>30</v>
      </c>
      <c r="I184" s="43">
        <f t="shared" si="155"/>
        <v>166.17290531999998</v>
      </c>
      <c r="J184" s="44" t="s">
        <v>30</v>
      </c>
      <c r="K184" s="43">
        <v>166.17290531999998</v>
      </c>
      <c r="L184" s="44" t="s">
        <v>30</v>
      </c>
      <c r="M184" s="43">
        <v>11.72983365</v>
      </c>
      <c r="N184" s="44" t="s">
        <v>30</v>
      </c>
      <c r="O184" s="43">
        <f t="shared" si="156"/>
        <v>154.44307166999999</v>
      </c>
      <c r="P184" s="44" t="s">
        <v>30</v>
      </c>
      <c r="Q184" s="43">
        <f t="shared" si="157"/>
        <v>-154.44307166999999</v>
      </c>
      <c r="R184" s="44" t="s">
        <v>30</v>
      </c>
      <c r="S184" s="45">
        <f t="shared" si="154"/>
        <v>-0.9294118759769423</v>
      </c>
      <c r="T184" s="54" t="s">
        <v>409</v>
      </c>
      <c r="U184" s="24"/>
      <c r="V184" s="13"/>
      <c r="W184" s="25"/>
      <c r="X184" s="26"/>
      <c r="Y184" s="26"/>
      <c r="Z184" s="26"/>
      <c r="AA184" s="26"/>
      <c r="AC184" s="26"/>
    </row>
    <row r="185" spans="1:29" ht="47.25" x14ac:dyDescent="0.25">
      <c r="A185" s="40" t="s">
        <v>211</v>
      </c>
      <c r="B185" s="123" t="s">
        <v>410</v>
      </c>
      <c r="C185" s="41" t="s">
        <v>411</v>
      </c>
      <c r="D185" s="43" t="s">
        <v>30</v>
      </c>
      <c r="E185" s="43">
        <v>10.828625000000001</v>
      </c>
      <c r="F185" s="43" t="s">
        <v>30</v>
      </c>
      <c r="G185" s="43">
        <v>0</v>
      </c>
      <c r="H185" s="43" t="s">
        <v>30</v>
      </c>
      <c r="I185" s="43">
        <f t="shared" si="155"/>
        <v>10.828625000000001</v>
      </c>
      <c r="J185" s="44" t="s">
        <v>30</v>
      </c>
      <c r="K185" s="43">
        <v>10.828625000000001</v>
      </c>
      <c r="L185" s="44" t="s">
        <v>30</v>
      </c>
      <c r="M185" s="43">
        <v>0</v>
      </c>
      <c r="N185" s="44" t="s">
        <v>30</v>
      </c>
      <c r="O185" s="43">
        <f t="shared" si="156"/>
        <v>10.828625000000001</v>
      </c>
      <c r="P185" s="44" t="s">
        <v>30</v>
      </c>
      <c r="Q185" s="43">
        <f t="shared" si="157"/>
        <v>-10.828625000000001</v>
      </c>
      <c r="R185" s="44" t="s">
        <v>30</v>
      </c>
      <c r="S185" s="45">
        <f t="shared" si="154"/>
        <v>-1</v>
      </c>
      <c r="T185" s="54" t="s">
        <v>320</v>
      </c>
      <c r="U185" s="24"/>
      <c r="V185" s="13"/>
      <c r="W185" s="25"/>
      <c r="X185" s="26"/>
      <c r="Y185" s="26"/>
      <c r="Z185" s="26"/>
      <c r="AA185" s="26"/>
      <c r="AC185" s="26"/>
    </row>
    <row r="186" spans="1:29" ht="78.75" x14ac:dyDescent="0.25">
      <c r="A186" s="40" t="s">
        <v>211</v>
      </c>
      <c r="B186" s="123" t="s">
        <v>412</v>
      </c>
      <c r="C186" s="41" t="s">
        <v>413</v>
      </c>
      <c r="D186" s="43" t="s">
        <v>30</v>
      </c>
      <c r="E186" s="43">
        <v>168.35403178899998</v>
      </c>
      <c r="F186" s="43" t="s">
        <v>30</v>
      </c>
      <c r="G186" s="43">
        <v>0</v>
      </c>
      <c r="H186" s="43" t="s">
        <v>30</v>
      </c>
      <c r="I186" s="43">
        <f t="shared" si="155"/>
        <v>168.35403178899998</v>
      </c>
      <c r="J186" s="44" t="s">
        <v>30</v>
      </c>
      <c r="K186" s="43">
        <v>14.151999999999999</v>
      </c>
      <c r="L186" s="44" t="s">
        <v>30</v>
      </c>
      <c r="M186" s="43">
        <v>0</v>
      </c>
      <c r="N186" s="44" t="s">
        <v>30</v>
      </c>
      <c r="O186" s="43">
        <f t="shared" si="156"/>
        <v>168.35403178899998</v>
      </c>
      <c r="P186" s="44" t="s">
        <v>30</v>
      </c>
      <c r="Q186" s="43">
        <f t="shared" si="157"/>
        <v>-14.151999999999999</v>
      </c>
      <c r="R186" s="44" t="s">
        <v>30</v>
      </c>
      <c r="S186" s="45">
        <f t="shared" si="154"/>
        <v>-1</v>
      </c>
      <c r="T186" s="54" t="s">
        <v>414</v>
      </c>
      <c r="U186" s="24"/>
      <c r="V186" s="13"/>
      <c r="W186" s="25"/>
      <c r="X186" s="26"/>
      <c r="Y186" s="26"/>
      <c r="Z186" s="26"/>
      <c r="AA186" s="26"/>
      <c r="AC186" s="26"/>
    </row>
    <row r="187" spans="1:29" ht="47.25" x14ac:dyDescent="0.25">
      <c r="A187" s="40" t="s">
        <v>211</v>
      </c>
      <c r="B187" s="123" t="s">
        <v>415</v>
      </c>
      <c r="C187" s="41" t="s">
        <v>416</v>
      </c>
      <c r="D187" s="43" t="s">
        <v>30</v>
      </c>
      <c r="E187" s="43">
        <v>30.711000000000002</v>
      </c>
      <c r="F187" s="43" t="s">
        <v>30</v>
      </c>
      <c r="G187" s="43">
        <v>0</v>
      </c>
      <c r="H187" s="43" t="s">
        <v>30</v>
      </c>
      <c r="I187" s="43">
        <f t="shared" si="155"/>
        <v>30.711000000000002</v>
      </c>
      <c r="J187" s="44" t="s">
        <v>30</v>
      </c>
      <c r="K187" s="43">
        <v>3.3929999999999998</v>
      </c>
      <c r="L187" s="44" t="s">
        <v>30</v>
      </c>
      <c r="M187" s="43">
        <v>0.29876200000000003</v>
      </c>
      <c r="N187" s="44" t="s">
        <v>30</v>
      </c>
      <c r="O187" s="43">
        <f t="shared" si="156"/>
        <v>30.412238000000002</v>
      </c>
      <c r="P187" s="44" t="s">
        <v>30</v>
      </c>
      <c r="Q187" s="43">
        <f t="shared" si="157"/>
        <v>-3.0942379999999998</v>
      </c>
      <c r="R187" s="44" t="s">
        <v>30</v>
      </c>
      <c r="S187" s="45">
        <f t="shared" si="154"/>
        <v>-0.91194753905098735</v>
      </c>
      <c r="T187" s="54" t="s">
        <v>399</v>
      </c>
      <c r="U187" s="24"/>
      <c r="V187" s="13"/>
      <c r="W187" s="25"/>
      <c r="X187" s="26"/>
      <c r="Y187" s="26"/>
      <c r="Z187" s="26"/>
      <c r="AA187" s="26"/>
      <c r="AC187" s="26"/>
    </row>
    <row r="188" spans="1:29" ht="47.25" x14ac:dyDescent="0.25">
      <c r="A188" s="40" t="s">
        <v>211</v>
      </c>
      <c r="B188" s="123" t="s">
        <v>417</v>
      </c>
      <c r="C188" s="41" t="s">
        <v>418</v>
      </c>
      <c r="D188" s="43" t="s">
        <v>30</v>
      </c>
      <c r="E188" s="43">
        <v>15.435656</v>
      </c>
      <c r="F188" s="43" t="s">
        <v>30</v>
      </c>
      <c r="G188" s="43">
        <v>0</v>
      </c>
      <c r="H188" s="43" t="s">
        <v>30</v>
      </c>
      <c r="I188" s="43">
        <f t="shared" si="155"/>
        <v>15.435656</v>
      </c>
      <c r="J188" s="44" t="s">
        <v>30</v>
      </c>
      <c r="K188" s="43">
        <v>15.435656</v>
      </c>
      <c r="L188" s="44" t="s">
        <v>30</v>
      </c>
      <c r="M188" s="43">
        <v>0</v>
      </c>
      <c r="N188" s="44" t="s">
        <v>30</v>
      </c>
      <c r="O188" s="43">
        <f t="shared" si="156"/>
        <v>15.435656</v>
      </c>
      <c r="P188" s="44" t="s">
        <v>30</v>
      </c>
      <c r="Q188" s="43">
        <f t="shared" si="157"/>
        <v>-15.435656</v>
      </c>
      <c r="R188" s="44" t="s">
        <v>30</v>
      </c>
      <c r="S188" s="45">
        <f t="shared" si="154"/>
        <v>-1</v>
      </c>
      <c r="T188" s="54" t="s">
        <v>419</v>
      </c>
      <c r="U188" s="24"/>
      <c r="V188" s="13"/>
      <c r="W188" s="25"/>
      <c r="X188" s="26"/>
      <c r="Y188" s="26"/>
      <c r="Z188" s="26"/>
      <c r="AA188" s="26"/>
      <c r="AC188" s="26"/>
    </row>
    <row r="189" spans="1:29" ht="63" customHeight="1" x14ac:dyDescent="0.25">
      <c r="A189" s="40" t="s">
        <v>211</v>
      </c>
      <c r="B189" s="123" t="s">
        <v>420</v>
      </c>
      <c r="C189" s="41" t="s">
        <v>421</v>
      </c>
      <c r="D189" s="43" t="s">
        <v>30</v>
      </c>
      <c r="E189" s="43">
        <v>199.86998523000003</v>
      </c>
      <c r="F189" s="43" t="s">
        <v>30</v>
      </c>
      <c r="G189" s="43">
        <v>0</v>
      </c>
      <c r="H189" s="43" t="s">
        <v>30</v>
      </c>
      <c r="I189" s="43">
        <f t="shared" si="155"/>
        <v>199.86998523000003</v>
      </c>
      <c r="J189" s="44" t="s">
        <v>30</v>
      </c>
      <c r="K189" s="43">
        <v>199.86998523000003</v>
      </c>
      <c r="L189" s="44" t="s">
        <v>30</v>
      </c>
      <c r="M189" s="43">
        <v>406.75165132000001</v>
      </c>
      <c r="N189" s="44" t="s">
        <v>30</v>
      </c>
      <c r="O189" s="43">
        <f t="shared" si="156"/>
        <v>-206.88166608999998</v>
      </c>
      <c r="P189" s="44" t="s">
        <v>30</v>
      </c>
      <c r="Q189" s="43">
        <f t="shared" si="157"/>
        <v>206.88166608999998</v>
      </c>
      <c r="R189" s="44" t="s">
        <v>30</v>
      </c>
      <c r="S189" s="45">
        <f t="shared" si="154"/>
        <v>1.0350812096770372</v>
      </c>
      <c r="T189" s="54" t="s">
        <v>422</v>
      </c>
      <c r="U189" s="24"/>
      <c r="V189" s="13"/>
      <c r="W189" s="25"/>
      <c r="X189" s="26"/>
      <c r="Y189" s="26"/>
      <c r="Z189" s="26"/>
      <c r="AA189" s="26"/>
      <c r="AC189" s="26"/>
    </row>
    <row r="190" spans="1:29" ht="63" x14ac:dyDescent="0.25">
      <c r="A190" s="40" t="s">
        <v>211</v>
      </c>
      <c r="B190" s="123" t="s">
        <v>423</v>
      </c>
      <c r="C190" s="41" t="s">
        <v>424</v>
      </c>
      <c r="D190" s="43" t="s">
        <v>30</v>
      </c>
      <c r="E190" s="43">
        <v>396.33100000000002</v>
      </c>
      <c r="F190" s="43" t="s">
        <v>30</v>
      </c>
      <c r="G190" s="43">
        <v>0</v>
      </c>
      <c r="H190" s="43" t="s">
        <v>30</v>
      </c>
      <c r="I190" s="43">
        <f t="shared" si="155"/>
        <v>396.33100000000002</v>
      </c>
      <c r="J190" s="44" t="s">
        <v>30</v>
      </c>
      <c r="K190" s="43">
        <v>18.8</v>
      </c>
      <c r="L190" s="44" t="s">
        <v>30</v>
      </c>
      <c r="M190" s="43">
        <v>0</v>
      </c>
      <c r="N190" s="44" t="s">
        <v>30</v>
      </c>
      <c r="O190" s="43">
        <f t="shared" si="156"/>
        <v>396.33100000000002</v>
      </c>
      <c r="P190" s="44" t="s">
        <v>30</v>
      </c>
      <c r="Q190" s="43">
        <f t="shared" si="157"/>
        <v>-18.8</v>
      </c>
      <c r="R190" s="44" t="s">
        <v>30</v>
      </c>
      <c r="S190" s="45">
        <f t="shared" si="154"/>
        <v>-1</v>
      </c>
      <c r="T190" s="54" t="s">
        <v>425</v>
      </c>
      <c r="U190" s="24"/>
      <c r="V190" s="13"/>
      <c r="W190" s="25"/>
      <c r="X190" s="26"/>
      <c r="Y190" s="26"/>
      <c r="Z190" s="26"/>
      <c r="AA190" s="26"/>
      <c r="AC190" s="26"/>
    </row>
    <row r="191" spans="1:29" ht="63" x14ac:dyDescent="0.25">
      <c r="A191" s="40" t="s">
        <v>211</v>
      </c>
      <c r="B191" s="123" t="s">
        <v>426</v>
      </c>
      <c r="C191" s="41" t="s">
        <v>427</v>
      </c>
      <c r="D191" s="43" t="s">
        <v>30</v>
      </c>
      <c r="E191" s="43">
        <v>20.529499999999999</v>
      </c>
      <c r="F191" s="43" t="s">
        <v>30</v>
      </c>
      <c r="G191" s="43">
        <v>0</v>
      </c>
      <c r="H191" s="43" t="s">
        <v>30</v>
      </c>
      <c r="I191" s="43">
        <f t="shared" si="155"/>
        <v>20.529499999999999</v>
      </c>
      <c r="J191" s="44" t="s">
        <v>30</v>
      </c>
      <c r="K191" s="43">
        <v>2.3174999999999999</v>
      </c>
      <c r="L191" s="44" t="s">
        <v>30</v>
      </c>
      <c r="M191" s="43">
        <v>0</v>
      </c>
      <c r="N191" s="44" t="s">
        <v>30</v>
      </c>
      <c r="O191" s="43">
        <f t="shared" si="156"/>
        <v>20.529499999999999</v>
      </c>
      <c r="P191" s="44" t="s">
        <v>30</v>
      </c>
      <c r="Q191" s="43">
        <f t="shared" si="157"/>
        <v>-2.3174999999999999</v>
      </c>
      <c r="R191" s="44" t="s">
        <v>30</v>
      </c>
      <c r="S191" s="45">
        <f t="shared" si="154"/>
        <v>-1</v>
      </c>
      <c r="T191" s="54" t="s">
        <v>428</v>
      </c>
      <c r="U191" s="24"/>
      <c r="V191" s="13"/>
      <c r="W191" s="25"/>
      <c r="X191" s="26"/>
      <c r="Y191" s="26"/>
      <c r="Z191" s="26"/>
      <c r="AA191" s="26"/>
      <c r="AC191" s="26"/>
    </row>
    <row r="192" spans="1:29" ht="63" x14ac:dyDescent="0.25">
      <c r="A192" s="40" t="s">
        <v>211</v>
      </c>
      <c r="B192" s="123" t="s">
        <v>429</v>
      </c>
      <c r="C192" s="41" t="s">
        <v>430</v>
      </c>
      <c r="D192" s="43" t="s">
        <v>30</v>
      </c>
      <c r="E192" s="43">
        <v>410.64699999999999</v>
      </c>
      <c r="F192" s="43" t="s">
        <v>30</v>
      </c>
      <c r="G192" s="43">
        <v>0</v>
      </c>
      <c r="H192" s="43" t="s">
        <v>30</v>
      </c>
      <c r="I192" s="43">
        <f t="shared" si="155"/>
        <v>410.64699999999999</v>
      </c>
      <c r="J192" s="44" t="s">
        <v>30</v>
      </c>
      <c r="K192" s="43">
        <v>10.725</v>
      </c>
      <c r="L192" s="44" t="s">
        <v>30</v>
      </c>
      <c r="M192" s="43">
        <v>0</v>
      </c>
      <c r="N192" s="44" t="s">
        <v>30</v>
      </c>
      <c r="O192" s="43">
        <f t="shared" si="156"/>
        <v>410.64699999999999</v>
      </c>
      <c r="P192" s="44" t="s">
        <v>30</v>
      </c>
      <c r="Q192" s="43">
        <f t="shared" si="157"/>
        <v>-10.725</v>
      </c>
      <c r="R192" s="44" t="s">
        <v>30</v>
      </c>
      <c r="S192" s="45">
        <f t="shared" si="154"/>
        <v>-1</v>
      </c>
      <c r="T192" s="54" t="s">
        <v>431</v>
      </c>
      <c r="U192" s="24"/>
      <c r="V192" s="13"/>
      <c r="W192" s="25"/>
      <c r="X192" s="26"/>
      <c r="Y192" s="26"/>
      <c r="Z192" s="26"/>
      <c r="AA192" s="26"/>
      <c r="AC192" s="26"/>
    </row>
    <row r="193" spans="1:29" ht="47.25" x14ac:dyDescent="0.25">
      <c r="A193" s="40" t="s">
        <v>211</v>
      </c>
      <c r="B193" s="123" t="s">
        <v>432</v>
      </c>
      <c r="C193" s="41" t="s">
        <v>433</v>
      </c>
      <c r="D193" s="43" t="s">
        <v>30</v>
      </c>
      <c r="E193" s="43">
        <v>3.6907480000000001</v>
      </c>
      <c r="F193" s="43" t="s">
        <v>30</v>
      </c>
      <c r="G193" s="43">
        <v>0</v>
      </c>
      <c r="H193" s="43" t="s">
        <v>30</v>
      </c>
      <c r="I193" s="43">
        <f t="shared" si="155"/>
        <v>3.6907480000000001</v>
      </c>
      <c r="J193" s="44" t="s">
        <v>30</v>
      </c>
      <c r="K193" s="43">
        <v>3.6907480000000001</v>
      </c>
      <c r="L193" s="44" t="s">
        <v>30</v>
      </c>
      <c r="M193" s="43">
        <v>3.4231634799999999</v>
      </c>
      <c r="N193" s="44" t="s">
        <v>30</v>
      </c>
      <c r="O193" s="43">
        <f t="shared" si="156"/>
        <v>0.26758452000000021</v>
      </c>
      <c r="P193" s="44" t="s">
        <v>30</v>
      </c>
      <c r="Q193" s="43">
        <f t="shared" si="157"/>
        <v>-0.26758452000000021</v>
      </c>
      <c r="R193" s="44" t="s">
        <v>30</v>
      </c>
      <c r="S193" s="45">
        <f t="shared" si="154"/>
        <v>-7.2501433313789027E-2</v>
      </c>
      <c r="T193" s="54" t="s">
        <v>30</v>
      </c>
      <c r="U193" s="24"/>
      <c r="V193" s="13"/>
      <c r="W193" s="25"/>
      <c r="X193" s="26"/>
      <c r="Y193" s="26"/>
      <c r="Z193" s="26"/>
      <c r="AA193" s="26"/>
      <c r="AC193" s="26"/>
    </row>
    <row r="194" spans="1:29" ht="63" x14ac:dyDescent="0.25">
      <c r="A194" s="40" t="s">
        <v>211</v>
      </c>
      <c r="B194" s="123" t="s">
        <v>434</v>
      </c>
      <c r="C194" s="41" t="s">
        <v>435</v>
      </c>
      <c r="D194" s="43" t="s">
        <v>30</v>
      </c>
      <c r="E194" s="43">
        <v>27.87683749</v>
      </c>
      <c r="F194" s="43" t="s">
        <v>30</v>
      </c>
      <c r="G194" s="43">
        <v>0</v>
      </c>
      <c r="H194" s="43" t="s">
        <v>30</v>
      </c>
      <c r="I194" s="43">
        <f t="shared" si="155"/>
        <v>27.87683749</v>
      </c>
      <c r="J194" s="44" t="s">
        <v>30</v>
      </c>
      <c r="K194" s="43">
        <v>0.50083749</v>
      </c>
      <c r="L194" s="44" t="s">
        <v>30</v>
      </c>
      <c r="M194" s="43">
        <v>0.5</v>
      </c>
      <c r="N194" s="44" t="s">
        <v>30</v>
      </c>
      <c r="O194" s="43">
        <f t="shared" si="156"/>
        <v>27.37683749</v>
      </c>
      <c r="P194" s="44" t="s">
        <v>30</v>
      </c>
      <c r="Q194" s="43">
        <f t="shared" si="157"/>
        <v>-8.3748999999999629E-4</v>
      </c>
      <c r="R194" s="44" t="s">
        <v>30</v>
      </c>
      <c r="S194" s="45">
        <f t="shared" si="154"/>
        <v>-1.6721791333951385E-3</v>
      </c>
      <c r="T194" s="54" t="s">
        <v>30</v>
      </c>
      <c r="U194" s="24"/>
      <c r="V194" s="13"/>
      <c r="W194" s="25"/>
      <c r="X194" s="26"/>
      <c r="Y194" s="26"/>
      <c r="Z194" s="26"/>
      <c r="AA194" s="26"/>
      <c r="AC194" s="26"/>
    </row>
    <row r="195" spans="1:29" ht="47.25" x14ac:dyDescent="0.25">
      <c r="A195" s="40" t="s">
        <v>211</v>
      </c>
      <c r="B195" s="123" t="s">
        <v>436</v>
      </c>
      <c r="C195" s="41" t="s">
        <v>437</v>
      </c>
      <c r="D195" s="43" t="s">
        <v>30</v>
      </c>
      <c r="E195" s="43">
        <v>568.67295301000001</v>
      </c>
      <c r="F195" s="43" t="s">
        <v>30</v>
      </c>
      <c r="G195" s="43">
        <v>0</v>
      </c>
      <c r="H195" s="43" t="s">
        <v>30</v>
      </c>
      <c r="I195" s="43">
        <f t="shared" si="155"/>
        <v>568.67295301000001</v>
      </c>
      <c r="J195" s="44" t="s">
        <v>30</v>
      </c>
      <c r="K195" s="43">
        <v>53.772953010000002</v>
      </c>
      <c r="L195" s="44" t="s">
        <v>30</v>
      </c>
      <c r="M195" s="43">
        <v>16.802466599999999</v>
      </c>
      <c r="N195" s="44" t="s">
        <v>30</v>
      </c>
      <c r="O195" s="43">
        <f t="shared" si="156"/>
        <v>551.87048641000001</v>
      </c>
      <c r="P195" s="44" t="s">
        <v>30</v>
      </c>
      <c r="Q195" s="43">
        <f t="shared" si="157"/>
        <v>-36.970486410000007</v>
      </c>
      <c r="R195" s="44" t="s">
        <v>30</v>
      </c>
      <c r="S195" s="45">
        <f t="shared" si="154"/>
        <v>-0.6875294054080443</v>
      </c>
      <c r="T195" s="54" t="s">
        <v>320</v>
      </c>
      <c r="U195" s="24"/>
      <c r="V195" s="13"/>
      <c r="W195" s="25"/>
      <c r="X195" s="26"/>
      <c r="Y195" s="26"/>
      <c r="Z195" s="26"/>
      <c r="AA195" s="26"/>
      <c r="AC195" s="26"/>
    </row>
    <row r="196" spans="1:29" ht="138" customHeight="1" x14ac:dyDescent="0.25">
      <c r="A196" s="40" t="s">
        <v>211</v>
      </c>
      <c r="B196" s="123" t="s">
        <v>438</v>
      </c>
      <c r="C196" s="41" t="s">
        <v>439</v>
      </c>
      <c r="D196" s="43" t="s">
        <v>30</v>
      </c>
      <c r="E196" s="43">
        <v>214.5</v>
      </c>
      <c r="F196" s="43" t="s">
        <v>30</v>
      </c>
      <c r="G196" s="43">
        <v>0</v>
      </c>
      <c r="H196" s="43" t="s">
        <v>30</v>
      </c>
      <c r="I196" s="43">
        <f t="shared" si="155"/>
        <v>214.5</v>
      </c>
      <c r="J196" s="44" t="s">
        <v>30</v>
      </c>
      <c r="K196" s="43">
        <v>17.45</v>
      </c>
      <c r="L196" s="44" t="s">
        <v>30</v>
      </c>
      <c r="M196" s="43">
        <v>11.77616744</v>
      </c>
      <c r="N196" s="44" t="s">
        <v>30</v>
      </c>
      <c r="O196" s="43">
        <f t="shared" si="156"/>
        <v>202.72383256000001</v>
      </c>
      <c r="P196" s="44" t="s">
        <v>30</v>
      </c>
      <c r="Q196" s="43">
        <f t="shared" si="157"/>
        <v>-5.6738325599999992</v>
      </c>
      <c r="R196" s="44" t="s">
        <v>30</v>
      </c>
      <c r="S196" s="45">
        <f t="shared" si="154"/>
        <v>-0.32514799770773634</v>
      </c>
      <c r="T196" s="54" t="s">
        <v>440</v>
      </c>
      <c r="U196" s="24"/>
      <c r="V196" s="13"/>
      <c r="W196" s="25"/>
      <c r="X196" s="26"/>
      <c r="Y196" s="26"/>
      <c r="Z196" s="26"/>
      <c r="AA196" s="26"/>
      <c r="AC196" s="26"/>
    </row>
    <row r="197" spans="1:29" ht="78.75" x14ac:dyDescent="0.25">
      <c r="A197" s="40" t="s">
        <v>211</v>
      </c>
      <c r="B197" s="123" t="s">
        <v>441</v>
      </c>
      <c r="C197" s="41" t="s">
        <v>442</v>
      </c>
      <c r="D197" s="43" t="s">
        <v>30</v>
      </c>
      <c r="E197" s="43">
        <v>3.3520337499999999</v>
      </c>
      <c r="F197" s="43" t="s">
        <v>30</v>
      </c>
      <c r="G197" s="43">
        <v>0</v>
      </c>
      <c r="H197" s="43" t="s">
        <v>30</v>
      </c>
      <c r="I197" s="43">
        <f t="shared" si="155"/>
        <v>3.3520337499999999</v>
      </c>
      <c r="J197" s="44" t="s">
        <v>30</v>
      </c>
      <c r="K197" s="43">
        <v>3.3520337499999999</v>
      </c>
      <c r="L197" s="44" t="s">
        <v>30</v>
      </c>
      <c r="M197" s="43">
        <v>0.13849185999999999</v>
      </c>
      <c r="N197" s="44" t="s">
        <v>30</v>
      </c>
      <c r="O197" s="43">
        <f t="shared" si="156"/>
        <v>3.2135418900000001</v>
      </c>
      <c r="P197" s="44" t="s">
        <v>30</v>
      </c>
      <c r="Q197" s="43">
        <f t="shared" si="157"/>
        <v>-3.2135418900000001</v>
      </c>
      <c r="R197" s="44" t="s">
        <v>30</v>
      </c>
      <c r="S197" s="45">
        <f t="shared" si="154"/>
        <v>-0.95868422864179104</v>
      </c>
      <c r="T197" s="54" t="s">
        <v>443</v>
      </c>
      <c r="U197" s="24"/>
      <c r="V197" s="13"/>
      <c r="W197" s="25"/>
      <c r="X197" s="26"/>
      <c r="Y197" s="26"/>
      <c r="Z197" s="26"/>
      <c r="AA197" s="26"/>
      <c r="AC197" s="26"/>
    </row>
    <row r="198" spans="1:29" ht="63" x14ac:dyDescent="0.25">
      <c r="A198" s="40" t="s">
        <v>211</v>
      </c>
      <c r="B198" s="123" t="s">
        <v>444</v>
      </c>
      <c r="C198" s="41" t="s">
        <v>445</v>
      </c>
      <c r="D198" s="43" t="s">
        <v>30</v>
      </c>
      <c r="E198" s="43">
        <v>122.54636811</v>
      </c>
      <c r="F198" s="43" t="s">
        <v>30</v>
      </c>
      <c r="G198" s="43">
        <v>0</v>
      </c>
      <c r="H198" s="43" t="s">
        <v>30</v>
      </c>
      <c r="I198" s="43">
        <f t="shared" si="155"/>
        <v>122.54636811</v>
      </c>
      <c r="J198" s="44" t="s">
        <v>30</v>
      </c>
      <c r="K198" s="43">
        <v>6.5797369699999999</v>
      </c>
      <c r="L198" s="44" t="s">
        <v>30</v>
      </c>
      <c r="M198" s="43">
        <v>0</v>
      </c>
      <c r="N198" s="44" t="s">
        <v>30</v>
      </c>
      <c r="O198" s="43">
        <f t="shared" si="156"/>
        <v>122.54636811</v>
      </c>
      <c r="P198" s="44" t="s">
        <v>30</v>
      </c>
      <c r="Q198" s="43">
        <f t="shared" si="157"/>
        <v>-6.5797369699999999</v>
      </c>
      <c r="R198" s="44" t="s">
        <v>30</v>
      </c>
      <c r="S198" s="45">
        <f t="shared" si="154"/>
        <v>-1</v>
      </c>
      <c r="T198" s="54" t="s">
        <v>446</v>
      </c>
      <c r="U198" s="24"/>
      <c r="V198" s="13"/>
      <c r="W198" s="25"/>
      <c r="X198" s="26"/>
      <c r="Y198" s="26"/>
      <c r="Z198" s="26"/>
      <c r="AA198" s="26"/>
      <c r="AC198" s="26"/>
    </row>
    <row r="199" spans="1:29" ht="31.5" x14ac:dyDescent="0.25">
      <c r="A199" s="40" t="s">
        <v>211</v>
      </c>
      <c r="B199" s="123" t="s">
        <v>447</v>
      </c>
      <c r="C199" s="41" t="s">
        <v>448</v>
      </c>
      <c r="D199" s="59" t="s">
        <v>30</v>
      </c>
      <c r="E199" s="43">
        <v>974.92085332999989</v>
      </c>
      <c r="F199" s="43" t="s">
        <v>30</v>
      </c>
      <c r="G199" s="43">
        <v>2.2283474600000002</v>
      </c>
      <c r="H199" s="43" t="s">
        <v>30</v>
      </c>
      <c r="I199" s="43">
        <f t="shared" si="155"/>
        <v>972.69250586999988</v>
      </c>
      <c r="J199" s="44" t="s">
        <v>30</v>
      </c>
      <c r="K199" s="43">
        <v>12.588345869999999</v>
      </c>
      <c r="L199" s="44" t="s">
        <v>30</v>
      </c>
      <c r="M199" s="43">
        <v>12.380784540000001</v>
      </c>
      <c r="N199" s="44" t="s">
        <v>30</v>
      </c>
      <c r="O199" s="43">
        <f t="shared" si="156"/>
        <v>960.31172132999984</v>
      </c>
      <c r="P199" s="44" t="s">
        <v>30</v>
      </c>
      <c r="Q199" s="43">
        <f t="shared" si="157"/>
        <v>-0.20756132999999899</v>
      </c>
      <c r="R199" s="44" t="s">
        <v>30</v>
      </c>
      <c r="S199" s="45">
        <f t="shared" si="154"/>
        <v>-1.6488372034220173E-2</v>
      </c>
      <c r="T199" s="54" t="s">
        <v>30</v>
      </c>
      <c r="U199" s="24"/>
      <c r="V199" s="13"/>
      <c r="W199" s="25"/>
      <c r="X199" s="26"/>
      <c r="Y199" s="26"/>
      <c r="Z199" s="26"/>
      <c r="AA199" s="26"/>
      <c r="AC199" s="26"/>
    </row>
    <row r="200" spans="1:29" ht="31.5" x14ac:dyDescent="0.25">
      <c r="A200" s="40" t="s">
        <v>211</v>
      </c>
      <c r="B200" s="123" t="s">
        <v>449</v>
      </c>
      <c r="C200" s="41" t="s">
        <v>450</v>
      </c>
      <c r="D200" s="59" t="s">
        <v>30</v>
      </c>
      <c r="E200" s="43">
        <v>41.751080000000002</v>
      </c>
      <c r="F200" s="43" t="s">
        <v>30</v>
      </c>
      <c r="G200" s="43">
        <v>1.661702</v>
      </c>
      <c r="H200" s="43" t="s">
        <v>30</v>
      </c>
      <c r="I200" s="43">
        <f t="shared" si="155"/>
        <v>40.089378000000004</v>
      </c>
      <c r="J200" s="44" t="s">
        <v>30</v>
      </c>
      <c r="K200" s="43">
        <v>0.78829800000000005</v>
      </c>
      <c r="L200" s="44" t="s">
        <v>30</v>
      </c>
      <c r="M200" s="43">
        <v>0.78829800000000005</v>
      </c>
      <c r="N200" s="44" t="s">
        <v>30</v>
      </c>
      <c r="O200" s="43">
        <f t="shared" si="156"/>
        <v>39.301080000000006</v>
      </c>
      <c r="P200" s="44" t="s">
        <v>30</v>
      </c>
      <c r="Q200" s="43">
        <f t="shared" si="157"/>
        <v>0</v>
      </c>
      <c r="R200" s="44" t="s">
        <v>30</v>
      </c>
      <c r="S200" s="45">
        <f t="shared" si="154"/>
        <v>0</v>
      </c>
      <c r="T200" s="54" t="s">
        <v>30</v>
      </c>
      <c r="U200" s="24"/>
      <c r="V200" s="13"/>
      <c r="W200" s="25"/>
      <c r="X200" s="26"/>
      <c r="Y200" s="26"/>
      <c r="Z200" s="26"/>
      <c r="AA200" s="26"/>
      <c r="AC200" s="26"/>
    </row>
    <row r="201" spans="1:29" ht="47.25" x14ac:dyDescent="0.25">
      <c r="A201" s="40" t="s">
        <v>211</v>
      </c>
      <c r="B201" s="123" t="s">
        <v>451</v>
      </c>
      <c r="C201" s="41" t="s">
        <v>452</v>
      </c>
      <c r="D201" s="43" t="s">
        <v>30</v>
      </c>
      <c r="E201" s="43">
        <v>991.03200000000004</v>
      </c>
      <c r="F201" s="43" t="s">
        <v>30</v>
      </c>
      <c r="G201" s="43">
        <v>0.9</v>
      </c>
      <c r="H201" s="43" t="s">
        <v>30</v>
      </c>
      <c r="I201" s="43">
        <f t="shared" si="155"/>
        <v>990.13200000000006</v>
      </c>
      <c r="J201" s="44" t="s">
        <v>30</v>
      </c>
      <c r="K201" s="43">
        <v>25.6</v>
      </c>
      <c r="L201" s="44" t="s">
        <v>30</v>
      </c>
      <c r="M201" s="43">
        <v>25.6</v>
      </c>
      <c r="N201" s="44" t="s">
        <v>30</v>
      </c>
      <c r="O201" s="43">
        <f t="shared" si="156"/>
        <v>964.53200000000004</v>
      </c>
      <c r="P201" s="44" t="s">
        <v>30</v>
      </c>
      <c r="Q201" s="43">
        <f t="shared" si="157"/>
        <v>0</v>
      </c>
      <c r="R201" s="44" t="s">
        <v>30</v>
      </c>
      <c r="S201" s="45">
        <f t="shared" si="154"/>
        <v>0</v>
      </c>
      <c r="T201" s="54" t="s">
        <v>30</v>
      </c>
      <c r="U201" s="24"/>
      <c r="V201" s="13"/>
      <c r="W201" s="25"/>
      <c r="X201" s="26"/>
      <c r="Y201" s="26"/>
      <c r="Z201" s="26"/>
      <c r="AA201" s="26"/>
      <c r="AC201" s="26"/>
    </row>
    <row r="202" spans="1:29" ht="31.5" x14ac:dyDescent="0.25">
      <c r="A202" s="40" t="s">
        <v>211</v>
      </c>
      <c r="B202" s="123" t="s">
        <v>453</v>
      </c>
      <c r="C202" s="41" t="s">
        <v>454</v>
      </c>
      <c r="D202" s="43" t="s">
        <v>30</v>
      </c>
      <c r="E202" s="43">
        <v>272.63142599999998</v>
      </c>
      <c r="F202" s="43" t="s">
        <v>30</v>
      </c>
      <c r="G202" s="43">
        <v>0</v>
      </c>
      <c r="H202" s="43" t="s">
        <v>30</v>
      </c>
      <c r="I202" s="43">
        <f t="shared" si="155"/>
        <v>272.63142599999998</v>
      </c>
      <c r="J202" s="44" t="s">
        <v>30</v>
      </c>
      <c r="K202" s="43">
        <v>272.63142599999998</v>
      </c>
      <c r="L202" s="44" t="s">
        <v>30</v>
      </c>
      <c r="M202" s="43">
        <v>274.73955950999999</v>
      </c>
      <c r="N202" s="44" t="s">
        <v>30</v>
      </c>
      <c r="O202" s="43">
        <f t="shared" si="156"/>
        <v>-2.108133510000016</v>
      </c>
      <c r="P202" s="44" t="s">
        <v>30</v>
      </c>
      <c r="Q202" s="43">
        <f t="shared" si="157"/>
        <v>2.108133510000016</v>
      </c>
      <c r="R202" s="44" t="s">
        <v>30</v>
      </c>
      <c r="S202" s="45">
        <f t="shared" si="154"/>
        <v>7.732540378525608E-3</v>
      </c>
      <c r="T202" s="54" t="s">
        <v>30</v>
      </c>
      <c r="U202" s="24"/>
      <c r="V202" s="13"/>
      <c r="W202" s="25"/>
      <c r="X202" s="26"/>
      <c r="Y202" s="26"/>
      <c r="Z202" s="26"/>
      <c r="AA202" s="26"/>
      <c r="AC202" s="26"/>
    </row>
    <row r="203" spans="1:29" ht="47.25" x14ac:dyDescent="0.25">
      <c r="A203" s="33" t="s">
        <v>455</v>
      </c>
      <c r="B203" s="34" t="s">
        <v>456</v>
      </c>
      <c r="C203" s="35" t="s">
        <v>29</v>
      </c>
      <c r="D203" s="36">
        <f t="shared" ref="D203:E203" si="158">D204</f>
        <v>0</v>
      </c>
      <c r="E203" s="36">
        <f t="shared" si="158"/>
        <v>0</v>
      </c>
      <c r="F203" s="36" t="s">
        <v>30</v>
      </c>
      <c r="G203" s="36">
        <f t="shared" ref="G203" si="159">G204</f>
        <v>0</v>
      </c>
      <c r="H203" s="36" t="s">
        <v>30</v>
      </c>
      <c r="I203" s="36">
        <f t="shared" ref="I203" si="160">I204</f>
        <v>0</v>
      </c>
      <c r="J203" s="37" t="s">
        <v>30</v>
      </c>
      <c r="K203" s="36">
        <f t="shared" ref="K203:Q203" si="161">K204</f>
        <v>0</v>
      </c>
      <c r="L203" s="37" t="s">
        <v>30</v>
      </c>
      <c r="M203" s="36">
        <f t="shared" si="161"/>
        <v>0</v>
      </c>
      <c r="N203" s="37" t="s">
        <v>30</v>
      </c>
      <c r="O203" s="36">
        <f t="shared" si="161"/>
        <v>0</v>
      </c>
      <c r="P203" s="37" t="s">
        <v>30</v>
      </c>
      <c r="Q203" s="36">
        <f t="shared" si="161"/>
        <v>0</v>
      </c>
      <c r="R203" s="37" t="s">
        <v>30</v>
      </c>
      <c r="S203" s="38">
        <v>0</v>
      </c>
      <c r="T203" s="46" t="s">
        <v>30</v>
      </c>
      <c r="U203" s="24"/>
      <c r="V203" s="13"/>
      <c r="W203" s="25"/>
      <c r="X203" s="26"/>
      <c r="Y203" s="26"/>
      <c r="Z203" s="26"/>
      <c r="AA203" s="26"/>
      <c r="AC203" s="26"/>
    </row>
    <row r="204" spans="1:29" x14ac:dyDescent="0.25">
      <c r="A204" s="65" t="s">
        <v>457</v>
      </c>
      <c r="B204" s="34" t="s">
        <v>458</v>
      </c>
      <c r="C204" s="35" t="s">
        <v>29</v>
      </c>
      <c r="D204" s="30">
        <f>D205+D206</f>
        <v>0</v>
      </c>
      <c r="E204" s="36">
        <f>E205+E206</f>
        <v>0</v>
      </c>
      <c r="F204" s="36" t="s">
        <v>30</v>
      </c>
      <c r="G204" s="36">
        <f>G205+G206</f>
        <v>0</v>
      </c>
      <c r="H204" s="36" t="s">
        <v>30</v>
      </c>
      <c r="I204" s="36">
        <f t="shared" ref="I204" si="162">I205+I206</f>
        <v>0</v>
      </c>
      <c r="J204" s="37" t="s">
        <v>30</v>
      </c>
      <c r="K204" s="36">
        <f t="shared" ref="K204:M204" si="163">K205+K206</f>
        <v>0</v>
      </c>
      <c r="L204" s="37" t="s">
        <v>30</v>
      </c>
      <c r="M204" s="36">
        <f t="shared" si="163"/>
        <v>0</v>
      </c>
      <c r="N204" s="37" t="s">
        <v>30</v>
      </c>
      <c r="O204" s="36">
        <f t="shared" ref="O204" si="164">O205+O206</f>
        <v>0</v>
      </c>
      <c r="P204" s="37" t="s">
        <v>30</v>
      </c>
      <c r="Q204" s="36">
        <f t="shared" ref="Q204" si="165">Q205+Q206</f>
        <v>0</v>
      </c>
      <c r="R204" s="37" t="s">
        <v>30</v>
      </c>
      <c r="S204" s="38">
        <v>0</v>
      </c>
      <c r="T204" s="46" t="s">
        <v>30</v>
      </c>
      <c r="U204" s="24"/>
      <c r="V204" s="13"/>
      <c r="W204" s="25"/>
      <c r="X204" s="26"/>
      <c r="Y204" s="26"/>
      <c r="Z204" s="26"/>
      <c r="AA204" s="26"/>
      <c r="AC204" s="26"/>
    </row>
    <row r="205" spans="1:29" ht="47.25" x14ac:dyDescent="0.25">
      <c r="A205" s="66" t="s">
        <v>459</v>
      </c>
      <c r="B205" s="34" t="s">
        <v>460</v>
      </c>
      <c r="C205" s="35" t="s">
        <v>29</v>
      </c>
      <c r="D205" s="36">
        <v>0</v>
      </c>
      <c r="E205" s="36">
        <v>0</v>
      </c>
      <c r="F205" s="36" t="s">
        <v>30</v>
      </c>
      <c r="G205" s="36">
        <v>0</v>
      </c>
      <c r="H205" s="36" t="s">
        <v>30</v>
      </c>
      <c r="I205" s="36">
        <v>0</v>
      </c>
      <c r="J205" s="37" t="s">
        <v>30</v>
      </c>
      <c r="K205" s="36">
        <v>0</v>
      </c>
      <c r="L205" s="37" t="s">
        <v>30</v>
      </c>
      <c r="M205" s="36">
        <v>0</v>
      </c>
      <c r="N205" s="37" t="s">
        <v>30</v>
      </c>
      <c r="O205" s="36">
        <v>0</v>
      </c>
      <c r="P205" s="37" t="s">
        <v>30</v>
      </c>
      <c r="Q205" s="36">
        <v>0</v>
      </c>
      <c r="R205" s="37" t="s">
        <v>30</v>
      </c>
      <c r="S205" s="38">
        <v>0</v>
      </c>
      <c r="T205" s="46" t="s">
        <v>30</v>
      </c>
      <c r="U205" s="24"/>
      <c r="V205" s="13"/>
      <c r="W205" s="25"/>
      <c r="X205" s="26"/>
      <c r="Y205" s="26"/>
      <c r="Z205" s="26"/>
      <c r="AA205" s="26"/>
      <c r="AC205" s="26"/>
    </row>
    <row r="206" spans="1:29" ht="47.25" x14ac:dyDescent="0.25">
      <c r="A206" s="47" t="s">
        <v>461</v>
      </c>
      <c r="B206" s="48" t="s">
        <v>462</v>
      </c>
      <c r="C206" s="49" t="s">
        <v>29</v>
      </c>
      <c r="D206" s="30">
        <v>0</v>
      </c>
      <c r="E206" s="36">
        <v>0</v>
      </c>
      <c r="F206" s="36" t="s">
        <v>30</v>
      </c>
      <c r="G206" s="36">
        <v>0</v>
      </c>
      <c r="H206" s="36" t="s">
        <v>30</v>
      </c>
      <c r="I206" s="36">
        <v>0</v>
      </c>
      <c r="J206" s="37" t="s">
        <v>30</v>
      </c>
      <c r="K206" s="36">
        <v>0</v>
      </c>
      <c r="L206" s="37" t="s">
        <v>30</v>
      </c>
      <c r="M206" s="36">
        <v>0</v>
      </c>
      <c r="N206" s="37" t="s">
        <v>30</v>
      </c>
      <c r="O206" s="36">
        <v>0</v>
      </c>
      <c r="P206" s="37" t="s">
        <v>30</v>
      </c>
      <c r="Q206" s="36">
        <v>0</v>
      </c>
      <c r="R206" s="37" t="s">
        <v>30</v>
      </c>
      <c r="S206" s="38">
        <v>0</v>
      </c>
      <c r="T206" s="46" t="s">
        <v>30</v>
      </c>
      <c r="U206" s="24"/>
      <c r="V206" s="13"/>
      <c r="W206" s="25"/>
      <c r="X206" s="26"/>
      <c r="Y206" s="26"/>
      <c r="Z206" s="26"/>
      <c r="AA206" s="26"/>
      <c r="AC206" s="26"/>
    </row>
    <row r="207" spans="1:29" x14ac:dyDescent="0.25">
      <c r="A207" s="65" t="s">
        <v>463</v>
      </c>
      <c r="B207" s="34" t="s">
        <v>464</v>
      </c>
      <c r="C207" s="35" t="s">
        <v>29</v>
      </c>
      <c r="D207" s="36">
        <v>0</v>
      </c>
      <c r="E207" s="36">
        <v>0</v>
      </c>
      <c r="F207" s="36" t="s">
        <v>30</v>
      </c>
      <c r="G207" s="36">
        <v>0</v>
      </c>
      <c r="H207" s="36" t="s">
        <v>30</v>
      </c>
      <c r="I207" s="36">
        <v>0</v>
      </c>
      <c r="J207" s="37" t="s">
        <v>30</v>
      </c>
      <c r="K207" s="36">
        <v>0</v>
      </c>
      <c r="L207" s="37" t="s">
        <v>30</v>
      </c>
      <c r="M207" s="36">
        <v>0</v>
      </c>
      <c r="N207" s="37" t="s">
        <v>30</v>
      </c>
      <c r="O207" s="36">
        <v>0</v>
      </c>
      <c r="P207" s="37" t="s">
        <v>30</v>
      </c>
      <c r="Q207" s="36">
        <v>0</v>
      </c>
      <c r="R207" s="37" t="s">
        <v>30</v>
      </c>
      <c r="S207" s="38">
        <v>0</v>
      </c>
      <c r="T207" s="46" t="s">
        <v>30</v>
      </c>
      <c r="U207" s="24"/>
      <c r="V207" s="13"/>
      <c r="W207" s="25"/>
      <c r="X207" s="26"/>
      <c r="Y207" s="26"/>
      <c r="Z207" s="26"/>
      <c r="AA207" s="26"/>
      <c r="AC207" s="26"/>
    </row>
    <row r="208" spans="1:29" ht="47.25" x14ac:dyDescent="0.25">
      <c r="A208" s="66" t="s">
        <v>465</v>
      </c>
      <c r="B208" s="34" t="s">
        <v>460</v>
      </c>
      <c r="C208" s="35" t="s">
        <v>29</v>
      </c>
      <c r="D208" s="36">
        <v>0</v>
      </c>
      <c r="E208" s="36">
        <v>0</v>
      </c>
      <c r="F208" s="36" t="s">
        <v>30</v>
      </c>
      <c r="G208" s="36">
        <v>0</v>
      </c>
      <c r="H208" s="36" t="s">
        <v>30</v>
      </c>
      <c r="I208" s="36">
        <v>0</v>
      </c>
      <c r="J208" s="37" t="s">
        <v>30</v>
      </c>
      <c r="K208" s="36">
        <v>0</v>
      </c>
      <c r="L208" s="37" t="s">
        <v>30</v>
      </c>
      <c r="M208" s="36">
        <v>0</v>
      </c>
      <c r="N208" s="37" t="s">
        <v>30</v>
      </c>
      <c r="O208" s="36">
        <v>0</v>
      </c>
      <c r="P208" s="37" t="s">
        <v>30</v>
      </c>
      <c r="Q208" s="36">
        <v>0</v>
      </c>
      <c r="R208" s="37" t="s">
        <v>30</v>
      </c>
      <c r="S208" s="38">
        <v>0</v>
      </c>
      <c r="T208" s="46" t="s">
        <v>30</v>
      </c>
      <c r="U208" s="24"/>
      <c r="V208" s="13"/>
      <c r="W208" s="25"/>
      <c r="X208" s="26"/>
      <c r="Y208" s="26"/>
      <c r="Z208" s="26"/>
      <c r="AA208" s="26"/>
      <c r="AC208" s="26"/>
    </row>
    <row r="209" spans="1:29" ht="47.25" x14ac:dyDescent="0.25">
      <c r="A209" s="66" t="s">
        <v>466</v>
      </c>
      <c r="B209" s="48" t="s">
        <v>462</v>
      </c>
      <c r="C209" s="35" t="s">
        <v>29</v>
      </c>
      <c r="D209" s="36">
        <v>0</v>
      </c>
      <c r="E209" s="36">
        <v>0</v>
      </c>
      <c r="F209" s="36" t="s">
        <v>30</v>
      </c>
      <c r="G209" s="36">
        <v>0</v>
      </c>
      <c r="H209" s="36" t="s">
        <v>30</v>
      </c>
      <c r="I209" s="36">
        <v>0</v>
      </c>
      <c r="J209" s="37" t="s">
        <v>30</v>
      </c>
      <c r="K209" s="36">
        <v>0</v>
      </c>
      <c r="L209" s="37" t="s">
        <v>30</v>
      </c>
      <c r="M209" s="36">
        <v>0</v>
      </c>
      <c r="N209" s="37" t="s">
        <v>30</v>
      </c>
      <c r="O209" s="36">
        <v>0</v>
      </c>
      <c r="P209" s="37" t="s">
        <v>30</v>
      </c>
      <c r="Q209" s="36">
        <v>0</v>
      </c>
      <c r="R209" s="37" t="s">
        <v>30</v>
      </c>
      <c r="S209" s="38">
        <v>0</v>
      </c>
      <c r="T209" s="46" t="s">
        <v>30</v>
      </c>
      <c r="U209" s="24"/>
      <c r="V209" s="13"/>
      <c r="W209" s="25"/>
      <c r="X209" s="26"/>
      <c r="Y209" s="26"/>
      <c r="Z209" s="26"/>
      <c r="AA209" s="26"/>
      <c r="AC209" s="26"/>
    </row>
    <row r="210" spans="1:29" x14ac:dyDescent="0.25">
      <c r="A210" s="33" t="s">
        <v>467</v>
      </c>
      <c r="B210" s="34" t="s">
        <v>468</v>
      </c>
      <c r="C210" s="35" t="s">
        <v>29</v>
      </c>
      <c r="D210" s="36">
        <f t="shared" ref="D210:E210" si="166">D211+D212+D214+D217</f>
        <v>2262.0987776908478</v>
      </c>
      <c r="E210" s="36">
        <f t="shared" si="166"/>
        <v>4113.7922503283044</v>
      </c>
      <c r="F210" s="36" t="s">
        <v>30</v>
      </c>
      <c r="G210" s="36">
        <f t="shared" ref="G210" si="167">G211+G212+G214+G217</f>
        <v>1501.0121717299999</v>
      </c>
      <c r="H210" s="36" t="s">
        <v>30</v>
      </c>
      <c r="I210" s="36">
        <f t="shared" ref="I210" si="168">I211+I212+I214+I217</f>
        <v>2612.780078598305</v>
      </c>
      <c r="J210" s="37" t="s">
        <v>30</v>
      </c>
      <c r="K210" s="36">
        <f t="shared" ref="K210:M210" si="169">K211+K212+K214+K217</f>
        <v>84.487817190000001</v>
      </c>
      <c r="L210" s="37" t="s">
        <v>30</v>
      </c>
      <c r="M210" s="36">
        <f t="shared" si="169"/>
        <v>59.95217585999999</v>
      </c>
      <c r="N210" s="37" t="s">
        <v>30</v>
      </c>
      <c r="O210" s="36">
        <f t="shared" ref="O210" si="170">O211+O212+O214+O217</f>
        <v>2552.8279027383051</v>
      </c>
      <c r="P210" s="37" t="s">
        <v>30</v>
      </c>
      <c r="Q210" s="36">
        <f t="shared" ref="Q210" si="171">Q211+Q212+Q214+Q217</f>
        <v>-24.535641330000001</v>
      </c>
      <c r="R210" s="37" t="s">
        <v>30</v>
      </c>
      <c r="S210" s="38">
        <f t="shared" si="154"/>
        <v>-0.29040448843438749</v>
      </c>
      <c r="T210" s="46" t="s">
        <v>30</v>
      </c>
      <c r="U210" s="24"/>
      <c r="V210" s="13"/>
      <c r="W210" s="25"/>
      <c r="X210" s="26"/>
      <c r="Y210" s="26"/>
      <c r="Z210" s="26"/>
      <c r="AA210" s="26"/>
      <c r="AC210" s="26"/>
    </row>
    <row r="211" spans="1:29" ht="31.5" x14ac:dyDescent="0.25">
      <c r="A211" s="33" t="s">
        <v>469</v>
      </c>
      <c r="B211" s="34" t="s">
        <v>470</v>
      </c>
      <c r="C211" s="35" t="s">
        <v>29</v>
      </c>
      <c r="D211" s="36">
        <v>0</v>
      </c>
      <c r="E211" s="36">
        <v>0</v>
      </c>
      <c r="F211" s="36" t="s">
        <v>30</v>
      </c>
      <c r="G211" s="36">
        <v>0</v>
      </c>
      <c r="H211" s="36" t="s">
        <v>30</v>
      </c>
      <c r="I211" s="36">
        <v>0</v>
      </c>
      <c r="J211" s="37" t="s">
        <v>30</v>
      </c>
      <c r="K211" s="36">
        <v>0</v>
      </c>
      <c r="L211" s="37" t="s">
        <v>30</v>
      </c>
      <c r="M211" s="36">
        <v>0</v>
      </c>
      <c r="N211" s="37" t="s">
        <v>30</v>
      </c>
      <c r="O211" s="36">
        <v>0</v>
      </c>
      <c r="P211" s="37" t="s">
        <v>30</v>
      </c>
      <c r="Q211" s="36">
        <v>0</v>
      </c>
      <c r="R211" s="37" t="s">
        <v>30</v>
      </c>
      <c r="S211" s="38">
        <v>0</v>
      </c>
      <c r="T211" s="46" t="s">
        <v>30</v>
      </c>
      <c r="U211" s="24"/>
      <c r="V211" s="13"/>
      <c r="W211" s="25"/>
      <c r="X211" s="26"/>
      <c r="Y211" s="26"/>
      <c r="Z211" s="26"/>
      <c r="AA211" s="26"/>
      <c r="AC211" s="26"/>
    </row>
    <row r="212" spans="1:29" ht="31.5" x14ac:dyDescent="0.25">
      <c r="A212" s="33" t="s">
        <v>471</v>
      </c>
      <c r="B212" s="34" t="s">
        <v>472</v>
      </c>
      <c r="C212" s="35" t="s">
        <v>29</v>
      </c>
      <c r="D212" s="36">
        <f t="shared" ref="D212:E212" si="172">SUM(D213:D213)</f>
        <v>480.74497500000001</v>
      </c>
      <c r="E212" s="36">
        <f t="shared" si="172"/>
        <v>771.98938171999987</v>
      </c>
      <c r="F212" s="36" t="s">
        <v>30</v>
      </c>
      <c r="G212" s="36">
        <f t="shared" ref="G212" si="173">SUM(G213:G213)</f>
        <v>771.98938171999987</v>
      </c>
      <c r="H212" s="36" t="s">
        <v>30</v>
      </c>
      <c r="I212" s="36">
        <f t="shared" ref="I212" si="174">SUM(I213:I213)</f>
        <v>0</v>
      </c>
      <c r="J212" s="37" t="s">
        <v>30</v>
      </c>
      <c r="K212" s="36">
        <f t="shared" ref="K212:Q212" si="175">SUM(K213:K213)</f>
        <v>0</v>
      </c>
      <c r="L212" s="37" t="s">
        <v>30</v>
      </c>
      <c r="M212" s="36">
        <f t="shared" si="175"/>
        <v>0</v>
      </c>
      <c r="N212" s="37" t="s">
        <v>30</v>
      </c>
      <c r="O212" s="36">
        <f t="shared" si="175"/>
        <v>0</v>
      </c>
      <c r="P212" s="37" t="s">
        <v>30</v>
      </c>
      <c r="Q212" s="36">
        <f t="shared" si="175"/>
        <v>0</v>
      </c>
      <c r="R212" s="37" t="s">
        <v>30</v>
      </c>
      <c r="S212" s="38">
        <v>0</v>
      </c>
      <c r="T212" s="46" t="s">
        <v>30</v>
      </c>
      <c r="U212" s="24"/>
      <c r="V212" s="13"/>
      <c r="W212" s="25"/>
      <c r="X212" s="26"/>
      <c r="Y212" s="26"/>
      <c r="Z212" s="26"/>
      <c r="AA212" s="26"/>
      <c r="AC212" s="26"/>
    </row>
    <row r="213" spans="1:29" ht="47.25" x14ac:dyDescent="0.25">
      <c r="A213" s="40" t="s">
        <v>471</v>
      </c>
      <c r="B213" s="123" t="s">
        <v>473</v>
      </c>
      <c r="C213" s="56" t="s">
        <v>474</v>
      </c>
      <c r="D213" s="53">
        <v>480.74497500000001</v>
      </c>
      <c r="E213" s="43">
        <v>771.98938171999987</v>
      </c>
      <c r="F213" s="43" t="s">
        <v>30</v>
      </c>
      <c r="G213" s="43">
        <v>771.98938171999987</v>
      </c>
      <c r="H213" s="43" t="s">
        <v>30</v>
      </c>
      <c r="I213" s="43">
        <f>E213-G213</f>
        <v>0</v>
      </c>
      <c r="J213" s="44" t="s">
        <v>30</v>
      </c>
      <c r="K213" s="43">
        <v>0</v>
      </c>
      <c r="L213" s="44" t="s">
        <v>30</v>
      </c>
      <c r="M213" s="43">
        <v>0</v>
      </c>
      <c r="N213" s="44" t="s">
        <v>30</v>
      </c>
      <c r="O213" s="43">
        <f>I213-M213</f>
        <v>0</v>
      </c>
      <c r="P213" s="44" t="s">
        <v>30</v>
      </c>
      <c r="Q213" s="43">
        <f>M213-K213</f>
        <v>0</v>
      </c>
      <c r="R213" s="44" t="s">
        <v>30</v>
      </c>
      <c r="S213" s="45">
        <v>0</v>
      </c>
      <c r="T213" s="54" t="s">
        <v>30</v>
      </c>
      <c r="U213" s="24"/>
      <c r="V213" s="13"/>
      <c r="W213" s="25"/>
      <c r="X213" s="26"/>
      <c r="Y213" s="26"/>
      <c r="Z213" s="26"/>
      <c r="AA213" s="26"/>
      <c r="AC213" s="26"/>
    </row>
    <row r="214" spans="1:29" ht="31.5" x14ac:dyDescent="0.25">
      <c r="A214" s="47" t="s">
        <v>475</v>
      </c>
      <c r="B214" s="50" t="s">
        <v>476</v>
      </c>
      <c r="C214" s="49" t="s">
        <v>29</v>
      </c>
      <c r="D214" s="30">
        <f t="shared" ref="D214:E214" si="176">SUM(D215:D216)</f>
        <v>131.01817797000001</v>
      </c>
      <c r="E214" s="36">
        <f t="shared" si="176"/>
        <v>614.57946114999993</v>
      </c>
      <c r="F214" s="36" t="s">
        <v>30</v>
      </c>
      <c r="G214" s="36">
        <f t="shared" ref="G214" si="177">SUM(G215:G216)</f>
        <v>124.56146115</v>
      </c>
      <c r="H214" s="36" t="s">
        <v>30</v>
      </c>
      <c r="I214" s="36">
        <f t="shared" ref="I214" si="178">SUM(I215:I216)</f>
        <v>490.01799999999997</v>
      </c>
      <c r="J214" s="37" t="s">
        <v>30</v>
      </c>
      <c r="K214" s="36">
        <f t="shared" ref="K214:M214" si="179">SUM(K215:K216)</f>
        <v>13.03305969</v>
      </c>
      <c r="L214" s="37" t="s">
        <v>30</v>
      </c>
      <c r="M214" s="36">
        <f t="shared" si="179"/>
        <v>4.76940615</v>
      </c>
      <c r="N214" s="37" t="s">
        <v>30</v>
      </c>
      <c r="O214" s="36">
        <f t="shared" ref="O214" si="180">SUM(O215:O216)</f>
        <v>485.24859384999996</v>
      </c>
      <c r="P214" s="37" t="s">
        <v>30</v>
      </c>
      <c r="Q214" s="36">
        <f t="shared" ref="Q214" si="181">SUM(Q215:Q216)</f>
        <v>-8.26365354</v>
      </c>
      <c r="R214" s="37" t="s">
        <v>30</v>
      </c>
      <c r="S214" s="38">
        <f t="shared" si="154"/>
        <v>-0.63405322591597824</v>
      </c>
      <c r="T214" s="46" t="s">
        <v>30</v>
      </c>
      <c r="U214" s="24"/>
      <c r="V214" s="13"/>
      <c r="W214" s="25"/>
      <c r="X214" s="26"/>
      <c r="Y214" s="26"/>
      <c r="Z214" s="26"/>
      <c r="AA214" s="26"/>
      <c r="AC214" s="26"/>
    </row>
    <row r="215" spans="1:29" ht="47.25" x14ac:dyDescent="0.25">
      <c r="A215" s="64" t="s">
        <v>475</v>
      </c>
      <c r="B215" s="122" t="s">
        <v>477</v>
      </c>
      <c r="C215" s="56" t="s">
        <v>478</v>
      </c>
      <c r="D215" s="43" t="s">
        <v>30</v>
      </c>
      <c r="E215" s="43">
        <v>490.01799999999997</v>
      </c>
      <c r="F215" s="43" t="s">
        <v>30</v>
      </c>
      <c r="G215" s="43">
        <v>0</v>
      </c>
      <c r="H215" s="43" t="s">
        <v>30</v>
      </c>
      <c r="I215" s="43">
        <f t="shared" ref="I215:I216" si="182">E215-G215</f>
        <v>490.01799999999997</v>
      </c>
      <c r="J215" s="44" t="s">
        <v>30</v>
      </c>
      <c r="K215" s="43">
        <v>13.03305969</v>
      </c>
      <c r="L215" s="44" t="s">
        <v>30</v>
      </c>
      <c r="M215" s="43">
        <v>4.76940615</v>
      </c>
      <c r="N215" s="44" t="s">
        <v>30</v>
      </c>
      <c r="O215" s="43">
        <f t="shared" ref="O215:O216" si="183">I215-M215</f>
        <v>485.24859384999996</v>
      </c>
      <c r="P215" s="44" t="s">
        <v>30</v>
      </c>
      <c r="Q215" s="43">
        <f t="shared" ref="Q215:Q216" si="184">M215-K215</f>
        <v>-8.26365354</v>
      </c>
      <c r="R215" s="44" t="s">
        <v>30</v>
      </c>
      <c r="S215" s="45">
        <f t="shared" ref="S215:S277" si="185">Q215/K215</f>
        <v>-0.63405322591597824</v>
      </c>
      <c r="T215" s="54" t="s">
        <v>479</v>
      </c>
      <c r="U215" s="24"/>
      <c r="V215" s="13"/>
      <c r="W215" s="25"/>
      <c r="X215" s="26"/>
      <c r="Y215" s="26"/>
      <c r="Z215" s="26"/>
      <c r="AA215" s="26"/>
      <c r="AC215" s="26"/>
    </row>
    <row r="216" spans="1:29" ht="47.25" x14ac:dyDescent="0.25">
      <c r="A216" s="40" t="s">
        <v>475</v>
      </c>
      <c r="B216" s="121" t="s">
        <v>480</v>
      </c>
      <c r="C216" s="56" t="s">
        <v>481</v>
      </c>
      <c r="D216" s="43">
        <v>131.01817797000001</v>
      </c>
      <c r="E216" s="43">
        <v>124.56146115</v>
      </c>
      <c r="F216" s="43" t="s">
        <v>30</v>
      </c>
      <c r="G216" s="43">
        <v>124.56146115</v>
      </c>
      <c r="H216" s="43" t="s">
        <v>30</v>
      </c>
      <c r="I216" s="43">
        <f t="shared" si="182"/>
        <v>0</v>
      </c>
      <c r="J216" s="44" t="s">
        <v>30</v>
      </c>
      <c r="K216" s="43">
        <v>0</v>
      </c>
      <c r="L216" s="44" t="s">
        <v>30</v>
      </c>
      <c r="M216" s="43">
        <v>0</v>
      </c>
      <c r="N216" s="44" t="s">
        <v>30</v>
      </c>
      <c r="O216" s="43">
        <f t="shared" si="183"/>
        <v>0</v>
      </c>
      <c r="P216" s="44" t="s">
        <v>30</v>
      </c>
      <c r="Q216" s="43">
        <f t="shared" si="184"/>
        <v>0</v>
      </c>
      <c r="R216" s="44" t="s">
        <v>30</v>
      </c>
      <c r="S216" s="45">
        <v>0</v>
      </c>
      <c r="T216" s="54" t="s">
        <v>30</v>
      </c>
      <c r="U216" s="24"/>
      <c r="V216" s="13"/>
      <c r="W216" s="25"/>
      <c r="X216" s="26"/>
      <c r="Y216" s="26"/>
      <c r="Z216" s="26"/>
      <c r="AA216" s="26"/>
      <c r="AC216" s="26"/>
    </row>
    <row r="217" spans="1:29" x14ac:dyDescent="0.25">
      <c r="A217" s="33" t="s">
        <v>482</v>
      </c>
      <c r="B217" s="34" t="s">
        <v>483</v>
      </c>
      <c r="C217" s="35" t="s">
        <v>29</v>
      </c>
      <c r="D217" s="30">
        <f t="shared" ref="D217:E217" si="186">SUM(D218:D223)</f>
        <v>1650.3356247208476</v>
      </c>
      <c r="E217" s="36">
        <f t="shared" si="186"/>
        <v>2727.2234074583048</v>
      </c>
      <c r="F217" s="36" t="s">
        <v>30</v>
      </c>
      <c r="G217" s="36">
        <f t="shared" ref="G217" si="187">SUM(G218:G223)</f>
        <v>604.46132885999998</v>
      </c>
      <c r="H217" s="36" t="s">
        <v>30</v>
      </c>
      <c r="I217" s="36">
        <f t="shared" ref="I217" si="188">SUM(I218:I223)</f>
        <v>2122.7620785983049</v>
      </c>
      <c r="J217" s="37" t="s">
        <v>30</v>
      </c>
      <c r="K217" s="36">
        <f t="shared" ref="K217:M217" si="189">SUM(K218:K223)</f>
        <v>71.454757499999999</v>
      </c>
      <c r="L217" s="37" t="s">
        <v>30</v>
      </c>
      <c r="M217" s="36">
        <f t="shared" si="189"/>
        <v>55.182769709999988</v>
      </c>
      <c r="N217" s="37" t="s">
        <v>30</v>
      </c>
      <c r="O217" s="36">
        <f t="shared" ref="O217" si="190">SUM(O218:O223)</f>
        <v>2067.5793088883051</v>
      </c>
      <c r="P217" s="37" t="s">
        <v>30</v>
      </c>
      <c r="Q217" s="36">
        <f t="shared" ref="Q217" si="191">SUM(Q218:Q223)</f>
        <v>-16.271987790000001</v>
      </c>
      <c r="R217" s="37" t="s">
        <v>30</v>
      </c>
      <c r="S217" s="38">
        <f t="shared" si="185"/>
        <v>-0.22772434417680307</v>
      </c>
      <c r="T217" s="46" t="s">
        <v>30</v>
      </c>
      <c r="U217" s="24"/>
      <c r="V217" s="13"/>
      <c r="W217" s="25"/>
      <c r="X217" s="26"/>
      <c r="Y217" s="26"/>
      <c r="Z217" s="26"/>
      <c r="AA217" s="26"/>
      <c r="AC217" s="26"/>
    </row>
    <row r="218" spans="1:29" ht="31.5" x14ac:dyDescent="0.25">
      <c r="A218" s="40" t="s">
        <v>482</v>
      </c>
      <c r="B218" s="120" t="s">
        <v>484</v>
      </c>
      <c r="C218" s="56" t="s">
        <v>485</v>
      </c>
      <c r="D218" s="43">
        <v>810.84694067796613</v>
      </c>
      <c r="E218" s="43">
        <v>1493.3980338983051</v>
      </c>
      <c r="F218" s="43" t="s">
        <v>30</v>
      </c>
      <c r="G218" s="43">
        <v>64.841312950000003</v>
      </c>
      <c r="H218" s="43" t="s">
        <v>30</v>
      </c>
      <c r="I218" s="43">
        <f t="shared" ref="I218:I223" si="192">E218-G218</f>
        <v>1428.5567209483052</v>
      </c>
      <c r="J218" s="44" t="s">
        <v>30</v>
      </c>
      <c r="K218" s="43">
        <v>16.252765709999998</v>
      </c>
      <c r="L218" s="44" t="s">
        <v>30</v>
      </c>
      <c r="M218" s="43">
        <v>7.3076204100000002</v>
      </c>
      <c r="N218" s="44" t="s">
        <v>30</v>
      </c>
      <c r="O218" s="43">
        <f t="shared" ref="O218:O223" si="193">I218-M218</f>
        <v>1421.2491005383051</v>
      </c>
      <c r="P218" s="44" t="s">
        <v>30</v>
      </c>
      <c r="Q218" s="43">
        <f t="shared" ref="Q218:Q223" si="194">M218-K218</f>
        <v>-8.9451452999999983</v>
      </c>
      <c r="R218" s="44" t="s">
        <v>30</v>
      </c>
      <c r="S218" s="45">
        <f t="shared" si="185"/>
        <v>-0.55037680722218441</v>
      </c>
      <c r="T218" s="54" t="s">
        <v>479</v>
      </c>
      <c r="U218" s="24"/>
      <c r="V218" s="13"/>
      <c r="W218" s="25"/>
      <c r="X218" s="26"/>
      <c r="Y218" s="26"/>
      <c r="Z218" s="26"/>
      <c r="AA218" s="26"/>
      <c r="AC218" s="26"/>
    </row>
    <row r="219" spans="1:29" ht="31.5" x14ac:dyDescent="0.25">
      <c r="A219" s="40" t="s">
        <v>482</v>
      </c>
      <c r="B219" s="120" t="s">
        <v>486</v>
      </c>
      <c r="C219" s="56" t="s">
        <v>487</v>
      </c>
      <c r="D219" s="43">
        <v>371.64116101694918</v>
      </c>
      <c r="E219" s="43">
        <v>399.14217272000008</v>
      </c>
      <c r="F219" s="43" t="s">
        <v>30</v>
      </c>
      <c r="G219" s="43">
        <v>346.10107659000005</v>
      </c>
      <c r="H219" s="43" t="s">
        <v>30</v>
      </c>
      <c r="I219" s="43">
        <f t="shared" si="192"/>
        <v>53.041096130000028</v>
      </c>
      <c r="J219" s="44" t="s">
        <v>30</v>
      </c>
      <c r="K219" s="43">
        <v>53.04109613</v>
      </c>
      <c r="L219" s="44" t="s">
        <v>30</v>
      </c>
      <c r="M219" s="43">
        <v>45.969264259999996</v>
      </c>
      <c r="N219" s="44" t="s">
        <v>30</v>
      </c>
      <c r="O219" s="43">
        <f t="shared" si="193"/>
        <v>7.0718318700000324</v>
      </c>
      <c r="P219" s="44" t="s">
        <v>30</v>
      </c>
      <c r="Q219" s="43">
        <f t="shared" si="194"/>
        <v>-7.071831870000004</v>
      </c>
      <c r="R219" s="44" t="s">
        <v>30</v>
      </c>
      <c r="S219" s="45">
        <f t="shared" si="185"/>
        <v>-0.13332740810384916</v>
      </c>
      <c r="T219" s="54" t="s">
        <v>488</v>
      </c>
      <c r="U219" s="24"/>
      <c r="V219" s="13"/>
      <c r="W219" s="25"/>
      <c r="X219" s="26"/>
      <c r="Y219" s="26"/>
      <c r="Z219" s="26"/>
      <c r="AA219" s="26"/>
      <c r="AC219" s="26"/>
    </row>
    <row r="220" spans="1:29" ht="63" x14ac:dyDescent="0.25">
      <c r="A220" s="40" t="s">
        <v>482</v>
      </c>
      <c r="B220" s="120" t="s">
        <v>489</v>
      </c>
      <c r="C220" s="41" t="s">
        <v>490</v>
      </c>
      <c r="D220" s="43">
        <v>151.71188135593221</v>
      </c>
      <c r="E220" s="43">
        <v>231</v>
      </c>
      <c r="F220" s="43" t="s">
        <v>30</v>
      </c>
      <c r="G220" s="43">
        <v>50.70083142</v>
      </c>
      <c r="H220" s="43" t="s">
        <v>30</v>
      </c>
      <c r="I220" s="43">
        <f t="shared" si="192"/>
        <v>180.29916858000001</v>
      </c>
      <c r="J220" s="44" t="s">
        <v>30</v>
      </c>
      <c r="K220" s="43">
        <v>0.36358835</v>
      </c>
      <c r="L220" s="44" t="s">
        <v>30</v>
      </c>
      <c r="M220" s="43">
        <v>0.16941323999999996</v>
      </c>
      <c r="N220" s="44" t="s">
        <v>30</v>
      </c>
      <c r="O220" s="43">
        <f t="shared" si="193"/>
        <v>180.12975534</v>
      </c>
      <c r="P220" s="44" t="s">
        <v>30</v>
      </c>
      <c r="Q220" s="43">
        <f t="shared" si="194"/>
        <v>-0.19417511000000004</v>
      </c>
      <c r="R220" s="44" t="s">
        <v>30</v>
      </c>
      <c r="S220" s="45">
        <f t="shared" si="185"/>
        <v>-0.53405206739984945</v>
      </c>
      <c r="T220" s="54" t="s">
        <v>215</v>
      </c>
      <c r="U220" s="24"/>
      <c r="V220" s="13"/>
      <c r="W220" s="25"/>
      <c r="X220" s="26"/>
      <c r="Y220" s="26"/>
      <c r="Z220" s="26"/>
      <c r="AA220" s="26"/>
      <c r="AC220" s="26"/>
    </row>
    <row r="221" spans="1:29" ht="47.25" x14ac:dyDescent="0.25">
      <c r="A221" s="40" t="s">
        <v>482</v>
      </c>
      <c r="B221" s="120" t="s">
        <v>491</v>
      </c>
      <c r="C221" s="56" t="s">
        <v>492</v>
      </c>
      <c r="D221" s="43">
        <v>316.13564166999998</v>
      </c>
      <c r="E221" s="43">
        <v>443.5340103499999</v>
      </c>
      <c r="F221" s="43" t="s">
        <v>30</v>
      </c>
      <c r="G221" s="43">
        <v>132.89037889999997</v>
      </c>
      <c r="H221" s="43" t="s">
        <v>30</v>
      </c>
      <c r="I221" s="43">
        <f t="shared" si="192"/>
        <v>310.64363144999993</v>
      </c>
      <c r="J221" s="44" t="s">
        <v>30</v>
      </c>
      <c r="K221" s="43">
        <v>0.10304000000000001</v>
      </c>
      <c r="L221" s="44" t="s">
        <v>30</v>
      </c>
      <c r="M221" s="43">
        <v>0.20792520000000003</v>
      </c>
      <c r="N221" s="44" t="s">
        <v>30</v>
      </c>
      <c r="O221" s="43">
        <f t="shared" si="193"/>
        <v>310.43570624999995</v>
      </c>
      <c r="P221" s="44" t="s">
        <v>30</v>
      </c>
      <c r="Q221" s="43">
        <f t="shared" si="194"/>
        <v>0.10488520000000003</v>
      </c>
      <c r="R221" s="44" t="s">
        <v>30</v>
      </c>
      <c r="S221" s="45">
        <f t="shared" si="185"/>
        <v>1.0179076086956524</v>
      </c>
      <c r="T221" s="54" t="s">
        <v>493</v>
      </c>
      <c r="U221" s="24"/>
      <c r="V221" s="13"/>
      <c r="W221" s="25"/>
      <c r="X221" s="26"/>
      <c r="Y221" s="26"/>
      <c r="Z221" s="26"/>
      <c r="AA221" s="26"/>
      <c r="AC221" s="26"/>
    </row>
    <row r="222" spans="1:29" ht="31.5" x14ac:dyDescent="0.25">
      <c r="A222" s="40" t="s">
        <v>482</v>
      </c>
      <c r="B222" s="120" t="s">
        <v>494</v>
      </c>
      <c r="C222" s="56" t="s">
        <v>495</v>
      </c>
      <c r="D222" s="43" t="s">
        <v>30</v>
      </c>
      <c r="E222" s="43">
        <v>11.24127597</v>
      </c>
      <c r="F222" s="43" t="s">
        <v>30</v>
      </c>
      <c r="G222" s="43">
        <v>0</v>
      </c>
      <c r="H222" s="43" t="s">
        <v>30</v>
      </c>
      <c r="I222" s="43">
        <f t="shared" si="192"/>
        <v>11.24127597</v>
      </c>
      <c r="J222" s="44" t="s">
        <v>30</v>
      </c>
      <c r="K222" s="43">
        <v>1.6942673099999999</v>
      </c>
      <c r="L222" s="44" t="s">
        <v>30</v>
      </c>
      <c r="M222" s="43">
        <v>1.5285465999999999</v>
      </c>
      <c r="N222" s="44" t="s">
        <v>30</v>
      </c>
      <c r="O222" s="43">
        <f t="shared" si="193"/>
        <v>9.7127293699999999</v>
      </c>
      <c r="P222" s="44" t="s">
        <v>30</v>
      </c>
      <c r="Q222" s="43">
        <f t="shared" si="194"/>
        <v>-0.16572070999999999</v>
      </c>
      <c r="R222" s="44" t="s">
        <v>30</v>
      </c>
      <c r="S222" s="45">
        <f t="shared" si="185"/>
        <v>-9.7812611399555369E-2</v>
      </c>
      <c r="T222" s="54" t="s">
        <v>30</v>
      </c>
      <c r="U222" s="24"/>
      <c r="V222" s="13"/>
      <c r="W222" s="25"/>
      <c r="X222" s="26"/>
      <c r="Y222" s="26"/>
      <c r="Z222" s="26"/>
      <c r="AA222" s="26"/>
      <c r="AC222" s="26"/>
    </row>
    <row r="223" spans="1:29" ht="47.25" x14ac:dyDescent="0.25">
      <c r="A223" s="40" t="s">
        <v>482</v>
      </c>
      <c r="B223" s="120" t="s">
        <v>496</v>
      </c>
      <c r="C223" s="56" t="s">
        <v>497</v>
      </c>
      <c r="D223" s="43" t="s">
        <v>30</v>
      </c>
      <c r="E223" s="43">
        <v>148.90791451999999</v>
      </c>
      <c r="F223" s="43" t="s">
        <v>30</v>
      </c>
      <c r="G223" s="43">
        <v>9.9277289999999994</v>
      </c>
      <c r="H223" s="43" t="s">
        <v>30</v>
      </c>
      <c r="I223" s="43">
        <f t="shared" si="192"/>
        <v>138.98018551999999</v>
      </c>
      <c r="J223" s="44" t="s">
        <v>30</v>
      </c>
      <c r="K223" s="43">
        <v>0</v>
      </c>
      <c r="L223" s="44" t="s">
        <v>30</v>
      </c>
      <c r="M223" s="43">
        <v>0</v>
      </c>
      <c r="N223" s="44" t="s">
        <v>30</v>
      </c>
      <c r="O223" s="43">
        <f t="shared" si="193"/>
        <v>138.98018551999999</v>
      </c>
      <c r="P223" s="44" t="s">
        <v>30</v>
      </c>
      <c r="Q223" s="43">
        <f t="shared" si="194"/>
        <v>0</v>
      </c>
      <c r="R223" s="44" t="s">
        <v>30</v>
      </c>
      <c r="S223" s="45">
        <v>0</v>
      </c>
      <c r="T223" s="54" t="s">
        <v>30</v>
      </c>
      <c r="U223" s="24"/>
      <c r="V223" s="13"/>
      <c r="W223" s="25"/>
      <c r="X223" s="26"/>
      <c r="Y223" s="26"/>
      <c r="Z223" s="26"/>
      <c r="AA223" s="26"/>
      <c r="AC223" s="26"/>
    </row>
    <row r="224" spans="1:29" ht="31.5" x14ac:dyDescent="0.25">
      <c r="A224" s="33" t="s">
        <v>498</v>
      </c>
      <c r="B224" s="34" t="s">
        <v>499</v>
      </c>
      <c r="C224" s="35" t="s">
        <v>29</v>
      </c>
      <c r="D224" s="30">
        <v>0</v>
      </c>
      <c r="E224" s="36">
        <v>0</v>
      </c>
      <c r="F224" s="36" t="s">
        <v>30</v>
      </c>
      <c r="G224" s="36">
        <v>0</v>
      </c>
      <c r="H224" s="36" t="s">
        <v>30</v>
      </c>
      <c r="I224" s="36">
        <v>0</v>
      </c>
      <c r="J224" s="37" t="s">
        <v>30</v>
      </c>
      <c r="K224" s="36">
        <v>0</v>
      </c>
      <c r="L224" s="37" t="s">
        <v>30</v>
      </c>
      <c r="M224" s="36">
        <v>0</v>
      </c>
      <c r="N224" s="37" t="s">
        <v>30</v>
      </c>
      <c r="O224" s="36">
        <v>0</v>
      </c>
      <c r="P224" s="37" t="s">
        <v>30</v>
      </c>
      <c r="Q224" s="36">
        <v>0</v>
      </c>
      <c r="R224" s="37" t="s">
        <v>30</v>
      </c>
      <c r="S224" s="38">
        <v>0</v>
      </c>
      <c r="T224" s="46" t="s">
        <v>30</v>
      </c>
      <c r="U224" s="24"/>
      <c r="V224" s="13"/>
      <c r="W224" s="25"/>
      <c r="X224" s="26"/>
      <c r="Y224" s="26"/>
      <c r="Z224" s="26"/>
      <c r="AA224" s="26"/>
      <c r="AC224" s="26"/>
    </row>
    <row r="225" spans="1:29" ht="31.5" x14ac:dyDescent="0.25">
      <c r="A225" s="33" t="s">
        <v>500</v>
      </c>
      <c r="B225" s="34" t="s">
        <v>501</v>
      </c>
      <c r="C225" s="35" t="s">
        <v>29</v>
      </c>
      <c r="D225" s="30">
        <f t="shared" ref="D225:E225" si="195">SUM(D226:D372)</f>
        <v>0</v>
      </c>
      <c r="E225" s="36">
        <f t="shared" si="195"/>
        <v>2400.7641028500002</v>
      </c>
      <c r="F225" s="36" t="s">
        <v>30</v>
      </c>
      <c r="G225" s="36">
        <f t="shared" ref="G225" si="196">SUM(G226:G372)</f>
        <v>239.9029558</v>
      </c>
      <c r="H225" s="36" t="s">
        <v>30</v>
      </c>
      <c r="I225" s="36">
        <f t="shared" ref="I225" si="197">SUM(I226:I372)</f>
        <v>2160.8611470500005</v>
      </c>
      <c r="J225" s="37" t="s">
        <v>30</v>
      </c>
      <c r="K225" s="36">
        <f t="shared" ref="K225:M225" si="198">SUM(K226:K372)</f>
        <v>707.25362112000028</v>
      </c>
      <c r="L225" s="37" t="s">
        <v>30</v>
      </c>
      <c r="M225" s="36">
        <f t="shared" si="198"/>
        <v>689.43784687000016</v>
      </c>
      <c r="N225" s="37" t="s">
        <v>30</v>
      </c>
      <c r="O225" s="36">
        <f t="shared" ref="O225" si="199">SUM(O226:O372)</f>
        <v>1556.4207424600002</v>
      </c>
      <c r="P225" s="37" t="s">
        <v>30</v>
      </c>
      <c r="Q225" s="36">
        <f t="shared" ref="Q225" si="200">SUM(Q226:Q372)</f>
        <v>-106.10499452999998</v>
      </c>
      <c r="R225" s="37" t="s">
        <v>30</v>
      </c>
      <c r="S225" s="38">
        <f t="shared" si="185"/>
        <v>-0.15002396786880087</v>
      </c>
      <c r="T225" s="46" t="s">
        <v>30</v>
      </c>
      <c r="U225" s="24"/>
      <c r="V225" s="13"/>
      <c r="W225" s="25"/>
      <c r="X225" s="26"/>
      <c r="Y225" s="26"/>
      <c r="Z225" s="26"/>
      <c r="AA225" s="26"/>
      <c r="AC225" s="26"/>
    </row>
    <row r="226" spans="1:29" ht="47.25" x14ac:dyDescent="0.25">
      <c r="A226" s="40" t="s">
        <v>500</v>
      </c>
      <c r="B226" s="122" t="s">
        <v>502</v>
      </c>
      <c r="C226" s="56" t="s">
        <v>503</v>
      </c>
      <c r="D226" s="43" t="s">
        <v>30</v>
      </c>
      <c r="E226" s="43">
        <v>0.66364556000000008</v>
      </c>
      <c r="F226" s="43" t="s">
        <v>30</v>
      </c>
      <c r="G226" s="43">
        <v>0</v>
      </c>
      <c r="H226" s="43" t="s">
        <v>30</v>
      </c>
      <c r="I226" s="43">
        <f t="shared" ref="I226:I289" si="201">E226-G226</f>
        <v>0.66364556000000008</v>
      </c>
      <c r="J226" s="44" t="s">
        <v>30</v>
      </c>
      <c r="K226" s="43">
        <v>0.66364556000000008</v>
      </c>
      <c r="L226" s="44" t="s">
        <v>30</v>
      </c>
      <c r="M226" s="43">
        <v>0.64</v>
      </c>
      <c r="N226" s="44" t="s">
        <v>30</v>
      </c>
      <c r="O226" s="43">
        <f t="shared" ref="O226:O289" si="202">I226-M226</f>
        <v>2.3645560000000065E-2</v>
      </c>
      <c r="P226" s="44" t="s">
        <v>30</v>
      </c>
      <c r="Q226" s="43">
        <f t="shared" ref="Q226:Q289" si="203">M226-K226</f>
        <v>-2.3645560000000065E-2</v>
      </c>
      <c r="R226" s="44" t="s">
        <v>30</v>
      </c>
      <c r="S226" s="45">
        <f t="shared" si="185"/>
        <v>-3.5629802149207572E-2</v>
      </c>
      <c r="T226" s="54" t="s">
        <v>30</v>
      </c>
      <c r="U226" s="24"/>
      <c r="V226" s="13"/>
      <c r="W226" s="25"/>
      <c r="X226" s="26"/>
      <c r="Y226" s="26"/>
      <c r="Z226" s="26"/>
      <c r="AA226" s="26"/>
      <c r="AC226" s="26"/>
    </row>
    <row r="227" spans="1:29" ht="31.5" x14ac:dyDescent="0.25">
      <c r="A227" s="40" t="s">
        <v>500</v>
      </c>
      <c r="B227" s="122" t="s">
        <v>504</v>
      </c>
      <c r="C227" s="56" t="s">
        <v>505</v>
      </c>
      <c r="D227" s="43" t="s">
        <v>30</v>
      </c>
      <c r="E227" s="43">
        <v>1.6</v>
      </c>
      <c r="F227" s="43" t="s">
        <v>30</v>
      </c>
      <c r="G227" s="43">
        <v>1.6</v>
      </c>
      <c r="H227" s="43" t="s">
        <v>30</v>
      </c>
      <c r="I227" s="43">
        <f t="shared" si="201"/>
        <v>0</v>
      </c>
      <c r="J227" s="44" t="s">
        <v>30</v>
      </c>
      <c r="K227" s="43">
        <v>0</v>
      </c>
      <c r="L227" s="44" t="s">
        <v>30</v>
      </c>
      <c r="M227" s="43">
        <v>0</v>
      </c>
      <c r="N227" s="44" t="s">
        <v>30</v>
      </c>
      <c r="O227" s="43">
        <f t="shared" si="202"/>
        <v>0</v>
      </c>
      <c r="P227" s="44" t="s">
        <v>30</v>
      </c>
      <c r="Q227" s="43">
        <f t="shared" si="203"/>
        <v>0</v>
      </c>
      <c r="R227" s="44" t="s">
        <v>30</v>
      </c>
      <c r="S227" s="45">
        <v>0</v>
      </c>
      <c r="T227" s="54" t="s">
        <v>30</v>
      </c>
      <c r="U227" s="24"/>
      <c r="V227" s="13"/>
      <c r="W227" s="25"/>
      <c r="X227" s="26"/>
      <c r="Y227" s="26"/>
      <c r="Z227" s="26"/>
      <c r="AA227" s="26"/>
      <c r="AC227" s="26"/>
    </row>
    <row r="228" spans="1:29" ht="63" x14ac:dyDescent="0.25">
      <c r="A228" s="40" t="s">
        <v>500</v>
      </c>
      <c r="B228" s="122" t="s">
        <v>506</v>
      </c>
      <c r="C228" s="56" t="s">
        <v>507</v>
      </c>
      <c r="D228" s="43" t="s">
        <v>30</v>
      </c>
      <c r="E228" s="43">
        <v>14.72282001</v>
      </c>
      <c r="F228" s="43" t="s">
        <v>30</v>
      </c>
      <c r="G228" s="43">
        <v>0</v>
      </c>
      <c r="H228" s="43" t="s">
        <v>30</v>
      </c>
      <c r="I228" s="43">
        <f t="shared" si="201"/>
        <v>14.72282001</v>
      </c>
      <c r="J228" s="44" t="s">
        <v>30</v>
      </c>
      <c r="K228" s="43">
        <v>14.72282001</v>
      </c>
      <c r="L228" s="44" t="s">
        <v>30</v>
      </c>
      <c r="M228" s="43">
        <v>37.932000000000002</v>
      </c>
      <c r="N228" s="44" t="s">
        <v>30</v>
      </c>
      <c r="O228" s="43">
        <f t="shared" si="202"/>
        <v>-23.209179990000003</v>
      </c>
      <c r="P228" s="44" t="s">
        <v>30</v>
      </c>
      <c r="Q228" s="43">
        <f t="shared" si="203"/>
        <v>23.209179990000003</v>
      </c>
      <c r="R228" s="44" t="s">
        <v>30</v>
      </c>
      <c r="S228" s="45">
        <f t="shared" si="185"/>
        <v>1.5764085938859482</v>
      </c>
      <c r="T228" s="54" t="s">
        <v>508</v>
      </c>
      <c r="U228" s="24"/>
      <c r="V228" s="13"/>
      <c r="W228" s="25"/>
      <c r="X228" s="26"/>
      <c r="Y228" s="26"/>
      <c r="Z228" s="26"/>
      <c r="AA228" s="26"/>
      <c r="AC228" s="26"/>
    </row>
    <row r="229" spans="1:29" ht="63" x14ac:dyDescent="0.25">
      <c r="A229" s="40" t="s">
        <v>500</v>
      </c>
      <c r="B229" s="122" t="s">
        <v>509</v>
      </c>
      <c r="C229" s="56" t="s">
        <v>510</v>
      </c>
      <c r="D229" s="43" t="s">
        <v>30</v>
      </c>
      <c r="E229" s="43">
        <v>0.48299142</v>
      </c>
      <c r="F229" s="43" t="s">
        <v>30</v>
      </c>
      <c r="G229" s="43">
        <v>0</v>
      </c>
      <c r="H229" s="43" t="s">
        <v>30</v>
      </c>
      <c r="I229" s="43">
        <f t="shared" si="201"/>
        <v>0.48299142</v>
      </c>
      <c r="J229" s="44" t="s">
        <v>30</v>
      </c>
      <c r="K229" s="43">
        <v>0.48299142</v>
      </c>
      <c r="L229" s="44" t="s">
        <v>30</v>
      </c>
      <c r="M229" s="43">
        <v>0.45500000000000002</v>
      </c>
      <c r="N229" s="44" t="s">
        <v>30</v>
      </c>
      <c r="O229" s="43">
        <f t="shared" si="202"/>
        <v>2.7991419999999989E-2</v>
      </c>
      <c r="P229" s="44" t="s">
        <v>30</v>
      </c>
      <c r="Q229" s="43">
        <f t="shared" si="203"/>
        <v>-2.7991419999999989E-2</v>
      </c>
      <c r="R229" s="44" t="s">
        <v>30</v>
      </c>
      <c r="S229" s="45">
        <f t="shared" si="185"/>
        <v>-5.7954280015988666E-2</v>
      </c>
      <c r="T229" s="54" t="s">
        <v>30</v>
      </c>
      <c r="U229" s="24"/>
      <c r="V229" s="13"/>
      <c r="W229" s="25"/>
      <c r="X229" s="26"/>
      <c r="Y229" s="26"/>
      <c r="Z229" s="26"/>
      <c r="AA229" s="26"/>
      <c r="AC229" s="26"/>
    </row>
    <row r="230" spans="1:29" ht="63" x14ac:dyDescent="0.25">
      <c r="A230" s="40" t="s">
        <v>500</v>
      </c>
      <c r="B230" s="122" t="s">
        <v>511</v>
      </c>
      <c r="C230" s="56" t="s">
        <v>512</v>
      </c>
      <c r="D230" s="43" t="s">
        <v>30</v>
      </c>
      <c r="E230" s="43">
        <v>40.768307119999996</v>
      </c>
      <c r="F230" s="43" t="s">
        <v>30</v>
      </c>
      <c r="G230" s="43">
        <v>0</v>
      </c>
      <c r="H230" s="43" t="s">
        <v>30</v>
      </c>
      <c r="I230" s="43">
        <f t="shared" si="201"/>
        <v>40.768307119999996</v>
      </c>
      <c r="J230" s="44" t="s">
        <v>30</v>
      </c>
      <c r="K230" s="43">
        <v>20.384153559999998</v>
      </c>
      <c r="L230" s="44" t="s">
        <v>30</v>
      </c>
      <c r="M230" s="43">
        <v>7.8238971700000004</v>
      </c>
      <c r="N230" s="44" t="s">
        <v>30</v>
      </c>
      <c r="O230" s="43">
        <f t="shared" si="202"/>
        <v>32.944409949999994</v>
      </c>
      <c r="P230" s="44" t="s">
        <v>30</v>
      </c>
      <c r="Q230" s="43">
        <f t="shared" si="203"/>
        <v>-12.560256389999997</v>
      </c>
      <c r="R230" s="44" t="s">
        <v>30</v>
      </c>
      <c r="S230" s="45">
        <f t="shared" si="185"/>
        <v>-0.61617748085685042</v>
      </c>
      <c r="T230" s="54" t="s">
        <v>479</v>
      </c>
      <c r="U230" s="24"/>
      <c r="V230" s="13"/>
      <c r="W230" s="25"/>
      <c r="X230" s="26"/>
      <c r="Y230" s="26"/>
      <c r="Z230" s="26"/>
      <c r="AA230" s="26"/>
      <c r="AC230" s="26"/>
    </row>
    <row r="231" spans="1:29" ht="31.5" x14ac:dyDescent="0.25">
      <c r="A231" s="40" t="s">
        <v>500</v>
      </c>
      <c r="B231" s="122" t="s">
        <v>513</v>
      </c>
      <c r="C231" s="56" t="s">
        <v>514</v>
      </c>
      <c r="D231" s="43" t="s">
        <v>30</v>
      </c>
      <c r="E231" s="43">
        <v>52.863972000000004</v>
      </c>
      <c r="F231" s="43" t="s">
        <v>30</v>
      </c>
      <c r="G231" s="43">
        <v>0</v>
      </c>
      <c r="H231" s="43" t="s">
        <v>30</v>
      </c>
      <c r="I231" s="43">
        <f t="shared" si="201"/>
        <v>52.863972000000004</v>
      </c>
      <c r="J231" s="44" t="s">
        <v>30</v>
      </c>
      <c r="K231" s="43">
        <v>52.863971999999997</v>
      </c>
      <c r="L231" s="44" t="s">
        <v>30</v>
      </c>
      <c r="M231" s="43">
        <v>52.863971999999997</v>
      </c>
      <c r="N231" s="44" t="s">
        <v>30</v>
      </c>
      <c r="O231" s="43">
        <f t="shared" si="202"/>
        <v>0</v>
      </c>
      <c r="P231" s="44" t="s">
        <v>30</v>
      </c>
      <c r="Q231" s="43">
        <f t="shared" si="203"/>
        <v>0</v>
      </c>
      <c r="R231" s="44" t="s">
        <v>30</v>
      </c>
      <c r="S231" s="45">
        <f t="shared" si="185"/>
        <v>0</v>
      </c>
      <c r="T231" s="54" t="s">
        <v>30</v>
      </c>
      <c r="U231" s="24"/>
      <c r="V231" s="13"/>
      <c r="W231" s="25"/>
      <c r="X231" s="26"/>
      <c r="Y231" s="26"/>
      <c r="Z231" s="26"/>
      <c r="AA231" s="26"/>
      <c r="AC231" s="26"/>
    </row>
    <row r="232" spans="1:29" ht="135.75" customHeight="1" x14ac:dyDescent="0.25">
      <c r="A232" s="40" t="s">
        <v>500</v>
      </c>
      <c r="B232" s="122" t="s">
        <v>515</v>
      </c>
      <c r="C232" s="56" t="s">
        <v>516</v>
      </c>
      <c r="D232" s="43" t="s">
        <v>30</v>
      </c>
      <c r="E232" s="43">
        <v>20</v>
      </c>
      <c r="F232" s="43" t="s">
        <v>30</v>
      </c>
      <c r="G232" s="43">
        <v>0</v>
      </c>
      <c r="H232" s="43" t="s">
        <v>30</v>
      </c>
      <c r="I232" s="43">
        <f t="shared" si="201"/>
        <v>20</v>
      </c>
      <c r="J232" s="44" t="s">
        <v>30</v>
      </c>
      <c r="K232" s="43">
        <v>20</v>
      </c>
      <c r="L232" s="44" t="s">
        <v>30</v>
      </c>
      <c r="M232" s="43">
        <v>1.4355283700000003</v>
      </c>
      <c r="N232" s="44" t="s">
        <v>30</v>
      </c>
      <c r="O232" s="43">
        <f t="shared" si="202"/>
        <v>18.56447163</v>
      </c>
      <c r="P232" s="44" t="s">
        <v>30</v>
      </c>
      <c r="Q232" s="43">
        <f t="shared" si="203"/>
        <v>-18.56447163</v>
      </c>
      <c r="R232" s="44" t="s">
        <v>30</v>
      </c>
      <c r="S232" s="45">
        <f t="shared" si="185"/>
        <v>-0.92822358149999995</v>
      </c>
      <c r="T232" s="54" t="s">
        <v>517</v>
      </c>
      <c r="U232" s="24"/>
      <c r="V232" s="13"/>
      <c r="W232" s="25"/>
      <c r="X232" s="26"/>
      <c r="Y232" s="26"/>
      <c r="Z232" s="26"/>
      <c r="AA232" s="26"/>
      <c r="AC232" s="26"/>
    </row>
    <row r="233" spans="1:29" ht="78.75" x14ac:dyDescent="0.25">
      <c r="A233" s="67" t="s">
        <v>500</v>
      </c>
      <c r="B233" s="68" t="s">
        <v>518</v>
      </c>
      <c r="C233" s="69" t="s">
        <v>519</v>
      </c>
      <c r="D233" s="43" t="s">
        <v>30</v>
      </c>
      <c r="E233" s="43" t="s">
        <v>30</v>
      </c>
      <c r="F233" s="43" t="s">
        <v>30</v>
      </c>
      <c r="G233" s="43" t="s">
        <v>30</v>
      </c>
      <c r="H233" s="43" t="s">
        <v>30</v>
      </c>
      <c r="I233" s="43" t="s">
        <v>30</v>
      </c>
      <c r="J233" s="44" t="s">
        <v>30</v>
      </c>
      <c r="K233" s="43" t="s">
        <v>30</v>
      </c>
      <c r="L233" s="44" t="s">
        <v>30</v>
      </c>
      <c r="M233" s="43">
        <v>0.83786868000000003</v>
      </c>
      <c r="N233" s="44" t="s">
        <v>30</v>
      </c>
      <c r="O233" s="43" t="s">
        <v>30</v>
      </c>
      <c r="P233" s="44" t="s">
        <v>30</v>
      </c>
      <c r="Q233" s="43" t="s">
        <v>30</v>
      </c>
      <c r="R233" s="44" t="s">
        <v>30</v>
      </c>
      <c r="S233" s="45" t="s">
        <v>30</v>
      </c>
      <c r="T233" s="54" t="s">
        <v>520</v>
      </c>
      <c r="U233" s="24"/>
      <c r="V233" s="13"/>
      <c r="W233" s="25"/>
      <c r="X233" s="26"/>
      <c r="Y233" s="26"/>
      <c r="Z233" s="26"/>
      <c r="AA233" s="26"/>
      <c r="AC233" s="26"/>
    </row>
    <row r="234" spans="1:29" ht="290.25" customHeight="1" x14ac:dyDescent="0.25">
      <c r="A234" s="40" t="s">
        <v>500</v>
      </c>
      <c r="B234" s="123" t="s">
        <v>521</v>
      </c>
      <c r="C234" s="56" t="s">
        <v>522</v>
      </c>
      <c r="D234" s="43" t="s">
        <v>30</v>
      </c>
      <c r="E234" s="43">
        <v>39</v>
      </c>
      <c r="F234" s="43" t="s">
        <v>30</v>
      </c>
      <c r="G234" s="43">
        <v>2.0681819999999997</v>
      </c>
      <c r="H234" s="43" t="s">
        <v>30</v>
      </c>
      <c r="I234" s="43">
        <f t="shared" si="201"/>
        <v>36.931818</v>
      </c>
      <c r="J234" s="44" t="s">
        <v>30</v>
      </c>
      <c r="K234" s="43" t="s">
        <v>30</v>
      </c>
      <c r="L234" s="44" t="s">
        <v>30</v>
      </c>
      <c r="M234" s="43">
        <v>2.9809779999999999</v>
      </c>
      <c r="N234" s="44" t="s">
        <v>30</v>
      </c>
      <c r="O234" s="43">
        <f t="shared" si="202"/>
        <v>33.950839999999999</v>
      </c>
      <c r="P234" s="44" t="s">
        <v>30</v>
      </c>
      <c r="Q234" s="43" t="s">
        <v>30</v>
      </c>
      <c r="R234" s="44" t="s">
        <v>30</v>
      </c>
      <c r="S234" s="45" t="s">
        <v>30</v>
      </c>
      <c r="T234" s="54" t="s">
        <v>523</v>
      </c>
      <c r="U234" s="24"/>
      <c r="V234" s="13"/>
      <c r="W234" s="25"/>
      <c r="X234" s="26"/>
      <c r="Y234" s="26"/>
      <c r="Z234" s="26"/>
      <c r="AA234" s="26"/>
      <c r="AC234" s="26"/>
    </row>
    <row r="235" spans="1:29" ht="31.5" x14ac:dyDescent="0.25">
      <c r="A235" s="40" t="s">
        <v>500</v>
      </c>
      <c r="B235" s="120" t="s">
        <v>524</v>
      </c>
      <c r="C235" s="70" t="s">
        <v>525</v>
      </c>
      <c r="D235" s="43" t="s">
        <v>30</v>
      </c>
      <c r="E235" s="43">
        <v>0.32614645999999997</v>
      </c>
      <c r="F235" s="43" t="s">
        <v>30</v>
      </c>
      <c r="G235" s="43">
        <v>0</v>
      </c>
      <c r="H235" s="43" t="s">
        <v>30</v>
      </c>
      <c r="I235" s="43">
        <f t="shared" si="201"/>
        <v>0.32614645999999997</v>
      </c>
      <c r="J235" s="44" t="s">
        <v>30</v>
      </c>
      <c r="K235" s="43">
        <v>0.32614645999999997</v>
      </c>
      <c r="L235" s="44" t="s">
        <v>30</v>
      </c>
      <c r="M235" s="43">
        <v>0.39837105</v>
      </c>
      <c r="N235" s="44" t="s">
        <v>30</v>
      </c>
      <c r="O235" s="43">
        <f t="shared" si="202"/>
        <v>-7.2224590000000033E-2</v>
      </c>
      <c r="P235" s="44" t="s">
        <v>30</v>
      </c>
      <c r="Q235" s="43">
        <f t="shared" si="203"/>
        <v>7.2224590000000033E-2</v>
      </c>
      <c r="R235" s="44" t="s">
        <v>30</v>
      </c>
      <c r="S235" s="45">
        <f t="shared" si="185"/>
        <v>0.22144833336532319</v>
      </c>
      <c r="T235" s="54" t="s">
        <v>325</v>
      </c>
      <c r="U235" s="24"/>
      <c r="V235" s="13"/>
      <c r="W235" s="25"/>
      <c r="X235" s="26"/>
      <c r="Y235" s="26"/>
      <c r="Z235" s="26"/>
      <c r="AA235" s="26"/>
      <c r="AC235" s="26"/>
    </row>
    <row r="236" spans="1:29" ht="31.5" x14ac:dyDescent="0.25">
      <c r="A236" s="40" t="s">
        <v>500</v>
      </c>
      <c r="B236" s="120" t="s">
        <v>526</v>
      </c>
      <c r="C236" s="70" t="s">
        <v>527</v>
      </c>
      <c r="D236" s="43" t="s">
        <v>30</v>
      </c>
      <c r="E236" s="43">
        <v>2.24934352</v>
      </c>
      <c r="F236" s="43" t="s">
        <v>30</v>
      </c>
      <c r="G236" s="43">
        <v>0</v>
      </c>
      <c r="H236" s="43" t="s">
        <v>30</v>
      </c>
      <c r="I236" s="43">
        <f t="shared" si="201"/>
        <v>2.24934352</v>
      </c>
      <c r="J236" s="44" t="s">
        <v>30</v>
      </c>
      <c r="K236" s="43">
        <v>2.24934352</v>
      </c>
      <c r="L236" s="44" t="s">
        <v>30</v>
      </c>
      <c r="M236" s="43">
        <v>1.99196094</v>
      </c>
      <c r="N236" s="44" t="s">
        <v>30</v>
      </c>
      <c r="O236" s="43">
        <f t="shared" si="202"/>
        <v>0.25738258000000003</v>
      </c>
      <c r="P236" s="44" t="s">
        <v>30</v>
      </c>
      <c r="Q236" s="43">
        <f t="shared" si="203"/>
        <v>-0.25738258000000003</v>
      </c>
      <c r="R236" s="44" t="s">
        <v>30</v>
      </c>
      <c r="S236" s="45">
        <f t="shared" si="185"/>
        <v>-0.11442564362067739</v>
      </c>
      <c r="T236" s="54" t="s">
        <v>528</v>
      </c>
      <c r="U236" s="24"/>
      <c r="V236" s="13"/>
      <c r="W236" s="25"/>
      <c r="X236" s="26"/>
      <c r="Y236" s="26"/>
      <c r="Z236" s="26"/>
      <c r="AA236" s="26"/>
      <c r="AC236" s="26"/>
    </row>
    <row r="237" spans="1:29" ht="31.5" x14ac:dyDescent="0.25">
      <c r="A237" s="40" t="s">
        <v>500</v>
      </c>
      <c r="B237" s="120" t="s">
        <v>529</v>
      </c>
      <c r="C237" s="52" t="s">
        <v>530</v>
      </c>
      <c r="D237" s="43" t="s">
        <v>30</v>
      </c>
      <c r="E237" s="43">
        <v>4.5863999999999994</v>
      </c>
      <c r="F237" s="43" t="s">
        <v>30</v>
      </c>
      <c r="G237" s="43">
        <v>0</v>
      </c>
      <c r="H237" s="43" t="s">
        <v>30</v>
      </c>
      <c r="I237" s="43">
        <f t="shared" si="201"/>
        <v>4.5863999999999994</v>
      </c>
      <c r="J237" s="44" t="s">
        <v>30</v>
      </c>
      <c r="K237" s="43">
        <v>4.5863999999999994</v>
      </c>
      <c r="L237" s="44" t="s">
        <v>30</v>
      </c>
      <c r="M237" s="43">
        <v>4.7919999999999998</v>
      </c>
      <c r="N237" s="44" t="s">
        <v>30</v>
      </c>
      <c r="O237" s="43">
        <f t="shared" si="202"/>
        <v>-0.20560000000000045</v>
      </c>
      <c r="P237" s="44" t="s">
        <v>30</v>
      </c>
      <c r="Q237" s="43">
        <f t="shared" si="203"/>
        <v>0.20560000000000045</v>
      </c>
      <c r="R237" s="44" t="s">
        <v>30</v>
      </c>
      <c r="S237" s="45">
        <f t="shared" si="185"/>
        <v>4.4828187685330645E-2</v>
      </c>
      <c r="T237" s="54" t="s">
        <v>30</v>
      </c>
      <c r="U237" s="24"/>
      <c r="V237" s="13"/>
      <c r="W237" s="25"/>
      <c r="X237" s="26"/>
      <c r="Y237" s="26"/>
      <c r="Z237" s="26"/>
      <c r="AA237" s="26"/>
      <c r="AC237" s="26"/>
    </row>
    <row r="238" spans="1:29" ht="31.5" x14ac:dyDescent="0.25">
      <c r="A238" s="40" t="s">
        <v>500</v>
      </c>
      <c r="B238" s="120" t="s">
        <v>531</v>
      </c>
      <c r="C238" s="52" t="s">
        <v>532</v>
      </c>
      <c r="D238" s="43" t="s">
        <v>30</v>
      </c>
      <c r="E238" s="43">
        <v>42.17368012</v>
      </c>
      <c r="F238" s="43" t="s">
        <v>30</v>
      </c>
      <c r="G238" s="43">
        <v>0</v>
      </c>
      <c r="H238" s="43" t="s">
        <v>30</v>
      </c>
      <c r="I238" s="43">
        <f t="shared" si="201"/>
        <v>42.17368012</v>
      </c>
      <c r="J238" s="44" t="s">
        <v>30</v>
      </c>
      <c r="K238" s="43">
        <v>42.17368012</v>
      </c>
      <c r="L238" s="44" t="s">
        <v>30</v>
      </c>
      <c r="M238" s="43">
        <v>42.17368012</v>
      </c>
      <c r="N238" s="44" t="s">
        <v>30</v>
      </c>
      <c r="O238" s="43">
        <f t="shared" si="202"/>
        <v>0</v>
      </c>
      <c r="P238" s="44" t="s">
        <v>30</v>
      </c>
      <c r="Q238" s="43">
        <f t="shared" si="203"/>
        <v>0</v>
      </c>
      <c r="R238" s="44" t="s">
        <v>30</v>
      </c>
      <c r="S238" s="45">
        <f t="shared" si="185"/>
        <v>0</v>
      </c>
      <c r="T238" s="54" t="s">
        <v>30</v>
      </c>
      <c r="U238" s="24"/>
      <c r="V238" s="13"/>
      <c r="W238" s="25"/>
      <c r="X238" s="26"/>
      <c r="Y238" s="26"/>
      <c r="Z238" s="26"/>
      <c r="AA238" s="26"/>
      <c r="AC238" s="26"/>
    </row>
    <row r="239" spans="1:29" ht="31.5" x14ac:dyDescent="0.25">
      <c r="A239" s="40" t="s">
        <v>500</v>
      </c>
      <c r="B239" s="120" t="s">
        <v>533</v>
      </c>
      <c r="C239" s="52" t="s">
        <v>534</v>
      </c>
      <c r="D239" s="43" t="s">
        <v>30</v>
      </c>
      <c r="E239" s="43">
        <v>5.1854173000000001</v>
      </c>
      <c r="F239" s="43" t="s">
        <v>30</v>
      </c>
      <c r="G239" s="43">
        <v>0</v>
      </c>
      <c r="H239" s="43" t="s">
        <v>30</v>
      </c>
      <c r="I239" s="43">
        <f t="shared" si="201"/>
        <v>5.1854173000000001</v>
      </c>
      <c r="J239" s="44" t="s">
        <v>30</v>
      </c>
      <c r="K239" s="43">
        <v>5.1854173000000001</v>
      </c>
      <c r="L239" s="44" t="s">
        <v>30</v>
      </c>
      <c r="M239" s="43">
        <v>5.1854173000000001</v>
      </c>
      <c r="N239" s="44" t="s">
        <v>30</v>
      </c>
      <c r="O239" s="43">
        <f t="shared" si="202"/>
        <v>0</v>
      </c>
      <c r="P239" s="44" t="s">
        <v>30</v>
      </c>
      <c r="Q239" s="43">
        <f t="shared" si="203"/>
        <v>0</v>
      </c>
      <c r="R239" s="44" t="s">
        <v>30</v>
      </c>
      <c r="S239" s="45">
        <f t="shared" si="185"/>
        <v>0</v>
      </c>
      <c r="T239" s="54" t="s">
        <v>30</v>
      </c>
      <c r="U239" s="24"/>
      <c r="V239" s="13"/>
      <c r="W239" s="25"/>
      <c r="X239" s="26"/>
      <c r="Y239" s="26"/>
      <c r="Z239" s="26"/>
      <c r="AA239" s="26"/>
      <c r="AC239" s="26"/>
    </row>
    <row r="240" spans="1:29" ht="31.5" x14ac:dyDescent="0.25">
      <c r="A240" s="40" t="s">
        <v>500</v>
      </c>
      <c r="B240" s="120" t="s">
        <v>535</v>
      </c>
      <c r="C240" s="52" t="s">
        <v>536</v>
      </c>
      <c r="D240" s="43" t="s">
        <v>30</v>
      </c>
      <c r="E240" s="43">
        <v>9.1583299999999994</v>
      </c>
      <c r="F240" s="43" t="s">
        <v>30</v>
      </c>
      <c r="G240" s="43">
        <v>0</v>
      </c>
      <c r="H240" s="43" t="s">
        <v>30</v>
      </c>
      <c r="I240" s="43">
        <f t="shared" si="201"/>
        <v>9.1583299999999994</v>
      </c>
      <c r="J240" s="44" t="s">
        <v>30</v>
      </c>
      <c r="K240" s="43">
        <v>9.1583299999999994</v>
      </c>
      <c r="L240" s="44" t="s">
        <v>30</v>
      </c>
      <c r="M240" s="43">
        <v>9.1692351499999987</v>
      </c>
      <c r="N240" s="44" t="s">
        <v>30</v>
      </c>
      <c r="O240" s="43">
        <f t="shared" si="202"/>
        <v>-1.0905149999999253E-2</v>
      </c>
      <c r="P240" s="44" t="s">
        <v>30</v>
      </c>
      <c r="Q240" s="43">
        <f t="shared" si="203"/>
        <v>1.0905149999999253E-2</v>
      </c>
      <c r="R240" s="44" t="s">
        <v>30</v>
      </c>
      <c r="S240" s="45">
        <f t="shared" si="185"/>
        <v>1.1907356472194443E-3</v>
      </c>
      <c r="T240" s="54" t="s">
        <v>30</v>
      </c>
      <c r="U240" s="24"/>
      <c r="V240" s="13"/>
      <c r="W240" s="25"/>
      <c r="X240" s="26"/>
      <c r="Y240" s="26"/>
      <c r="Z240" s="26"/>
      <c r="AA240" s="26"/>
      <c r="AC240" s="26"/>
    </row>
    <row r="241" spans="1:29" ht="31.5" x14ac:dyDescent="0.25">
      <c r="A241" s="40" t="s">
        <v>500</v>
      </c>
      <c r="B241" s="120" t="s">
        <v>537</v>
      </c>
      <c r="C241" s="52" t="s">
        <v>538</v>
      </c>
      <c r="D241" s="43" t="s">
        <v>30</v>
      </c>
      <c r="E241" s="43">
        <v>8.5833300000000001</v>
      </c>
      <c r="F241" s="43" t="s">
        <v>30</v>
      </c>
      <c r="G241" s="43">
        <v>0</v>
      </c>
      <c r="H241" s="43" t="s">
        <v>30</v>
      </c>
      <c r="I241" s="43">
        <f t="shared" si="201"/>
        <v>8.5833300000000001</v>
      </c>
      <c r="J241" s="44" t="s">
        <v>30</v>
      </c>
      <c r="K241" s="43">
        <v>8.5833300000000001</v>
      </c>
      <c r="L241" s="44" t="s">
        <v>30</v>
      </c>
      <c r="M241" s="43">
        <v>9.11334731</v>
      </c>
      <c r="N241" s="44" t="s">
        <v>30</v>
      </c>
      <c r="O241" s="43">
        <f t="shared" si="202"/>
        <v>-0.53001730999999985</v>
      </c>
      <c r="P241" s="44" t="s">
        <v>30</v>
      </c>
      <c r="Q241" s="43">
        <f t="shared" si="203"/>
        <v>0.53001730999999985</v>
      </c>
      <c r="R241" s="44" t="s">
        <v>30</v>
      </c>
      <c r="S241" s="45">
        <f t="shared" si="185"/>
        <v>6.1749613494995512E-2</v>
      </c>
      <c r="T241" s="54" t="s">
        <v>30</v>
      </c>
      <c r="U241" s="24"/>
      <c r="V241" s="13"/>
      <c r="W241" s="25"/>
      <c r="X241" s="26"/>
      <c r="Y241" s="26"/>
      <c r="Z241" s="26"/>
      <c r="AA241" s="26"/>
      <c r="AC241" s="26"/>
    </row>
    <row r="242" spans="1:29" ht="31.5" x14ac:dyDescent="0.25">
      <c r="A242" s="40" t="s">
        <v>500</v>
      </c>
      <c r="B242" s="120" t="s">
        <v>539</v>
      </c>
      <c r="C242" s="52" t="s">
        <v>540</v>
      </c>
      <c r="D242" s="43" t="s">
        <v>30</v>
      </c>
      <c r="E242" s="43">
        <v>52.191461250000003</v>
      </c>
      <c r="F242" s="43" t="s">
        <v>30</v>
      </c>
      <c r="G242" s="43">
        <v>0</v>
      </c>
      <c r="H242" s="43" t="s">
        <v>30</v>
      </c>
      <c r="I242" s="43">
        <f t="shared" si="201"/>
        <v>52.191461250000003</v>
      </c>
      <c r="J242" s="44" t="s">
        <v>30</v>
      </c>
      <c r="K242" s="43">
        <v>52.191461250000003</v>
      </c>
      <c r="L242" s="44" t="s">
        <v>30</v>
      </c>
      <c r="M242" s="43">
        <v>52.191461250000003</v>
      </c>
      <c r="N242" s="44" t="s">
        <v>30</v>
      </c>
      <c r="O242" s="43">
        <f t="shared" si="202"/>
        <v>0</v>
      </c>
      <c r="P242" s="44" t="s">
        <v>30</v>
      </c>
      <c r="Q242" s="43">
        <f t="shared" si="203"/>
        <v>0</v>
      </c>
      <c r="R242" s="44" t="s">
        <v>30</v>
      </c>
      <c r="S242" s="45">
        <f t="shared" si="185"/>
        <v>0</v>
      </c>
      <c r="T242" s="54" t="s">
        <v>30</v>
      </c>
      <c r="U242" s="24"/>
      <c r="V242" s="13"/>
      <c r="W242" s="25"/>
      <c r="X242" s="26"/>
      <c r="Y242" s="26"/>
      <c r="Z242" s="26"/>
      <c r="AA242" s="26"/>
      <c r="AC242" s="26"/>
    </row>
    <row r="243" spans="1:29" s="26" customFormat="1" ht="31.5" x14ac:dyDescent="0.25">
      <c r="A243" s="40" t="s">
        <v>500</v>
      </c>
      <c r="B243" s="120" t="s">
        <v>541</v>
      </c>
      <c r="C243" s="52" t="s">
        <v>542</v>
      </c>
      <c r="D243" s="43" t="s">
        <v>30</v>
      </c>
      <c r="E243" s="43">
        <v>3.7606249899999997</v>
      </c>
      <c r="F243" s="43" t="s">
        <v>30</v>
      </c>
      <c r="G243" s="43">
        <v>0</v>
      </c>
      <c r="H243" s="43" t="s">
        <v>30</v>
      </c>
      <c r="I243" s="43">
        <f t="shared" si="201"/>
        <v>3.7606249899999997</v>
      </c>
      <c r="J243" s="44" t="s">
        <v>30</v>
      </c>
      <c r="K243" s="43">
        <v>3.7606249899999997</v>
      </c>
      <c r="L243" s="44" t="s">
        <v>30</v>
      </c>
      <c r="M243" s="43">
        <v>3.7606249899999997</v>
      </c>
      <c r="N243" s="44" t="s">
        <v>30</v>
      </c>
      <c r="O243" s="43">
        <f t="shared" si="202"/>
        <v>0</v>
      </c>
      <c r="P243" s="44" t="s">
        <v>30</v>
      </c>
      <c r="Q243" s="43">
        <f t="shared" si="203"/>
        <v>0</v>
      </c>
      <c r="R243" s="44" t="s">
        <v>30</v>
      </c>
      <c r="S243" s="45">
        <f t="shared" si="185"/>
        <v>0</v>
      </c>
      <c r="T243" s="54" t="s">
        <v>30</v>
      </c>
      <c r="U243" s="24"/>
      <c r="V243" s="25"/>
      <c r="W243" s="25"/>
    </row>
    <row r="244" spans="1:29" s="26" customFormat="1" ht="31.5" x14ac:dyDescent="0.25">
      <c r="A244" s="40" t="s">
        <v>500</v>
      </c>
      <c r="B244" s="120" t="s">
        <v>543</v>
      </c>
      <c r="C244" s="52" t="s">
        <v>544</v>
      </c>
      <c r="D244" s="43" t="s">
        <v>30</v>
      </c>
      <c r="E244" s="43">
        <v>4.97</v>
      </c>
      <c r="F244" s="43" t="s">
        <v>30</v>
      </c>
      <c r="G244" s="43">
        <v>0</v>
      </c>
      <c r="H244" s="43" t="s">
        <v>30</v>
      </c>
      <c r="I244" s="43">
        <f t="shared" si="201"/>
        <v>4.97</v>
      </c>
      <c r="J244" s="44" t="s">
        <v>30</v>
      </c>
      <c r="K244" s="43">
        <v>4.97</v>
      </c>
      <c r="L244" s="44" t="s">
        <v>30</v>
      </c>
      <c r="M244" s="43">
        <v>0</v>
      </c>
      <c r="N244" s="44" t="s">
        <v>30</v>
      </c>
      <c r="O244" s="43">
        <f t="shared" si="202"/>
        <v>4.97</v>
      </c>
      <c r="P244" s="44" t="s">
        <v>30</v>
      </c>
      <c r="Q244" s="43">
        <f t="shared" si="203"/>
        <v>-4.97</v>
      </c>
      <c r="R244" s="44" t="s">
        <v>30</v>
      </c>
      <c r="S244" s="45">
        <f t="shared" si="185"/>
        <v>-1</v>
      </c>
      <c r="T244" s="54" t="s">
        <v>545</v>
      </c>
      <c r="U244" s="24"/>
      <c r="V244" s="25"/>
      <c r="W244" s="25"/>
    </row>
    <row r="245" spans="1:29" s="26" customFormat="1" ht="47.25" x14ac:dyDescent="0.25">
      <c r="A245" s="40" t="s">
        <v>500</v>
      </c>
      <c r="B245" s="120" t="s">
        <v>546</v>
      </c>
      <c r="C245" s="52" t="s">
        <v>547</v>
      </c>
      <c r="D245" s="43" t="s">
        <v>30</v>
      </c>
      <c r="E245" s="43">
        <v>4.9722222199999999</v>
      </c>
      <c r="F245" s="43" t="s">
        <v>30</v>
      </c>
      <c r="G245" s="43">
        <v>0</v>
      </c>
      <c r="H245" s="43" t="s">
        <v>30</v>
      </c>
      <c r="I245" s="43">
        <f t="shared" si="201"/>
        <v>4.9722222199999999</v>
      </c>
      <c r="J245" s="44" t="s">
        <v>30</v>
      </c>
      <c r="K245" s="43">
        <v>4.9722222199999999</v>
      </c>
      <c r="L245" s="44" t="s">
        <v>30</v>
      </c>
      <c r="M245" s="43">
        <v>0</v>
      </c>
      <c r="N245" s="44" t="s">
        <v>30</v>
      </c>
      <c r="O245" s="43">
        <f t="shared" si="202"/>
        <v>4.9722222199999999</v>
      </c>
      <c r="P245" s="44" t="s">
        <v>30</v>
      </c>
      <c r="Q245" s="43">
        <f t="shared" si="203"/>
        <v>-4.9722222199999999</v>
      </c>
      <c r="R245" s="44" t="s">
        <v>30</v>
      </c>
      <c r="S245" s="45">
        <f t="shared" si="185"/>
        <v>-1</v>
      </c>
      <c r="T245" s="54" t="s">
        <v>548</v>
      </c>
      <c r="U245" s="24"/>
      <c r="V245" s="25"/>
      <c r="W245" s="25"/>
    </row>
    <row r="246" spans="1:29" s="26" customFormat="1" ht="31.5" x14ac:dyDescent="0.25">
      <c r="A246" s="40" t="s">
        <v>500</v>
      </c>
      <c r="B246" s="120" t="s">
        <v>549</v>
      </c>
      <c r="C246" s="52" t="s">
        <v>550</v>
      </c>
      <c r="D246" s="43" t="s">
        <v>30</v>
      </c>
      <c r="E246" s="43">
        <v>9.2979000000000003</v>
      </c>
      <c r="F246" s="43" t="s">
        <v>30</v>
      </c>
      <c r="G246" s="43">
        <v>0</v>
      </c>
      <c r="H246" s="43" t="s">
        <v>30</v>
      </c>
      <c r="I246" s="43">
        <f t="shared" si="201"/>
        <v>9.2979000000000003</v>
      </c>
      <c r="J246" s="44" t="s">
        <v>30</v>
      </c>
      <c r="K246" s="43">
        <v>9.2979000000000003</v>
      </c>
      <c r="L246" s="44" t="s">
        <v>30</v>
      </c>
      <c r="M246" s="43">
        <v>9.2251191800000001</v>
      </c>
      <c r="N246" s="44" t="s">
        <v>30</v>
      </c>
      <c r="O246" s="43">
        <f t="shared" si="202"/>
        <v>7.278082000000019E-2</v>
      </c>
      <c r="P246" s="44" t="s">
        <v>30</v>
      </c>
      <c r="Q246" s="43">
        <f t="shared" si="203"/>
        <v>-7.278082000000019E-2</v>
      </c>
      <c r="R246" s="44" t="s">
        <v>30</v>
      </c>
      <c r="S246" s="45">
        <f t="shared" si="185"/>
        <v>-7.8276621602727699E-3</v>
      </c>
      <c r="T246" s="43" t="s">
        <v>30</v>
      </c>
      <c r="U246" s="24"/>
      <c r="V246" s="25"/>
      <c r="W246" s="25"/>
    </row>
    <row r="247" spans="1:29" s="26" customFormat="1" ht="47.25" x14ac:dyDescent="0.25">
      <c r="A247" s="40" t="s">
        <v>500</v>
      </c>
      <c r="B247" s="120" t="s">
        <v>551</v>
      </c>
      <c r="C247" s="52" t="s">
        <v>552</v>
      </c>
      <c r="D247" s="43" t="s">
        <v>30</v>
      </c>
      <c r="E247" s="43">
        <v>6.4817711500000001</v>
      </c>
      <c r="F247" s="43" t="s">
        <v>30</v>
      </c>
      <c r="G247" s="43">
        <v>0</v>
      </c>
      <c r="H247" s="43" t="s">
        <v>30</v>
      </c>
      <c r="I247" s="43">
        <f t="shared" si="201"/>
        <v>6.4817711500000001</v>
      </c>
      <c r="J247" s="44" t="s">
        <v>30</v>
      </c>
      <c r="K247" s="43">
        <v>6.4817711500000001</v>
      </c>
      <c r="L247" s="44" t="s">
        <v>30</v>
      </c>
      <c r="M247" s="43">
        <v>6.4817711500000001</v>
      </c>
      <c r="N247" s="44" t="s">
        <v>30</v>
      </c>
      <c r="O247" s="43">
        <f t="shared" si="202"/>
        <v>0</v>
      </c>
      <c r="P247" s="44" t="s">
        <v>30</v>
      </c>
      <c r="Q247" s="43">
        <f t="shared" si="203"/>
        <v>0</v>
      </c>
      <c r="R247" s="44" t="s">
        <v>30</v>
      </c>
      <c r="S247" s="45">
        <f t="shared" si="185"/>
        <v>0</v>
      </c>
      <c r="T247" s="61" t="s">
        <v>30</v>
      </c>
      <c r="U247" s="24"/>
      <c r="V247" s="25"/>
      <c r="W247" s="25"/>
    </row>
    <row r="248" spans="1:29" s="26" customFormat="1" x14ac:dyDescent="0.25">
      <c r="A248" s="40" t="s">
        <v>500</v>
      </c>
      <c r="B248" s="120" t="s">
        <v>553</v>
      </c>
      <c r="C248" s="52" t="s">
        <v>554</v>
      </c>
      <c r="D248" s="43" t="s">
        <v>30</v>
      </c>
      <c r="E248" s="43">
        <v>17.149999990000001</v>
      </c>
      <c r="F248" s="43" t="s">
        <v>30</v>
      </c>
      <c r="G248" s="43">
        <v>0.375</v>
      </c>
      <c r="H248" s="43" t="s">
        <v>30</v>
      </c>
      <c r="I248" s="43">
        <f t="shared" si="201"/>
        <v>16.774999990000001</v>
      </c>
      <c r="J248" s="44" t="s">
        <v>30</v>
      </c>
      <c r="K248" s="43">
        <v>16.774999990000001</v>
      </c>
      <c r="L248" s="44" t="s">
        <v>30</v>
      </c>
      <c r="M248" s="43">
        <v>16.774999990000001</v>
      </c>
      <c r="N248" s="44" t="s">
        <v>30</v>
      </c>
      <c r="O248" s="43">
        <f t="shared" si="202"/>
        <v>0</v>
      </c>
      <c r="P248" s="44" t="s">
        <v>30</v>
      </c>
      <c r="Q248" s="43">
        <f t="shared" si="203"/>
        <v>0</v>
      </c>
      <c r="R248" s="44" t="s">
        <v>30</v>
      </c>
      <c r="S248" s="45">
        <f t="shared" si="185"/>
        <v>0</v>
      </c>
      <c r="T248" s="61" t="s">
        <v>30</v>
      </c>
      <c r="U248" s="24"/>
      <c r="V248" s="25"/>
      <c r="W248" s="25"/>
    </row>
    <row r="249" spans="1:29" s="26" customFormat="1" x14ac:dyDescent="0.25">
      <c r="A249" s="40" t="s">
        <v>500</v>
      </c>
      <c r="B249" s="120" t="s">
        <v>555</v>
      </c>
      <c r="C249" s="52" t="s">
        <v>556</v>
      </c>
      <c r="D249" s="43" t="s">
        <v>30</v>
      </c>
      <c r="E249" s="43">
        <v>6.2</v>
      </c>
      <c r="F249" s="43" t="s">
        <v>30</v>
      </c>
      <c r="G249" s="43">
        <v>0</v>
      </c>
      <c r="H249" s="43" t="s">
        <v>30</v>
      </c>
      <c r="I249" s="43">
        <f t="shared" si="201"/>
        <v>6.2</v>
      </c>
      <c r="J249" s="44" t="s">
        <v>30</v>
      </c>
      <c r="K249" s="43">
        <v>6.2</v>
      </c>
      <c r="L249" s="44" t="s">
        <v>30</v>
      </c>
      <c r="M249" s="43">
        <v>6.1166666699999999</v>
      </c>
      <c r="N249" s="44" t="s">
        <v>30</v>
      </c>
      <c r="O249" s="43">
        <f t="shared" si="202"/>
        <v>8.3333330000000316E-2</v>
      </c>
      <c r="P249" s="44" t="s">
        <v>30</v>
      </c>
      <c r="Q249" s="43">
        <f t="shared" si="203"/>
        <v>-8.3333330000000316E-2</v>
      </c>
      <c r="R249" s="44" t="s">
        <v>30</v>
      </c>
      <c r="S249" s="45">
        <f t="shared" si="185"/>
        <v>-1.3440859677419405E-2</v>
      </c>
      <c r="T249" s="54" t="s">
        <v>30</v>
      </c>
      <c r="U249" s="24"/>
      <c r="V249" s="25"/>
      <c r="W249" s="25"/>
    </row>
    <row r="250" spans="1:29" s="26" customFormat="1" ht="31.5" x14ac:dyDescent="0.25">
      <c r="A250" s="40" t="s">
        <v>500</v>
      </c>
      <c r="B250" s="120" t="s">
        <v>557</v>
      </c>
      <c r="C250" s="52" t="s">
        <v>558</v>
      </c>
      <c r="D250" s="43" t="s">
        <v>30</v>
      </c>
      <c r="E250" s="43">
        <v>16.75</v>
      </c>
      <c r="F250" s="43" t="s">
        <v>30</v>
      </c>
      <c r="G250" s="43">
        <v>0</v>
      </c>
      <c r="H250" s="43" t="s">
        <v>30</v>
      </c>
      <c r="I250" s="43">
        <f t="shared" si="201"/>
        <v>16.75</v>
      </c>
      <c r="J250" s="44" t="s">
        <v>30</v>
      </c>
      <c r="K250" s="43">
        <v>16.75</v>
      </c>
      <c r="L250" s="44" t="s">
        <v>30</v>
      </c>
      <c r="M250" s="43">
        <v>16.774999999999999</v>
      </c>
      <c r="N250" s="44" t="s">
        <v>30</v>
      </c>
      <c r="O250" s="43">
        <f t="shared" si="202"/>
        <v>-2.4999999999998579E-2</v>
      </c>
      <c r="P250" s="44" t="s">
        <v>30</v>
      </c>
      <c r="Q250" s="43">
        <f t="shared" si="203"/>
        <v>2.4999999999998579E-2</v>
      </c>
      <c r="R250" s="44" t="s">
        <v>30</v>
      </c>
      <c r="S250" s="45">
        <f t="shared" si="185"/>
        <v>1.4925373134327511E-3</v>
      </c>
      <c r="T250" s="54" t="s">
        <v>30</v>
      </c>
      <c r="U250" s="24"/>
      <c r="V250" s="25"/>
      <c r="W250" s="25"/>
    </row>
    <row r="251" spans="1:29" s="26" customFormat="1" ht="31.5" x14ac:dyDescent="0.25">
      <c r="A251" s="40" t="s">
        <v>500</v>
      </c>
      <c r="B251" s="120" t="s">
        <v>559</v>
      </c>
      <c r="C251" s="52" t="s">
        <v>560</v>
      </c>
      <c r="D251" s="43" t="s">
        <v>30</v>
      </c>
      <c r="E251" s="43">
        <v>11.20833</v>
      </c>
      <c r="F251" s="43" t="s">
        <v>30</v>
      </c>
      <c r="G251" s="43">
        <v>0</v>
      </c>
      <c r="H251" s="43" t="s">
        <v>30</v>
      </c>
      <c r="I251" s="43">
        <f t="shared" si="201"/>
        <v>11.20833</v>
      </c>
      <c r="J251" s="44" t="s">
        <v>30</v>
      </c>
      <c r="K251" s="43">
        <v>11.20833</v>
      </c>
      <c r="L251" s="44" t="s">
        <v>30</v>
      </c>
      <c r="M251" s="43">
        <v>16.663022850000001</v>
      </c>
      <c r="N251" s="44" t="s">
        <v>30</v>
      </c>
      <c r="O251" s="43">
        <f t="shared" si="202"/>
        <v>-5.4546928500000007</v>
      </c>
      <c r="P251" s="44" t="s">
        <v>30</v>
      </c>
      <c r="Q251" s="43">
        <f t="shared" si="203"/>
        <v>5.4546928500000007</v>
      </c>
      <c r="R251" s="44" t="s">
        <v>30</v>
      </c>
      <c r="S251" s="45">
        <f t="shared" si="185"/>
        <v>0.48666419082949919</v>
      </c>
      <c r="T251" s="54" t="s">
        <v>325</v>
      </c>
      <c r="U251" s="24"/>
      <c r="V251" s="25"/>
      <c r="W251" s="25"/>
    </row>
    <row r="252" spans="1:29" s="26" customFormat="1" ht="31.5" x14ac:dyDescent="0.25">
      <c r="A252" s="40" t="s">
        <v>500</v>
      </c>
      <c r="B252" s="120" t="s">
        <v>561</v>
      </c>
      <c r="C252" s="52" t="s">
        <v>562</v>
      </c>
      <c r="D252" s="43" t="s">
        <v>30</v>
      </c>
      <c r="E252" s="43">
        <v>0.3417</v>
      </c>
      <c r="F252" s="43" t="s">
        <v>30</v>
      </c>
      <c r="G252" s="43">
        <v>0</v>
      </c>
      <c r="H252" s="43" t="s">
        <v>30</v>
      </c>
      <c r="I252" s="43">
        <f t="shared" si="201"/>
        <v>0.3417</v>
      </c>
      <c r="J252" s="44" t="s">
        <v>30</v>
      </c>
      <c r="K252" s="43">
        <v>0.3417</v>
      </c>
      <c r="L252" s="44" t="s">
        <v>30</v>
      </c>
      <c r="M252" s="43">
        <v>0.31080000000000002</v>
      </c>
      <c r="N252" s="44" t="s">
        <v>30</v>
      </c>
      <c r="O252" s="43">
        <f t="shared" si="202"/>
        <v>3.0899999999999983E-2</v>
      </c>
      <c r="P252" s="44" t="s">
        <v>30</v>
      </c>
      <c r="Q252" s="43">
        <f t="shared" si="203"/>
        <v>-3.0899999999999983E-2</v>
      </c>
      <c r="R252" s="44" t="s">
        <v>30</v>
      </c>
      <c r="S252" s="45">
        <f t="shared" si="185"/>
        <v>-9.0430201931518822E-2</v>
      </c>
      <c r="T252" s="54" t="s">
        <v>30</v>
      </c>
      <c r="U252" s="24"/>
      <c r="V252" s="25"/>
      <c r="W252" s="25"/>
    </row>
    <row r="253" spans="1:29" s="26" customFormat="1" ht="31.5" x14ac:dyDescent="0.25">
      <c r="A253" s="40" t="s">
        <v>500</v>
      </c>
      <c r="B253" s="120" t="s">
        <v>563</v>
      </c>
      <c r="C253" s="52" t="s">
        <v>564</v>
      </c>
      <c r="D253" s="43" t="s">
        <v>30</v>
      </c>
      <c r="E253" s="43">
        <v>0.20399999999999999</v>
      </c>
      <c r="F253" s="43" t="s">
        <v>30</v>
      </c>
      <c r="G253" s="43">
        <v>0</v>
      </c>
      <c r="H253" s="43" t="s">
        <v>30</v>
      </c>
      <c r="I253" s="43">
        <f t="shared" si="201"/>
        <v>0.20399999999999999</v>
      </c>
      <c r="J253" s="44" t="s">
        <v>30</v>
      </c>
      <c r="K253" s="43">
        <v>0.20399999999999999</v>
      </c>
      <c r="L253" s="44" t="s">
        <v>30</v>
      </c>
      <c r="M253" s="43">
        <v>0.15695699999999999</v>
      </c>
      <c r="N253" s="44" t="s">
        <v>30</v>
      </c>
      <c r="O253" s="43">
        <f t="shared" si="202"/>
        <v>4.7043000000000001E-2</v>
      </c>
      <c r="P253" s="44" t="s">
        <v>30</v>
      </c>
      <c r="Q253" s="43">
        <f t="shared" si="203"/>
        <v>-4.7043000000000001E-2</v>
      </c>
      <c r="R253" s="44" t="s">
        <v>30</v>
      </c>
      <c r="S253" s="45">
        <f t="shared" si="185"/>
        <v>-0.23060294117647062</v>
      </c>
      <c r="T253" s="54" t="s">
        <v>528</v>
      </c>
      <c r="U253" s="24"/>
      <c r="V253" s="25"/>
      <c r="W253" s="25"/>
    </row>
    <row r="254" spans="1:29" ht="47.25" x14ac:dyDescent="0.25">
      <c r="A254" s="40" t="s">
        <v>500</v>
      </c>
      <c r="B254" s="120" t="s">
        <v>565</v>
      </c>
      <c r="C254" s="52" t="s">
        <v>566</v>
      </c>
      <c r="D254" s="43" t="s">
        <v>30</v>
      </c>
      <c r="E254" s="43">
        <v>0.21263200000000002</v>
      </c>
      <c r="F254" s="43" t="s">
        <v>30</v>
      </c>
      <c r="G254" s="43">
        <v>0</v>
      </c>
      <c r="H254" s="43" t="s">
        <v>30</v>
      </c>
      <c r="I254" s="43">
        <f t="shared" si="201"/>
        <v>0.21263200000000002</v>
      </c>
      <c r="J254" s="44" t="s">
        <v>30</v>
      </c>
      <c r="K254" s="43">
        <v>0.21263200000000002</v>
      </c>
      <c r="L254" s="44" t="s">
        <v>30</v>
      </c>
      <c r="M254" s="43">
        <v>0</v>
      </c>
      <c r="N254" s="44" t="s">
        <v>30</v>
      </c>
      <c r="O254" s="43">
        <f t="shared" si="202"/>
        <v>0.21263200000000002</v>
      </c>
      <c r="P254" s="44" t="s">
        <v>30</v>
      </c>
      <c r="Q254" s="43">
        <f t="shared" si="203"/>
        <v>-0.21263200000000002</v>
      </c>
      <c r="R254" s="44" t="s">
        <v>30</v>
      </c>
      <c r="S254" s="45">
        <f t="shared" si="185"/>
        <v>-1</v>
      </c>
      <c r="T254" s="54" t="s">
        <v>567</v>
      </c>
      <c r="U254" s="71"/>
      <c r="V254" s="13"/>
      <c r="W254" s="25"/>
      <c r="X254" s="26"/>
      <c r="Y254" s="26"/>
      <c r="Z254" s="26"/>
      <c r="AA254" s="26"/>
      <c r="AC254" s="26"/>
    </row>
    <row r="255" spans="1:29" ht="31.5" x14ac:dyDescent="0.25">
      <c r="A255" s="62" t="s">
        <v>500</v>
      </c>
      <c r="B255" s="120" t="s">
        <v>568</v>
      </c>
      <c r="C255" s="63" t="s">
        <v>569</v>
      </c>
      <c r="D255" s="43" t="s">
        <v>30</v>
      </c>
      <c r="E255" s="43">
        <v>4.5968291600000004</v>
      </c>
      <c r="F255" s="43" t="s">
        <v>30</v>
      </c>
      <c r="G255" s="43">
        <v>0</v>
      </c>
      <c r="H255" s="43" t="s">
        <v>30</v>
      </c>
      <c r="I255" s="43">
        <f t="shared" si="201"/>
        <v>4.5968291600000004</v>
      </c>
      <c r="J255" s="44" t="s">
        <v>30</v>
      </c>
      <c r="K255" s="43">
        <v>4.5968291600000004</v>
      </c>
      <c r="L255" s="44" t="s">
        <v>30</v>
      </c>
      <c r="M255" s="43">
        <v>4.5968291600000004</v>
      </c>
      <c r="N255" s="44" t="s">
        <v>30</v>
      </c>
      <c r="O255" s="43">
        <f t="shared" si="202"/>
        <v>0</v>
      </c>
      <c r="P255" s="44" t="s">
        <v>30</v>
      </c>
      <c r="Q255" s="43">
        <f t="shared" si="203"/>
        <v>0</v>
      </c>
      <c r="R255" s="44" t="s">
        <v>30</v>
      </c>
      <c r="S255" s="45">
        <f t="shared" si="185"/>
        <v>0</v>
      </c>
      <c r="T255" s="54" t="s">
        <v>30</v>
      </c>
      <c r="U255" s="71"/>
      <c r="V255" s="13"/>
      <c r="W255" s="25"/>
      <c r="X255" s="26"/>
      <c r="Y255" s="26"/>
      <c r="Z255" s="26"/>
      <c r="AA255" s="26"/>
      <c r="AC255" s="26"/>
    </row>
    <row r="256" spans="1:29" s="26" customFormat="1" ht="31.5" x14ac:dyDescent="0.25">
      <c r="A256" s="62" t="s">
        <v>500</v>
      </c>
      <c r="B256" s="120" t="s">
        <v>570</v>
      </c>
      <c r="C256" s="63" t="s">
        <v>571</v>
      </c>
      <c r="D256" s="43" t="s">
        <v>30</v>
      </c>
      <c r="E256" s="43">
        <v>7.6139999999999999</v>
      </c>
      <c r="F256" s="43" t="s">
        <v>30</v>
      </c>
      <c r="G256" s="43">
        <v>0</v>
      </c>
      <c r="H256" s="43" t="s">
        <v>30</v>
      </c>
      <c r="I256" s="43">
        <f t="shared" si="201"/>
        <v>7.6139999999999999</v>
      </c>
      <c r="J256" s="44" t="s">
        <v>30</v>
      </c>
      <c r="K256" s="43">
        <v>7.6139999999999999</v>
      </c>
      <c r="L256" s="44" t="s">
        <v>30</v>
      </c>
      <c r="M256" s="43">
        <v>7.6139999999999999</v>
      </c>
      <c r="N256" s="44" t="s">
        <v>30</v>
      </c>
      <c r="O256" s="43">
        <f t="shared" si="202"/>
        <v>0</v>
      </c>
      <c r="P256" s="44" t="s">
        <v>30</v>
      </c>
      <c r="Q256" s="43">
        <f t="shared" si="203"/>
        <v>0</v>
      </c>
      <c r="R256" s="44" t="s">
        <v>30</v>
      </c>
      <c r="S256" s="45">
        <f t="shared" si="185"/>
        <v>0</v>
      </c>
      <c r="T256" s="54" t="s">
        <v>30</v>
      </c>
      <c r="U256" s="24"/>
      <c r="V256" s="25"/>
      <c r="W256" s="25"/>
    </row>
    <row r="257" spans="1:29" s="26" customFormat="1" ht="47.25" x14ac:dyDescent="0.25">
      <c r="A257" s="62" t="s">
        <v>500</v>
      </c>
      <c r="B257" s="120" t="s">
        <v>572</v>
      </c>
      <c r="C257" s="63" t="s">
        <v>573</v>
      </c>
      <c r="D257" s="43" t="s">
        <v>30</v>
      </c>
      <c r="E257" s="43">
        <v>15.040805170000001</v>
      </c>
      <c r="F257" s="43" t="s">
        <v>30</v>
      </c>
      <c r="G257" s="43">
        <v>0</v>
      </c>
      <c r="H257" s="43" t="s">
        <v>30</v>
      </c>
      <c r="I257" s="43">
        <f t="shared" si="201"/>
        <v>15.040805170000001</v>
      </c>
      <c r="J257" s="44" t="s">
        <v>30</v>
      </c>
      <c r="K257" s="43">
        <v>15.040805170000001</v>
      </c>
      <c r="L257" s="44" t="s">
        <v>30</v>
      </c>
      <c r="M257" s="43">
        <v>15.040805170000001</v>
      </c>
      <c r="N257" s="44" t="s">
        <v>30</v>
      </c>
      <c r="O257" s="43">
        <f t="shared" si="202"/>
        <v>0</v>
      </c>
      <c r="P257" s="44" t="s">
        <v>30</v>
      </c>
      <c r="Q257" s="43">
        <f t="shared" si="203"/>
        <v>0</v>
      </c>
      <c r="R257" s="44" t="s">
        <v>30</v>
      </c>
      <c r="S257" s="45">
        <f t="shared" si="185"/>
        <v>0</v>
      </c>
      <c r="T257" s="54" t="s">
        <v>30</v>
      </c>
      <c r="U257" s="24"/>
      <c r="V257" s="25"/>
      <c r="W257" s="25"/>
    </row>
    <row r="258" spans="1:29" s="26" customFormat="1" ht="31.5" x14ac:dyDescent="0.25">
      <c r="A258" s="62" t="s">
        <v>500</v>
      </c>
      <c r="B258" s="120" t="s">
        <v>574</v>
      </c>
      <c r="C258" s="63" t="s">
        <v>575</v>
      </c>
      <c r="D258" s="43" t="s">
        <v>30</v>
      </c>
      <c r="E258" s="43">
        <v>0.4103</v>
      </c>
      <c r="F258" s="43" t="s">
        <v>30</v>
      </c>
      <c r="G258" s="43">
        <v>0</v>
      </c>
      <c r="H258" s="43" t="s">
        <v>30</v>
      </c>
      <c r="I258" s="43">
        <f t="shared" si="201"/>
        <v>0.4103</v>
      </c>
      <c r="J258" s="44" t="s">
        <v>30</v>
      </c>
      <c r="K258" s="43">
        <v>0.4103</v>
      </c>
      <c r="L258" s="44" t="s">
        <v>30</v>
      </c>
      <c r="M258" s="43">
        <v>0.4103</v>
      </c>
      <c r="N258" s="44" t="s">
        <v>30</v>
      </c>
      <c r="O258" s="43">
        <f t="shared" si="202"/>
        <v>0</v>
      </c>
      <c r="P258" s="44" t="s">
        <v>30</v>
      </c>
      <c r="Q258" s="43">
        <f t="shared" si="203"/>
        <v>0</v>
      </c>
      <c r="R258" s="44" t="s">
        <v>30</v>
      </c>
      <c r="S258" s="45">
        <f t="shared" si="185"/>
        <v>0</v>
      </c>
      <c r="T258" s="54" t="s">
        <v>30</v>
      </c>
      <c r="U258" s="24"/>
      <c r="V258" s="25"/>
      <c r="W258" s="25"/>
    </row>
    <row r="259" spans="1:29" ht="31.5" x14ac:dyDescent="0.25">
      <c r="A259" s="62" t="s">
        <v>500</v>
      </c>
      <c r="B259" s="120" t="s">
        <v>576</v>
      </c>
      <c r="C259" s="63" t="s">
        <v>577</v>
      </c>
      <c r="D259" s="43" t="s">
        <v>30</v>
      </c>
      <c r="E259" s="43">
        <v>12.413</v>
      </c>
      <c r="F259" s="43" t="s">
        <v>30</v>
      </c>
      <c r="G259" s="43">
        <v>0</v>
      </c>
      <c r="H259" s="43" t="s">
        <v>30</v>
      </c>
      <c r="I259" s="43">
        <f t="shared" si="201"/>
        <v>12.413</v>
      </c>
      <c r="J259" s="44" t="s">
        <v>30</v>
      </c>
      <c r="K259" s="43">
        <v>12.413</v>
      </c>
      <c r="L259" s="44" t="s">
        <v>30</v>
      </c>
      <c r="M259" s="43">
        <v>0</v>
      </c>
      <c r="N259" s="44" t="s">
        <v>30</v>
      </c>
      <c r="O259" s="43">
        <f t="shared" si="202"/>
        <v>12.413</v>
      </c>
      <c r="P259" s="44" t="s">
        <v>30</v>
      </c>
      <c r="Q259" s="43">
        <f t="shared" si="203"/>
        <v>-12.413</v>
      </c>
      <c r="R259" s="44" t="s">
        <v>30</v>
      </c>
      <c r="S259" s="45">
        <f t="shared" si="185"/>
        <v>-1</v>
      </c>
      <c r="T259" s="54" t="s">
        <v>578</v>
      </c>
      <c r="U259" s="71"/>
      <c r="V259" s="13"/>
      <c r="W259" s="25"/>
      <c r="X259" s="26"/>
      <c r="Y259" s="26"/>
      <c r="Z259" s="26"/>
      <c r="AA259" s="26"/>
      <c r="AC259" s="26"/>
    </row>
    <row r="260" spans="1:29" ht="47.25" x14ac:dyDescent="0.25">
      <c r="A260" s="62" t="s">
        <v>500</v>
      </c>
      <c r="B260" s="120" t="s">
        <v>579</v>
      </c>
      <c r="C260" s="63" t="s">
        <v>580</v>
      </c>
      <c r="D260" s="43" t="s">
        <v>30</v>
      </c>
      <c r="E260" s="43">
        <v>26.269967600000001</v>
      </c>
      <c r="F260" s="43" t="s">
        <v>30</v>
      </c>
      <c r="G260" s="43">
        <v>0</v>
      </c>
      <c r="H260" s="43" t="s">
        <v>30</v>
      </c>
      <c r="I260" s="43">
        <f t="shared" si="201"/>
        <v>26.269967600000001</v>
      </c>
      <c r="J260" s="44" t="s">
        <v>30</v>
      </c>
      <c r="K260" s="43">
        <v>26.269967600000001</v>
      </c>
      <c r="L260" s="44" t="s">
        <v>30</v>
      </c>
      <c r="M260" s="43">
        <v>0</v>
      </c>
      <c r="N260" s="44" t="s">
        <v>30</v>
      </c>
      <c r="O260" s="43">
        <f t="shared" si="202"/>
        <v>26.269967600000001</v>
      </c>
      <c r="P260" s="44" t="s">
        <v>30</v>
      </c>
      <c r="Q260" s="43">
        <f t="shared" si="203"/>
        <v>-26.269967600000001</v>
      </c>
      <c r="R260" s="44" t="s">
        <v>30</v>
      </c>
      <c r="S260" s="45">
        <f t="shared" si="185"/>
        <v>-1</v>
      </c>
      <c r="T260" s="54" t="s">
        <v>581</v>
      </c>
      <c r="U260" s="71"/>
      <c r="V260" s="13"/>
      <c r="W260" s="25"/>
      <c r="X260" s="26"/>
      <c r="Y260" s="26"/>
      <c r="Z260" s="26"/>
      <c r="AA260" s="26"/>
      <c r="AC260" s="26"/>
    </row>
    <row r="261" spans="1:29" s="26" customFormat="1" ht="31.5" x14ac:dyDescent="0.25">
      <c r="A261" s="62" t="s">
        <v>500</v>
      </c>
      <c r="B261" s="120" t="s">
        <v>582</v>
      </c>
      <c r="C261" s="63" t="s">
        <v>583</v>
      </c>
      <c r="D261" s="43" t="s">
        <v>30</v>
      </c>
      <c r="E261" s="43">
        <v>0.62579999999999991</v>
      </c>
      <c r="F261" s="43" t="s">
        <v>30</v>
      </c>
      <c r="G261" s="43">
        <v>0</v>
      </c>
      <c r="H261" s="43" t="s">
        <v>30</v>
      </c>
      <c r="I261" s="43">
        <f t="shared" si="201"/>
        <v>0.62579999999999991</v>
      </c>
      <c r="J261" s="44" t="s">
        <v>30</v>
      </c>
      <c r="K261" s="43">
        <v>0.62579999999999991</v>
      </c>
      <c r="L261" s="44" t="s">
        <v>30</v>
      </c>
      <c r="M261" s="43">
        <v>0.62585999999999997</v>
      </c>
      <c r="N261" s="44" t="s">
        <v>30</v>
      </c>
      <c r="O261" s="43">
        <f t="shared" si="202"/>
        <v>-6.0000000000060005E-5</v>
      </c>
      <c r="P261" s="44" t="s">
        <v>30</v>
      </c>
      <c r="Q261" s="43">
        <f t="shared" si="203"/>
        <v>6.0000000000060005E-5</v>
      </c>
      <c r="R261" s="44" t="s">
        <v>30</v>
      </c>
      <c r="S261" s="45">
        <f t="shared" si="185"/>
        <v>9.5877277085426683E-5</v>
      </c>
      <c r="T261" s="54" t="s">
        <v>30</v>
      </c>
      <c r="U261" s="24"/>
      <c r="V261" s="25"/>
      <c r="W261" s="25"/>
    </row>
    <row r="262" spans="1:29" s="26" customFormat="1" ht="31.5" x14ac:dyDescent="0.25">
      <c r="A262" s="62" t="s">
        <v>500</v>
      </c>
      <c r="B262" s="120" t="s">
        <v>584</v>
      </c>
      <c r="C262" s="63" t="s">
        <v>585</v>
      </c>
      <c r="D262" s="43" t="s">
        <v>30</v>
      </c>
      <c r="E262" s="43">
        <v>0.27300060000000004</v>
      </c>
      <c r="F262" s="43" t="s">
        <v>30</v>
      </c>
      <c r="G262" s="43">
        <v>0</v>
      </c>
      <c r="H262" s="43" t="s">
        <v>30</v>
      </c>
      <c r="I262" s="43">
        <f t="shared" si="201"/>
        <v>0.27300060000000004</v>
      </c>
      <c r="J262" s="44" t="s">
        <v>30</v>
      </c>
      <c r="K262" s="43">
        <v>0.27300060000000004</v>
      </c>
      <c r="L262" s="44" t="s">
        <v>30</v>
      </c>
      <c r="M262" s="43">
        <v>0.27300060000000004</v>
      </c>
      <c r="N262" s="44" t="s">
        <v>30</v>
      </c>
      <c r="O262" s="43">
        <f t="shared" si="202"/>
        <v>0</v>
      </c>
      <c r="P262" s="44" t="s">
        <v>30</v>
      </c>
      <c r="Q262" s="43">
        <f t="shared" si="203"/>
        <v>0</v>
      </c>
      <c r="R262" s="44" t="s">
        <v>30</v>
      </c>
      <c r="S262" s="45">
        <f t="shared" si="185"/>
        <v>0</v>
      </c>
      <c r="T262" s="54" t="s">
        <v>30</v>
      </c>
      <c r="U262" s="24"/>
      <c r="V262" s="25"/>
      <c r="W262" s="25"/>
    </row>
    <row r="263" spans="1:29" s="26" customFormat="1" ht="31.5" x14ac:dyDescent="0.25">
      <c r="A263" s="62" t="s">
        <v>500</v>
      </c>
      <c r="B263" s="120" t="s">
        <v>586</v>
      </c>
      <c r="C263" s="63" t="s">
        <v>587</v>
      </c>
      <c r="D263" s="43" t="s">
        <v>30</v>
      </c>
      <c r="E263" s="43">
        <v>0.73439999999999994</v>
      </c>
      <c r="F263" s="43" t="s">
        <v>30</v>
      </c>
      <c r="G263" s="43">
        <v>0</v>
      </c>
      <c r="H263" s="43" t="s">
        <v>30</v>
      </c>
      <c r="I263" s="43">
        <f t="shared" si="201"/>
        <v>0.73439999999999994</v>
      </c>
      <c r="J263" s="44" t="s">
        <v>30</v>
      </c>
      <c r="K263" s="43">
        <v>0.73439999999999994</v>
      </c>
      <c r="L263" s="44" t="s">
        <v>30</v>
      </c>
      <c r="M263" s="43">
        <v>0.40799999999999997</v>
      </c>
      <c r="N263" s="44" t="s">
        <v>30</v>
      </c>
      <c r="O263" s="43">
        <f t="shared" si="202"/>
        <v>0.32639999999999997</v>
      </c>
      <c r="P263" s="44" t="s">
        <v>30</v>
      </c>
      <c r="Q263" s="43">
        <f t="shared" si="203"/>
        <v>-0.32639999999999997</v>
      </c>
      <c r="R263" s="44" t="s">
        <v>30</v>
      </c>
      <c r="S263" s="45">
        <f t="shared" si="185"/>
        <v>-0.44444444444444442</v>
      </c>
      <c r="T263" s="54" t="s">
        <v>528</v>
      </c>
      <c r="U263" s="24"/>
      <c r="V263" s="25"/>
      <c r="W263" s="25"/>
    </row>
    <row r="264" spans="1:29" ht="47.25" x14ac:dyDescent="0.25">
      <c r="A264" s="62" t="s">
        <v>500</v>
      </c>
      <c r="B264" s="120" t="s">
        <v>588</v>
      </c>
      <c r="C264" s="63" t="s">
        <v>589</v>
      </c>
      <c r="D264" s="43" t="s">
        <v>30</v>
      </c>
      <c r="E264" s="43">
        <v>1.39414481</v>
      </c>
      <c r="F264" s="43" t="s">
        <v>30</v>
      </c>
      <c r="G264" s="43">
        <v>0</v>
      </c>
      <c r="H264" s="43" t="s">
        <v>30</v>
      </c>
      <c r="I264" s="43">
        <f t="shared" si="201"/>
        <v>1.39414481</v>
      </c>
      <c r="J264" s="44" t="s">
        <v>30</v>
      </c>
      <c r="K264" s="43">
        <v>1.39414481</v>
      </c>
      <c r="L264" s="44" t="s">
        <v>30</v>
      </c>
      <c r="M264" s="43">
        <v>1.39414481</v>
      </c>
      <c r="N264" s="44" t="s">
        <v>30</v>
      </c>
      <c r="O264" s="43">
        <f t="shared" si="202"/>
        <v>0</v>
      </c>
      <c r="P264" s="44" t="s">
        <v>30</v>
      </c>
      <c r="Q264" s="43">
        <f t="shared" si="203"/>
        <v>0</v>
      </c>
      <c r="R264" s="44" t="s">
        <v>30</v>
      </c>
      <c r="S264" s="45">
        <f t="shared" si="185"/>
        <v>0</v>
      </c>
      <c r="T264" s="54" t="s">
        <v>30</v>
      </c>
      <c r="U264" s="71"/>
      <c r="V264" s="13"/>
      <c r="W264" s="25"/>
      <c r="X264" s="26"/>
      <c r="Y264" s="26"/>
      <c r="Z264" s="26"/>
      <c r="AA264" s="26"/>
      <c r="AC264" s="26"/>
    </row>
    <row r="265" spans="1:29" ht="31.5" x14ac:dyDescent="0.25">
      <c r="A265" s="62" t="s">
        <v>500</v>
      </c>
      <c r="B265" s="120" t="s">
        <v>590</v>
      </c>
      <c r="C265" s="63" t="s">
        <v>591</v>
      </c>
      <c r="D265" s="43" t="s">
        <v>30</v>
      </c>
      <c r="E265" s="43">
        <v>0.21063708</v>
      </c>
      <c r="F265" s="43" t="s">
        <v>30</v>
      </c>
      <c r="G265" s="43">
        <v>0</v>
      </c>
      <c r="H265" s="43" t="s">
        <v>30</v>
      </c>
      <c r="I265" s="43">
        <f t="shared" si="201"/>
        <v>0.21063708</v>
      </c>
      <c r="J265" s="44" t="s">
        <v>30</v>
      </c>
      <c r="K265" s="43">
        <v>0.21063708</v>
      </c>
      <c r="L265" s="44" t="s">
        <v>30</v>
      </c>
      <c r="M265" s="43">
        <v>0.21063708</v>
      </c>
      <c r="N265" s="44" t="s">
        <v>30</v>
      </c>
      <c r="O265" s="43">
        <f t="shared" si="202"/>
        <v>0</v>
      </c>
      <c r="P265" s="44" t="s">
        <v>30</v>
      </c>
      <c r="Q265" s="43">
        <f t="shared" si="203"/>
        <v>0</v>
      </c>
      <c r="R265" s="44" t="s">
        <v>30</v>
      </c>
      <c r="S265" s="45">
        <f t="shared" si="185"/>
        <v>0</v>
      </c>
      <c r="T265" s="54" t="s">
        <v>30</v>
      </c>
      <c r="U265" s="71"/>
      <c r="V265" s="13"/>
      <c r="W265" s="25"/>
      <c r="X265" s="26"/>
      <c r="Y265" s="26"/>
      <c r="Z265" s="26"/>
      <c r="AA265" s="26"/>
      <c r="AC265" s="26"/>
    </row>
    <row r="266" spans="1:29" ht="31.5" x14ac:dyDescent="0.25">
      <c r="A266" s="62" t="s">
        <v>500</v>
      </c>
      <c r="B266" s="120" t="s">
        <v>592</v>
      </c>
      <c r="C266" s="63" t="s">
        <v>593</v>
      </c>
      <c r="D266" s="43" t="s">
        <v>30</v>
      </c>
      <c r="E266" s="43">
        <v>0.104186</v>
      </c>
      <c r="F266" s="43" t="s">
        <v>30</v>
      </c>
      <c r="G266" s="43">
        <v>0</v>
      </c>
      <c r="H266" s="43" t="s">
        <v>30</v>
      </c>
      <c r="I266" s="43">
        <f t="shared" si="201"/>
        <v>0.104186</v>
      </c>
      <c r="J266" s="44" t="s">
        <v>30</v>
      </c>
      <c r="K266" s="43">
        <v>0.104186</v>
      </c>
      <c r="L266" s="44" t="s">
        <v>30</v>
      </c>
      <c r="M266" s="43">
        <v>0.104186</v>
      </c>
      <c r="N266" s="44" t="s">
        <v>30</v>
      </c>
      <c r="O266" s="43">
        <f t="shared" si="202"/>
        <v>0</v>
      </c>
      <c r="P266" s="44" t="s">
        <v>30</v>
      </c>
      <c r="Q266" s="43">
        <f t="shared" si="203"/>
        <v>0</v>
      </c>
      <c r="R266" s="44" t="s">
        <v>30</v>
      </c>
      <c r="S266" s="45">
        <f t="shared" si="185"/>
        <v>0</v>
      </c>
      <c r="T266" s="54" t="s">
        <v>30</v>
      </c>
      <c r="U266" s="71"/>
      <c r="V266" s="13"/>
      <c r="W266" s="25"/>
      <c r="X266" s="26"/>
      <c r="Y266" s="26"/>
      <c r="Z266" s="26"/>
      <c r="AA266" s="26"/>
      <c r="AC266" s="26"/>
    </row>
    <row r="267" spans="1:29" s="26" customFormat="1" ht="31.5" x14ac:dyDescent="0.25">
      <c r="A267" s="40" t="s">
        <v>500</v>
      </c>
      <c r="B267" s="123" t="s">
        <v>594</v>
      </c>
      <c r="C267" s="56" t="s">
        <v>595</v>
      </c>
      <c r="D267" s="43" t="s">
        <v>30</v>
      </c>
      <c r="E267" s="43">
        <v>0.23039223999999997</v>
      </c>
      <c r="F267" s="43" t="s">
        <v>30</v>
      </c>
      <c r="G267" s="43">
        <v>7.9194909999999993E-2</v>
      </c>
      <c r="H267" s="43" t="s">
        <v>30</v>
      </c>
      <c r="I267" s="43">
        <f t="shared" si="201"/>
        <v>0.15119732999999996</v>
      </c>
      <c r="J267" s="44" t="s">
        <v>30</v>
      </c>
      <c r="K267" s="43">
        <v>0.15119732999999999</v>
      </c>
      <c r="L267" s="44" t="s">
        <v>30</v>
      </c>
      <c r="M267" s="43">
        <v>0</v>
      </c>
      <c r="N267" s="44" t="s">
        <v>30</v>
      </c>
      <c r="O267" s="43">
        <f t="shared" si="202"/>
        <v>0.15119732999999996</v>
      </c>
      <c r="P267" s="44" t="s">
        <v>30</v>
      </c>
      <c r="Q267" s="43">
        <f t="shared" si="203"/>
        <v>-0.15119732999999999</v>
      </c>
      <c r="R267" s="44" t="s">
        <v>30</v>
      </c>
      <c r="S267" s="45">
        <f t="shared" si="185"/>
        <v>-1</v>
      </c>
      <c r="T267" s="43" t="s">
        <v>446</v>
      </c>
      <c r="U267" s="24"/>
      <c r="V267" s="25"/>
      <c r="W267" s="25"/>
    </row>
    <row r="268" spans="1:29" s="26" customFormat="1" ht="31.5" x14ac:dyDescent="0.25">
      <c r="A268" s="40" t="s">
        <v>500</v>
      </c>
      <c r="B268" s="123" t="s">
        <v>596</v>
      </c>
      <c r="C268" s="56" t="s">
        <v>597</v>
      </c>
      <c r="D268" s="43" t="s">
        <v>30</v>
      </c>
      <c r="E268" s="43">
        <v>5.25</v>
      </c>
      <c r="F268" s="43" t="s">
        <v>30</v>
      </c>
      <c r="G268" s="43">
        <v>0</v>
      </c>
      <c r="H268" s="43" t="s">
        <v>30</v>
      </c>
      <c r="I268" s="43">
        <f t="shared" si="201"/>
        <v>5.25</v>
      </c>
      <c r="J268" s="44" t="s">
        <v>30</v>
      </c>
      <c r="K268" s="43">
        <v>5.25</v>
      </c>
      <c r="L268" s="44" t="s">
        <v>30</v>
      </c>
      <c r="M268" s="43">
        <v>0</v>
      </c>
      <c r="N268" s="44" t="s">
        <v>30</v>
      </c>
      <c r="O268" s="43">
        <f t="shared" si="202"/>
        <v>5.25</v>
      </c>
      <c r="P268" s="44" t="s">
        <v>30</v>
      </c>
      <c r="Q268" s="43">
        <f t="shared" si="203"/>
        <v>-5.25</v>
      </c>
      <c r="R268" s="44" t="s">
        <v>30</v>
      </c>
      <c r="S268" s="45">
        <f t="shared" si="185"/>
        <v>-1</v>
      </c>
      <c r="T268" s="54" t="s">
        <v>545</v>
      </c>
      <c r="U268" s="24"/>
      <c r="V268" s="25"/>
      <c r="W268" s="25"/>
    </row>
    <row r="269" spans="1:29" ht="47.25" x14ac:dyDescent="0.25">
      <c r="A269" s="40" t="s">
        <v>500</v>
      </c>
      <c r="B269" s="122" t="s">
        <v>598</v>
      </c>
      <c r="C269" s="52" t="s">
        <v>599</v>
      </c>
      <c r="D269" s="43" t="s">
        <v>30</v>
      </c>
      <c r="E269" s="43">
        <v>2.3325</v>
      </c>
      <c r="F269" s="43" t="s">
        <v>30</v>
      </c>
      <c r="G269" s="43">
        <v>0.55000000000000004</v>
      </c>
      <c r="H269" s="43" t="s">
        <v>30</v>
      </c>
      <c r="I269" s="43">
        <f t="shared" si="201"/>
        <v>1.7825</v>
      </c>
      <c r="J269" s="44" t="s">
        <v>30</v>
      </c>
      <c r="K269" s="43">
        <v>1.7825</v>
      </c>
      <c r="L269" s="44" t="s">
        <v>30</v>
      </c>
      <c r="M269" s="43">
        <v>1.7825</v>
      </c>
      <c r="N269" s="44" t="s">
        <v>30</v>
      </c>
      <c r="O269" s="43">
        <f t="shared" si="202"/>
        <v>0</v>
      </c>
      <c r="P269" s="44" t="s">
        <v>30</v>
      </c>
      <c r="Q269" s="43">
        <f t="shared" si="203"/>
        <v>0</v>
      </c>
      <c r="R269" s="44" t="s">
        <v>30</v>
      </c>
      <c r="S269" s="45">
        <f t="shared" si="185"/>
        <v>0</v>
      </c>
      <c r="T269" s="54" t="s">
        <v>30</v>
      </c>
      <c r="U269" s="71"/>
      <c r="V269" s="13"/>
      <c r="W269" s="25"/>
      <c r="X269" s="26"/>
      <c r="Y269" s="26"/>
      <c r="Z269" s="26"/>
      <c r="AA269" s="26"/>
      <c r="AC269" s="26"/>
    </row>
    <row r="270" spans="1:29" ht="31.5" x14ac:dyDescent="0.25">
      <c r="A270" s="40" t="s">
        <v>500</v>
      </c>
      <c r="B270" s="122" t="s">
        <v>600</v>
      </c>
      <c r="C270" s="52" t="s">
        <v>601</v>
      </c>
      <c r="D270" s="43" t="s">
        <v>30</v>
      </c>
      <c r="E270" s="43">
        <v>0.20833333000000001</v>
      </c>
      <c r="F270" s="43" t="s">
        <v>30</v>
      </c>
      <c r="G270" s="43">
        <v>0</v>
      </c>
      <c r="H270" s="43" t="s">
        <v>30</v>
      </c>
      <c r="I270" s="43">
        <f t="shared" si="201"/>
        <v>0.20833333000000001</v>
      </c>
      <c r="J270" s="44" t="s">
        <v>30</v>
      </c>
      <c r="K270" s="43">
        <v>0.20833333000000001</v>
      </c>
      <c r="L270" s="44" t="s">
        <v>30</v>
      </c>
      <c r="M270" s="43">
        <v>0.20833332999999998</v>
      </c>
      <c r="N270" s="44" t="s">
        <v>30</v>
      </c>
      <c r="O270" s="43">
        <f t="shared" si="202"/>
        <v>0</v>
      </c>
      <c r="P270" s="44" t="s">
        <v>30</v>
      </c>
      <c r="Q270" s="43">
        <f t="shared" si="203"/>
        <v>0</v>
      </c>
      <c r="R270" s="44" t="s">
        <v>30</v>
      </c>
      <c r="S270" s="45">
        <f t="shared" si="185"/>
        <v>0</v>
      </c>
      <c r="T270" s="54" t="s">
        <v>30</v>
      </c>
      <c r="U270" s="71"/>
      <c r="V270" s="13"/>
      <c r="W270" s="25"/>
      <c r="X270" s="26"/>
      <c r="Y270" s="26"/>
      <c r="Z270" s="26"/>
      <c r="AA270" s="26"/>
      <c r="AC270" s="26"/>
    </row>
    <row r="271" spans="1:29" s="26" customFormat="1" ht="31.5" x14ac:dyDescent="0.25">
      <c r="A271" s="40" t="s">
        <v>500</v>
      </c>
      <c r="B271" s="122" t="s">
        <v>602</v>
      </c>
      <c r="C271" s="52" t="s">
        <v>603</v>
      </c>
      <c r="D271" s="43" t="s">
        <v>30</v>
      </c>
      <c r="E271" s="43">
        <v>0.6079199999999999</v>
      </c>
      <c r="F271" s="43" t="s">
        <v>30</v>
      </c>
      <c r="G271" s="43">
        <v>0</v>
      </c>
      <c r="H271" s="43" t="s">
        <v>30</v>
      </c>
      <c r="I271" s="43">
        <f t="shared" si="201"/>
        <v>0.6079199999999999</v>
      </c>
      <c r="J271" s="44" t="s">
        <v>30</v>
      </c>
      <c r="K271" s="43">
        <v>0.6079199999999999</v>
      </c>
      <c r="L271" s="44" t="s">
        <v>30</v>
      </c>
      <c r="M271" s="43">
        <v>0.32700000000000001</v>
      </c>
      <c r="N271" s="44" t="s">
        <v>30</v>
      </c>
      <c r="O271" s="43">
        <f t="shared" si="202"/>
        <v>0.28091999999999989</v>
      </c>
      <c r="P271" s="44" t="s">
        <v>30</v>
      </c>
      <c r="Q271" s="43">
        <f t="shared" si="203"/>
        <v>-0.28091999999999989</v>
      </c>
      <c r="R271" s="44" t="s">
        <v>30</v>
      </c>
      <c r="S271" s="45">
        <f t="shared" si="185"/>
        <v>-0.46210027635215151</v>
      </c>
      <c r="T271" s="54" t="s">
        <v>337</v>
      </c>
      <c r="U271" s="24"/>
      <c r="V271" s="25"/>
      <c r="W271" s="25"/>
    </row>
    <row r="272" spans="1:29" ht="31.5" x14ac:dyDescent="0.25">
      <c r="A272" s="40" t="s">
        <v>500</v>
      </c>
      <c r="B272" s="122" t="s">
        <v>604</v>
      </c>
      <c r="C272" s="52" t="s">
        <v>605</v>
      </c>
      <c r="D272" s="43" t="s">
        <v>30</v>
      </c>
      <c r="E272" s="43">
        <v>0.2059</v>
      </c>
      <c r="F272" s="43" t="s">
        <v>30</v>
      </c>
      <c r="G272" s="43">
        <v>0</v>
      </c>
      <c r="H272" s="43" t="s">
        <v>30</v>
      </c>
      <c r="I272" s="43">
        <f t="shared" si="201"/>
        <v>0.2059</v>
      </c>
      <c r="J272" s="44" t="s">
        <v>30</v>
      </c>
      <c r="K272" s="43">
        <v>0.2059</v>
      </c>
      <c r="L272" s="44" t="s">
        <v>30</v>
      </c>
      <c r="M272" s="43">
        <v>0.2059</v>
      </c>
      <c r="N272" s="44" t="s">
        <v>30</v>
      </c>
      <c r="O272" s="43">
        <f t="shared" si="202"/>
        <v>0</v>
      </c>
      <c r="P272" s="44" t="s">
        <v>30</v>
      </c>
      <c r="Q272" s="43">
        <f t="shared" si="203"/>
        <v>0</v>
      </c>
      <c r="R272" s="44" t="s">
        <v>30</v>
      </c>
      <c r="S272" s="45">
        <f t="shared" si="185"/>
        <v>0</v>
      </c>
      <c r="T272" s="54" t="s">
        <v>30</v>
      </c>
      <c r="U272" s="24"/>
      <c r="V272" s="13"/>
      <c r="W272" s="25"/>
      <c r="X272" s="26"/>
      <c r="Y272" s="26"/>
      <c r="Z272" s="26"/>
      <c r="AA272" s="26"/>
      <c r="AC272" s="26"/>
    </row>
    <row r="273" spans="1:29" ht="31.5" x14ac:dyDescent="0.25">
      <c r="A273" s="40" t="s">
        <v>500</v>
      </c>
      <c r="B273" s="122" t="s">
        <v>606</v>
      </c>
      <c r="C273" s="52" t="s">
        <v>607</v>
      </c>
      <c r="D273" s="43" t="s">
        <v>30</v>
      </c>
      <c r="E273" s="43">
        <v>0.28863480000000002</v>
      </c>
      <c r="F273" s="43" t="s">
        <v>30</v>
      </c>
      <c r="G273" s="43">
        <v>0</v>
      </c>
      <c r="H273" s="43" t="s">
        <v>30</v>
      </c>
      <c r="I273" s="43">
        <f t="shared" si="201"/>
        <v>0.28863480000000002</v>
      </c>
      <c r="J273" s="44" t="s">
        <v>30</v>
      </c>
      <c r="K273" s="43">
        <v>0.28863479999999997</v>
      </c>
      <c r="L273" s="44" t="s">
        <v>30</v>
      </c>
      <c r="M273" s="43">
        <v>0.28863479999999997</v>
      </c>
      <c r="N273" s="44" t="s">
        <v>30</v>
      </c>
      <c r="O273" s="43">
        <f t="shared" si="202"/>
        <v>0</v>
      </c>
      <c r="P273" s="44" t="s">
        <v>30</v>
      </c>
      <c r="Q273" s="43">
        <f t="shared" si="203"/>
        <v>0</v>
      </c>
      <c r="R273" s="44" t="s">
        <v>30</v>
      </c>
      <c r="S273" s="45">
        <f t="shared" si="185"/>
        <v>0</v>
      </c>
      <c r="T273" s="54" t="s">
        <v>30</v>
      </c>
      <c r="U273" s="24"/>
      <c r="V273" s="13"/>
      <c r="W273" s="25"/>
      <c r="X273" s="26"/>
      <c r="Y273" s="26"/>
      <c r="Z273" s="26"/>
      <c r="AA273" s="26"/>
      <c r="AC273" s="26"/>
    </row>
    <row r="274" spans="1:29" ht="31.5" x14ac:dyDescent="0.25">
      <c r="A274" s="40" t="s">
        <v>500</v>
      </c>
      <c r="B274" s="122" t="s">
        <v>608</v>
      </c>
      <c r="C274" s="52" t="s">
        <v>609</v>
      </c>
      <c r="D274" s="43" t="s">
        <v>30</v>
      </c>
      <c r="E274" s="43">
        <v>1.5833333299999999</v>
      </c>
      <c r="F274" s="43" t="s">
        <v>30</v>
      </c>
      <c r="G274" s="43">
        <v>0</v>
      </c>
      <c r="H274" s="43" t="s">
        <v>30</v>
      </c>
      <c r="I274" s="43">
        <f t="shared" si="201"/>
        <v>1.5833333299999999</v>
      </c>
      <c r="J274" s="44" t="s">
        <v>30</v>
      </c>
      <c r="K274" s="43">
        <v>1.5833333299999999</v>
      </c>
      <c r="L274" s="44" t="s">
        <v>30</v>
      </c>
      <c r="M274" s="43">
        <v>1.14796236</v>
      </c>
      <c r="N274" s="44" t="s">
        <v>30</v>
      </c>
      <c r="O274" s="43">
        <f t="shared" si="202"/>
        <v>0.43537096999999991</v>
      </c>
      <c r="P274" s="44" t="s">
        <v>30</v>
      </c>
      <c r="Q274" s="43">
        <f t="shared" si="203"/>
        <v>-0.43537096999999991</v>
      </c>
      <c r="R274" s="44" t="s">
        <v>30</v>
      </c>
      <c r="S274" s="45">
        <f t="shared" si="185"/>
        <v>-0.27497113952625502</v>
      </c>
      <c r="T274" s="54" t="s">
        <v>528</v>
      </c>
      <c r="U274" s="24"/>
      <c r="V274" s="13"/>
      <c r="W274" s="25"/>
      <c r="X274" s="26"/>
      <c r="Y274" s="26"/>
      <c r="Z274" s="26"/>
      <c r="AA274" s="26"/>
      <c r="AC274" s="26"/>
    </row>
    <row r="275" spans="1:29" ht="47.25" x14ac:dyDescent="0.25">
      <c r="A275" s="40" t="s">
        <v>500</v>
      </c>
      <c r="B275" s="122" t="s">
        <v>610</v>
      </c>
      <c r="C275" s="52" t="s">
        <v>611</v>
      </c>
      <c r="D275" s="43" t="s">
        <v>30</v>
      </c>
      <c r="E275" s="43">
        <v>0.26666666999999999</v>
      </c>
      <c r="F275" s="43" t="s">
        <v>30</v>
      </c>
      <c r="G275" s="43">
        <v>0</v>
      </c>
      <c r="H275" s="43" t="s">
        <v>30</v>
      </c>
      <c r="I275" s="43">
        <f t="shared" si="201"/>
        <v>0.26666666999999999</v>
      </c>
      <c r="J275" s="44" t="s">
        <v>30</v>
      </c>
      <c r="K275" s="43">
        <v>0.26666666999999999</v>
      </c>
      <c r="L275" s="44" t="s">
        <v>30</v>
      </c>
      <c r="M275" s="43">
        <v>0.45170028000000001</v>
      </c>
      <c r="N275" s="44" t="s">
        <v>30</v>
      </c>
      <c r="O275" s="43">
        <f t="shared" si="202"/>
        <v>-0.18503361000000002</v>
      </c>
      <c r="P275" s="44" t="s">
        <v>30</v>
      </c>
      <c r="Q275" s="43">
        <f t="shared" si="203"/>
        <v>0.18503361000000002</v>
      </c>
      <c r="R275" s="44" t="s">
        <v>30</v>
      </c>
      <c r="S275" s="45">
        <f t="shared" si="185"/>
        <v>0.69387602882654975</v>
      </c>
      <c r="T275" s="54" t="s">
        <v>325</v>
      </c>
      <c r="U275" s="24"/>
      <c r="V275" s="13"/>
      <c r="W275" s="25"/>
      <c r="X275" s="26"/>
      <c r="Y275" s="26"/>
      <c r="Z275" s="26"/>
      <c r="AA275" s="26"/>
      <c r="AC275" s="26"/>
    </row>
    <row r="276" spans="1:29" ht="31.5" x14ac:dyDescent="0.25">
      <c r="A276" s="40" t="s">
        <v>500</v>
      </c>
      <c r="B276" s="122" t="s">
        <v>612</v>
      </c>
      <c r="C276" s="52" t="s">
        <v>613</v>
      </c>
      <c r="D276" s="43" t="s">
        <v>30</v>
      </c>
      <c r="E276" s="43">
        <v>10.069600000000001</v>
      </c>
      <c r="F276" s="43" t="s">
        <v>30</v>
      </c>
      <c r="G276" s="43">
        <v>0</v>
      </c>
      <c r="H276" s="43" t="s">
        <v>30</v>
      </c>
      <c r="I276" s="43">
        <f t="shared" si="201"/>
        <v>10.069600000000001</v>
      </c>
      <c r="J276" s="44" t="s">
        <v>30</v>
      </c>
      <c r="K276" s="43">
        <v>10.069600000000001</v>
      </c>
      <c r="L276" s="44" t="s">
        <v>30</v>
      </c>
      <c r="M276" s="43">
        <v>8.9229599999999998</v>
      </c>
      <c r="N276" s="44" t="s">
        <v>30</v>
      </c>
      <c r="O276" s="43">
        <f t="shared" si="202"/>
        <v>1.1466400000000014</v>
      </c>
      <c r="P276" s="44" t="s">
        <v>30</v>
      </c>
      <c r="Q276" s="43">
        <f t="shared" si="203"/>
        <v>-1.1466400000000014</v>
      </c>
      <c r="R276" s="44" t="s">
        <v>30</v>
      </c>
      <c r="S276" s="45">
        <f t="shared" si="185"/>
        <v>-0.11387145467545894</v>
      </c>
      <c r="T276" s="54" t="s">
        <v>528</v>
      </c>
      <c r="U276" s="24"/>
      <c r="V276" s="13"/>
      <c r="W276" s="25"/>
      <c r="X276" s="26"/>
      <c r="Y276" s="26"/>
      <c r="Z276" s="26"/>
      <c r="AA276" s="26"/>
      <c r="AC276" s="26"/>
    </row>
    <row r="277" spans="1:29" ht="94.5" x14ac:dyDescent="0.25">
      <c r="A277" s="40" t="s">
        <v>500</v>
      </c>
      <c r="B277" s="122" t="s">
        <v>614</v>
      </c>
      <c r="C277" s="52" t="s">
        <v>615</v>
      </c>
      <c r="D277" s="43" t="s">
        <v>30</v>
      </c>
      <c r="E277" s="43">
        <v>0.10050000000000001</v>
      </c>
      <c r="F277" s="43" t="s">
        <v>30</v>
      </c>
      <c r="G277" s="43">
        <v>0</v>
      </c>
      <c r="H277" s="43" t="s">
        <v>30</v>
      </c>
      <c r="I277" s="43">
        <f t="shared" si="201"/>
        <v>0.10050000000000001</v>
      </c>
      <c r="J277" s="44" t="s">
        <v>30</v>
      </c>
      <c r="K277" s="43">
        <v>0.10050000000000001</v>
      </c>
      <c r="L277" s="44" t="s">
        <v>30</v>
      </c>
      <c r="M277" s="43">
        <v>0</v>
      </c>
      <c r="N277" s="44" t="s">
        <v>30</v>
      </c>
      <c r="O277" s="43">
        <f t="shared" si="202"/>
        <v>0.10050000000000001</v>
      </c>
      <c r="P277" s="44" t="s">
        <v>30</v>
      </c>
      <c r="Q277" s="43">
        <f t="shared" si="203"/>
        <v>-0.10050000000000001</v>
      </c>
      <c r="R277" s="44" t="s">
        <v>30</v>
      </c>
      <c r="S277" s="45">
        <f t="shared" si="185"/>
        <v>-1</v>
      </c>
      <c r="T277" s="54" t="s">
        <v>616</v>
      </c>
      <c r="U277" s="24"/>
      <c r="V277" s="13"/>
      <c r="W277" s="25"/>
      <c r="X277" s="26"/>
      <c r="Y277" s="26"/>
      <c r="Z277" s="26"/>
      <c r="AA277" s="26"/>
      <c r="AC277" s="26"/>
    </row>
    <row r="278" spans="1:29" s="26" customFormat="1" ht="31.5" x14ac:dyDescent="0.25">
      <c r="A278" s="40" t="s">
        <v>500</v>
      </c>
      <c r="B278" s="122" t="s">
        <v>617</v>
      </c>
      <c r="C278" s="63" t="s">
        <v>618</v>
      </c>
      <c r="D278" s="43" t="s">
        <v>30</v>
      </c>
      <c r="E278" s="43" t="s">
        <v>30</v>
      </c>
      <c r="F278" s="43" t="s">
        <v>30</v>
      </c>
      <c r="G278" s="43" t="s">
        <v>30</v>
      </c>
      <c r="H278" s="43" t="s">
        <v>30</v>
      </c>
      <c r="I278" s="43" t="s">
        <v>30</v>
      </c>
      <c r="J278" s="44" t="s">
        <v>30</v>
      </c>
      <c r="K278" s="43" t="s">
        <v>30</v>
      </c>
      <c r="L278" s="44" t="s">
        <v>30</v>
      </c>
      <c r="M278" s="43">
        <v>0.19788712</v>
      </c>
      <c r="N278" s="44" t="s">
        <v>30</v>
      </c>
      <c r="O278" s="43" t="s">
        <v>30</v>
      </c>
      <c r="P278" s="44" t="s">
        <v>30</v>
      </c>
      <c r="Q278" s="43" t="s">
        <v>30</v>
      </c>
      <c r="R278" s="44" t="s">
        <v>30</v>
      </c>
      <c r="S278" s="45" t="s">
        <v>30</v>
      </c>
      <c r="T278" s="54" t="s">
        <v>619</v>
      </c>
      <c r="U278" s="24"/>
      <c r="V278" s="25"/>
      <c r="W278" s="25"/>
    </row>
    <row r="279" spans="1:29" s="26" customFormat="1" ht="31.5" x14ac:dyDescent="0.25">
      <c r="A279" s="40" t="s">
        <v>500</v>
      </c>
      <c r="B279" s="122" t="s">
        <v>620</v>
      </c>
      <c r="C279" s="63" t="s">
        <v>621</v>
      </c>
      <c r="D279" s="43" t="s">
        <v>30</v>
      </c>
      <c r="E279" s="43" t="s">
        <v>30</v>
      </c>
      <c r="F279" s="43" t="s">
        <v>30</v>
      </c>
      <c r="G279" s="43" t="s">
        <v>30</v>
      </c>
      <c r="H279" s="43" t="s">
        <v>30</v>
      </c>
      <c r="I279" s="43" t="s">
        <v>30</v>
      </c>
      <c r="J279" s="44" t="s">
        <v>30</v>
      </c>
      <c r="K279" s="43" t="s">
        <v>30</v>
      </c>
      <c r="L279" s="44" t="s">
        <v>30</v>
      </c>
      <c r="M279" s="43">
        <v>0</v>
      </c>
      <c r="N279" s="44" t="s">
        <v>30</v>
      </c>
      <c r="O279" s="43" t="s">
        <v>30</v>
      </c>
      <c r="P279" s="44" t="s">
        <v>30</v>
      </c>
      <c r="Q279" s="43" t="s">
        <v>30</v>
      </c>
      <c r="R279" s="44" t="s">
        <v>30</v>
      </c>
      <c r="S279" s="45" t="s">
        <v>30</v>
      </c>
      <c r="T279" s="54" t="s">
        <v>619</v>
      </c>
      <c r="U279" s="24"/>
      <c r="V279" s="25"/>
      <c r="W279" s="25"/>
    </row>
    <row r="280" spans="1:29" ht="31.5" x14ac:dyDescent="0.25">
      <c r="A280" s="40" t="s">
        <v>500</v>
      </c>
      <c r="B280" s="122" t="s">
        <v>622</v>
      </c>
      <c r="C280" s="63" t="s">
        <v>623</v>
      </c>
      <c r="D280" s="43" t="s">
        <v>30</v>
      </c>
      <c r="E280" s="43" t="s">
        <v>30</v>
      </c>
      <c r="F280" s="43" t="s">
        <v>30</v>
      </c>
      <c r="G280" s="43" t="s">
        <v>30</v>
      </c>
      <c r="H280" s="43" t="s">
        <v>30</v>
      </c>
      <c r="I280" s="43" t="s">
        <v>30</v>
      </c>
      <c r="J280" s="44" t="s">
        <v>30</v>
      </c>
      <c r="K280" s="43" t="s">
        <v>30</v>
      </c>
      <c r="L280" s="44" t="s">
        <v>30</v>
      </c>
      <c r="M280" s="43">
        <v>0.119335</v>
      </c>
      <c r="N280" s="44" t="s">
        <v>30</v>
      </c>
      <c r="O280" s="43" t="s">
        <v>30</v>
      </c>
      <c r="P280" s="44" t="s">
        <v>30</v>
      </c>
      <c r="Q280" s="43" t="s">
        <v>30</v>
      </c>
      <c r="R280" s="44" t="s">
        <v>30</v>
      </c>
      <c r="S280" s="45" t="s">
        <v>30</v>
      </c>
      <c r="T280" s="43" t="s">
        <v>624</v>
      </c>
      <c r="U280" s="24"/>
      <c r="V280" s="13"/>
      <c r="W280" s="25"/>
      <c r="X280" s="26"/>
      <c r="Y280" s="26"/>
      <c r="Z280" s="26"/>
      <c r="AA280" s="26"/>
      <c r="AC280" s="26"/>
    </row>
    <row r="281" spans="1:29" ht="31.5" x14ac:dyDescent="0.25">
      <c r="A281" s="40" t="s">
        <v>500</v>
      </c>
      <c r="B281" s="122" t="s">
        <v>625</v>
      </c>
      <c r="C281" s="63" t="s">
        <v>626</v>
      </c>
      <c r="D281" s="43" t="s">
        <v>30</v>
      </c>
      <c r="E281" s="43" t="s">
        <v>30</v>
      </c>
      <c r="F281" s="43" t="s">
        <v>30</v>
      </c>
      <c r="G281" s="43" t="s">
        <v>30</v>
      </c>
      <c r="H281" s="43" t="s">
        <v>30</v>
      </c>
      <c r="I281" s="43" t="s">
        <v>30</v>
      </c>
      <c r="J281" s="44" t="s">
        <v>30</v>
      </c>
      <c r="K281" s="43" t="s">
        <v>30</v>
      </c>
      <c r="L281" s="44" t="s">
        <v>30</v>
      </c>
      <c r="M281" s="43">
        <v>0.27500000000000002</v>
      </c>
      <c r="N281" s="44" t="s">
        <v>30</v>
      </c>
      <c r="O281" s="43" t="s">
        <v>30</v>
      </c>
      <c r="P281" s="44" t="s">
        <v>30</v>
      </c>
      <c r="Q281" s="43" t="s">
        <v>30</v>
      </c>
      <c r="R281" s="44" t="s">
        <v>30</v>
      </c>
      <c r="S281" s="45" t="s">
        <v>30</v>
      </c>
      <c r="T281" s="54" t="s">
        <v>627</v>
      </c>
      <c r="U281" s="24"/>
      <c r="V281" s="13"/>
      <c r="W281" s="25"/>
      <c r="X281" s="26"/>
      <c r="Y281" s="26"/>
      <c r="Z281" s="26"/>
      <c r="AA281" s="26"/>
      <c r="AC281" s="26"/>
    </row>
    <row r="282" spans="1:29" ht="31.5" x14ac:dyDescent="0.25">
      <c r="A282" s="40" t="s">
        <v>500</v>
      </c>
      <c r="B282" s="122" t="s">
        <v>628</v>
      </c>
      <c r="C282" s="63" t="s">
        <v>629</v>
      </c>
      <c r="D282" s="43" t="s">
        <v>30</v>
      </c>
      <c r="E282" s="43" t="s">
        <v>30</v>
      </c>
      <c r="F282" s="43" t="s">
        <v>30</v>
      </c>
      <c r="G282" s="43" t="s">
        <v>30</v>
      </c>
      <c r="H282" s="43" t="s">
        <v>30</v>
      </c>
      <c r="I282" s="43" t="s">
        <v>30</v>
      </c>
      <c r="J282" s="44" t="s">
        <v>30</v>
      </c>
      <c r="K282" s="43" t="s">
        <v>30</v>
      </c>
      <c r="L282" s="44" t="s">
        <v>30</v>
      </c>
      <c r="M282" s="43">
        <v>0.41458</v>
      </c>
      <c r="N282" s="44" t="s">
        <v>30</v>
      </c>
      <c r="O282" s="43" t="s">
        <v>30</v>
      </c>
      <c r="P282" s="44" t="s">
        <v>30</v>
      </c>
      <c r="Q282" s="43" t="s">
        <v>30</v>
      </c>
      <c r="R282" s="44" t="s">
        <v>30</v>
      </c>
      <c r="S282" s="45" t="s">
        <v>30</v>
      </c>
      <c r="T282" s="54" t="s">
        <v>627</v>
      </c>
      <c r="U282" s="24"/>
      <c r="V282" s="13"/>
      <c r="W282" s="25"/>
      <c r="X282" s="26"/>
      <c r="Y282" s="26"/>
      <c r="Z282" s="26"/>
      <c r="AA282" s="26"/>
      <c r="AC282" s="26"/>
    </row>
    <row r="283" spans="1:29" s="26" customFormat="1" ht="31.5" x14ac:dyDescent="0.25">
      <c r="A283" s="40" t="s">
        <v>500</v>
      </c>
      <c r="B283" s="122" t="s">
        <v>630</v>
      </c>
      <c r="C283" s="63" t="s">
        <v>631</v>
      </c>
      <c r="D283" s="43" t="s">
        <v>30</v>
      </c>
      <c r="E283" s="43" t="s">
        <v>30</v>
      </c>
      <c r="F283" s="43" t="s">
        <v>30</v>
      </c>
      <c r="G283" s="43" t="s">
        <v>30</v>
      </c>
      <c r="H283" s="43" t="s">
        <v>30</v>
      </c>
      <c r="I283" s="43" t="s">
        <v>30</v>
      </c>
      <c r="J283" s="44" t="s">
        <v>30</v>
      </c>
      <c r="K283" s="43" t="s">
        <v>30</v>
      </c>
      <c r="L283" s="44" t="s">
        <v>30</v>
      </c>
      <c r="M283" s="43">
        <v>0.21933584</v>
      </c>
      <c r="N283" s="44" t="s">
        <v>30</v>
      </c>
      <c r="O283" s="43" t="s">
        <v>30</v>
      </c>
      <c r="P283" s="44" t="s">
        <v>30</v>
      </c>
      <c r="Q283" s="43" t="s">
        <v>30</v>
      </c>
      <c r="R283" s="44" t="s">
        <v>30</v>
      </c>
      <c r="S283" s="45" t="s">
        <v>30</v>
      </c>
      <c r="T283" s="54" t="s">
        <v>627</v>
      </c>
      <c r="U283" s="24"/>
      <c r="V283" s="25"/>
      <c r="W283" s="25"/>
    </row>
    <row r="284" spans="1:29" s="26" customFormat="1" ht="47.25" x14ac:dyDescent="0.25">
      <c r="A284" s="40" t="s">
        <v>500</v>
      </c>
      <c r="B284" s="122" t="s">
        <v>632</v>
      </c>
      <c r="C284" s="63" t="s">
        <v>633</v>
      </c>
      <c r="D284" s="43" t="s">
        <v>30</v>
      </c>
      <c r="E284" s="43" t="s">
        <v>30</v>
      </c>
      <c r="F284" s="43" t="s">
        <v>30</v>
      </c>
      <c r="G284" s="43" t="s">
        <v>30</v>
      </c>
      <c r="H284" s="43" t="s">
        <v>30</v>
      </c>
      <c r="I284" s="43" t="s">
        <v>30</v>
      </c>
      <c r="J284" s="44" t="s">
        <v>30</v>
      </c>
      <c r="K284" s="43" t="s">
        <v>30</v>
      </c>
      <c r="L284" s="44" t="s">
        <v>30</v>
      </c>
      <c r="M284" s="43">
        <v>0.25519577999999998</v>
      </c>
      <c r="N284" s="44" t="s">
        <v>30</v>
      </c>
      <c r="O284" s="43" t="s">
        <v>30</v>
      </c>
      <c r="P284" s="44" t="s">
        <v>30</v>
      </c>
      <c r="Q284" s="43" t="s">
        <v>30</v>
      </c>
      <c r="R284" s="44" t="s">
        <v>30</v>
      </c>
      <c r="S284" s="45" t="s">
        <v>30</v>
      </c>
      <c r="T284" s="54" t="s">
        <v>634</v>
      </c>
      <c r="U284" s="24"/>
      <c r="V284" s="25"/>
      <c r="W284" s="25"/>
    </row>
    <row r="285" spans="1:29" s="26" customFormat="1" ht="47.25" x14ac:dyDescent="0.25">
      <c r="A285" s="40" t="s">
        <v>500</v>
      </c>
      <c r="B285" s="122" t="s">
        <v>635</v>
      </c>
      <c r="C285" s="63" t="s">
        <v>636</v>
      </c>
      <c r="D285" s="43" t="s">
        <v>30</v>
      </c>
      <c r="E285" s="43" t="s">
        <v>30</v>
      </c>
      <c r="F285" s="43" t="s">
        <v>30</v>
      </c>
      <c r="G285" s="43" t="s">
        <v>30</v>
      </c>
      <c r="H285" s="43" t="s">
        <v>30</v>
      </c>
      <c r="I285" s="43" t="s">
        <v>30</v>
      </c>
      <c r="J285" s="44" t="s">
        <v>30</v>
      </c>
      <c r="K285" s="43" t="s">
        <v>30</v>
      </c>
      <c r="L285" s="44" t="s">
        <v>30</v>
      </c>
      <c r="M285" s="43">
        <v>0.21619999999999998</v>
      </c>
      <c r="N285" s="44" t="s">
        <v>30</v>
      </c>
      <c r="O285" s="43" t="s">
        <v>30</v>
      </c>
      <c r="P285" s="44" t="s">
        <v>30</v>
      </c>
      <c r="Q285" s="43" t="s">
        <v>30</v>
      </c>
      <c r="R285" s="44" t="s">
        <v>30</v>
      </c>
      <c r="S285" s="45" t="s">
        <v>30</v>
      </c>
      <c r="T285" s="54" t="s">
        <v>634</v>
      </c>
      <c r="U285" s="24"/>
      <c r="V285" s="25"/>
      <c r="W285" s="25"/>
    </row>
    <row r="286" spans="1:29" ht="47.25" x14ac:dyDescent="0.25">
      <c r="A286" s="40" t="s">
        <v>500</v>
      </c>
      <c r="B286" s="122" t="s">
        <v>637</v>
      </c>
      <c r="C286" s="63" t="s">
        <v>638</v>
      </c>
      <c r="D286" s="43" t="s">
        <v>30</v>
      </c>
      <c r="E286" s="43" t="s">
        <v>30</v>
      </c>
      <c r="F286" s="43" t="s">
        <v>30</v>
      </c>
      <c r="G286" s="43" t="s">
        <v>30</v>
      </c>
      <c r="H286" s="43" t="s">
        <v>30</v>
      </c>
      <c r="I286" s="43" t="s">
        <v>30</v>
      </c>
      <c r="J286" s="44" t="s">
        <v>30</v>
      </c>
      <c r="K286" s="43" t="s">
        <v>30</v>
      </c>
      <c r="L286" s="44" t="s">
        <v>30</v>
      </c>
      <c r="M286" s="43">
        <v>0.103645</v>
      </c>
      <c r="N286" s="44" t="s">
        <v>30</v>
      </c>
      <c r="O286" s="43" t="s">
        <v>30</v>
      </c>
      <c r="P286" s="44" t="s">
        <v>30</v>
      </c>
      <c r="Q286" s="43" t="s">
        <v>30</v>
      </c>
      <c r="R286" s="44" t="s">
        <v>30</v>
      </c>
      <c r="S286" s="45" t="s">
        <v>30</v>
      </c>
      <c r="T286" s="54" t="s">
        <v>634</v>
      </c>
      <c r="U286" s="24"/>
      <c r="V286" s="13"/>
      <c r="W286" s="25"/>
      <c r="X286" s="26"/>
      <c r="Y286" s="26"/>
      <c r="Z286" s="26"/>
      <c r="AA286" s="26"/>
      <c r="AC286" s="26"/>
    </row>
    <row r="287" spans="1:29" ht="31.5" x14ac:dyDescent="0.25">
      <c r="A287" s="40" t="s">
        <v>500</v>
      </c>
      <c r="B287" s="122" t="s">
        <v>639</v>
      </c>
      <c r="C287" s="52" t="s">
        <v>640</v>
      </c>
      <c r="D287" s="43" t="s">
        <v>30</v>
      </c>
      <c r="E287" s="43">
        <v>0.16562726</v>
      </c>
      <c r="F287" s="43" t="s">
        <v>30</v>
      </c>
      <c r="G287" s="43">
        <v>0</v>
      </c>
      <c r="H287" s="43" t="s">
        <v>30</v>
      </c>
      <c r="I287" s="43">
        <f t="shared" si="201"/>
        <v>0.16562726</v>
      </c>
      <c r="J287" s="44" t="s">
        <v>30</v>
      </c>
      <c r="K287" s="43">
        <v>0.16562726</v>
      </c>
      <c r="L287" s="44" t="s">
        <v>30</v>
      </c>
      <c r="M287" s="43">
        <v>0</v>
      </c>
      <c r="N287" s="44" t="s">
        <v>30</v>
      </c>
      <c r="O287" s="43">
        <f t="shared" si="202"/>
        <v>0.16562726</v>
      </c>
      <c r="P287" s="44" t="s">
        <v>30</v>
      </c>
      <c r="Q287" s="43">
        <f t="shared" si="203"/>
        <v>-0.16562726</v>
      </c>
      <c r="R287" s="44" t="s">
        <v>30</v>
      </c>
      <c r="S287" s="45">
        <f t="shared" ref="S287:S338" si="204">Q287/K287</f>
        <v>-1</v>
      </c>
      <c r="T287" s="54" t="s">
        <v>616</v>
      </c>
      <c r="U287" s="24"/>
      <c r="V287" s="13"/>
      <c r="W287" s="25"/>
      <c r="X287" s="26"/>
      <c r="Y287" s="26"/>
      <c r="Z287" s="26"/>
      <c r="AA287" s="26"/>
      <c r="AC287" s="26"/>
    </row>
    <row r="288" spans="1:29" ht="31.5" x14ac:dyDescent="0.25">
      <c r="A288" s="40" t="s">
        <v>500</v>
      </c>
      <c r="B288" s="122" t="s">
        <v>641</v>
      </c>
      <c r="C288" s="52" t="s">
        <v>642</v>
      </c>
      <c r="D288" s="43" t="s">
        <v>30</v>
      </c>
      <c r="E288" s="43">
        <v>1.1259809999999999</v>
      </c>
      <c r="F288" s="43" t="s">
        <v>30</v>
      </c>
      <c r="G288" s="43">
        <v>0</v>
      </c>
      <c r="H288" s="43" t="s">
        <v>30</v>
      </c>
      <c r="I288" s="43">
        <f t="shared" si="201"/>
        <v>1.1259809999999999</v>
      </c>
      <c r="J288" s="44" t="s">
        <v>30</v>
      </c>
      <c r="K288" s="43">
        <v>1.1259809999999999</v>
      </c>
      <c r="L288" s="44" t="s">
        <v>30</v>
      </c>
      <c r="M288" s="43">
        <v>0.75013399999999997</v>
      </c>
      <c r="N288" s="44" t="s">
        <v>30</v>
      </c>
      <c r="O288" s="43">
        <f t="shared" si="202"/>
        <v>0.37584699999999993</v>
      </c>
      <c r="P288" s="44" t="s">
        <v>30</v>
      </c>
      <c r="Q288" s="43">
        <f t="shared" si="203"/>
        <v>-0.37584699999999993</v>
      </c>
      <c r="R288" s="44" t="s">
        <v>30</v>
      </c>
      <c r="S288" s="45">
        <f t="shared" si="204"/>
        <v>-0.3337951528489379</v>
      </c>
      <c r="T288" s="54" t="s">
        <v>528</v>
      </c>
      <c r="U288" s="24"/>
      <c r="V288" s="13"/>
      <c r="W288" s="25"/>
      <c r="X288" s="26"/>
      <c r="Y288" s="26"/>
      <c r="Z288" s="26"/>
      <c r="AA288" s="26"/>
      <c r="AC288" s="26"/>
    </row>
    <row r="289" spans="1:29" ht="31.5" x14ac:dyDescent="0.25">
      <c r="A289" s="40" t="s">
        <v>500</v>
      </c>
      <c r="B289" s="122" t="s">
        <v>643</v>
      </c>
      <c r="C289" s="52" t="s">
        <v>644</v>
      </c>
      <c r="D289" s="43" t="s">
        <v>30</v>
      </c>
      <c r="E289" s="43">
        <v>0.24076499999999998</v>
      </c>
      <c r="F289" s="43" t="s">
        <v>30</v>
      </c>
      <c r="G289" s="43">
        <v>0.12</v>
      </c>
      <c r="H289" s="43" t="s">
        <v>30</v>
      </c>
      <c r="I289" s="43">
        <f t="shared" si="201"/>
        <v>0.12076499999999998</v>
      </c>
      <c r="J289" s="44" t="s">
        <v>30</v>
      </c>
      <c r="K289" s="43">
        <v>0.12076499999999998</v>
      </c>
      <c r="L289" s="44" t="s">
        <v>30</v>
      </c>
      <c r="M289" s="43">
        <v>0.14862999999999998</v>
      </c>
      <c r="N289" s="44" t="s">
        <v>30</v>
      </c>
      <c r="O289" s="43">
        <f t="shared" si="202"/>
        <v>-2.7865000000000001E-2</v>
      </c>
      <c r="P289" s="44" t="s">
        <v>30</v>
      </c>
      <c r="Q289" s="43">
        <f t="shared" si="203"/>
        <v>2.7865000000000001E-2</v>
      </c>
      <c r="R289" s="44" t="s">
        <v>30</v>
      </c>
      <c r="S289" s="45">
        <f t="shared" si="204"/>
        <v>0.23073738251976983</v>
      </c>
      <c r="T289" s="54" t="s">
        <v>325</v>
      </c>
      <c r="U289" s="24"/>
      <c r="V289" s="13"/>
      <c r="W289" s="25"/>
      <c r="X289" s="26"/>
      <c r="Y289" s="26"/>
      <c r="Z289" s="26"/>
      <c r="AA289" s="26"/>
      <c r="AC289" s="26"/>
    </row>
    <row r="290" spans="1:29" ht="31.5" x14ac:dyDescent="0.25">
      <c r="A290" s="40" t="s">
        <v>500</v>
      </c>
      <c r="B290" s="122" t="s">
        <v>645</v>
      </c>
      <c r="C290" s="52" t="s">
        <v>646</v>
      </c>
      <c r="D290" s="43" t="s">
        <v>30</v>
      </c>
      <c r="E290" s="43">
        <v>0.171516</v>
      </c>
      <c r="F290" s="43" t="s">
        <v>30</v>
      </c>
      <c r="G290" s="43">
        <v>0</v>
      </c>
      <c r="H290" s="43" t="s">
        <v>30</v>
      </c>
      <c r="I290" s="43">
        <f t="shared" ref="I290:I343" si="205">E290-G290</f>
        <v>0.171516</v>
      </c>
      <c r="J290" s="44" t="s">
        <v>30</v>
      </c>
      <c r="K290" s="43">
        <v>0.171516</v>
      </c>
      <c r="L290" s="44" t="s">
        <v>30</v>
      </c>
      <c r="M290" s="43">
        <v>0</v>
      </c>
      <c r="N290" s="44" t="s">
        <v>30</v>
      </c>
      <c r="O290" s="43">
        <f t="shared" ref="O290:O343" si="206">I290-M290</f>
        <v>0.171516</v>
      </c>
      <c r="P290" s="44" t="s">
        <v>30</v>
      </c>
      <c r="Q290" s="43">
        <f t="shared" ref="Q290:Q338" si="207">M290-K290</f>
        <v>-0.171516</v>
      </c>
      <c r="R290" s="44" t="s">
        <v>30</v>
      </c>
      <c r="S290" s="45">
        <f t="shared" si="204"/>
        <v>-1</v>
      </c>
      <c r="T290" s="54" t="s">
        <v>616</v>
      </c>
      <c r="U290" s="24"/>
      <c r="V290" s="13"/>
      <c r="W290" s="25"/>
      <c r="X290" s="26"/>
      <c r="Y290" s="26"/>
      <c r="Z290" s="26"/>
      <c r="AA290" s="26"/>
      <c r="AC290" s="26"/>
    </row>
    <row r="291" spans="1:29" ht="31.5" x14ac:dyDescent="0.25">
      <c r="A291" s="40" t="s">
        <v>500</v>
      </c>
      <c r="B291" s="122" t="s">
        <v>647</v>
      </c>
      <c r="C291" s="52" t="s">
        <v>648</v>
      </c>
      <c r="D291" s="43" t="s">
        <v>30</v>
      </c>
      <c r="E291" s="43">
        <v>0.1326</v>
      </c>
      <c r="F291" s="43" t="s">
        <v>30</v>
      </c>
      <c r="G291" s="43">
        <v>0</v>
      </c>
      <c r="H291" s="43" t="s">
        <v>30</v>
      </c>
      <c r="I291" s="43">
        <f t="shared" si="205"/>
        <v>0.1326</v>
      </c>
      <c r="J291" s="44" t="s">
        <v>30</v>
      </c>
      <c r="K291" s="43">
        <v>0.1326</v>
      </c>
      <c r="L291" s="44" t="s">
        <v>30</v>
      </c>
      <c r="M291" s="43">
        <v>0.1326</v>
      </c>
      <c r="N291" s="44" t="s">
        <v>30</v>
      </c>
      <c r="O291" s="43">
        <f t="shared" si="206"/>
        <v>0</v>
      </c>
      <c r="P291" s="44" t="s">
        <v>30</v>
      </c>
      <c r="Q291" s="43">
        <f t="shared" si="207"/>
        <v>0</v>
      </c>
      <c r="R291" s="44" t="s">
        <v>30</v>
      </c>
      <c r="S291" s="45">
        <f t="shared" si="204"/>
        <v>0</v>
      </c>
      <c r="T291" s="54" t="s">
        <v>30</v>
      </c>
      <c r="U291" s="24"/>
      <c r="V291" s="13"/>
      <c r="W291" s="25"/>
      <c r="X291" s="26"/>
      <c r="Y291" s="26"/>
      <c r="Z291" s="26"/>
      <c r="AA291" s="26"/>
      <c r="AC291" s="26"/>
    </row>
    <row r="292" spans="1:29" ht="31.5" x14ac:dyDescent="0.25">
      <c r="A292" s="40" t="s">
        <v>500</v>
      </c>
      <c r="B292" s="122" t="s">
        <v>649</v>
      </c>
      <c r="C292" s="52" t="s">
        <v>650</v>
      </c>
      <c r="D292" s="43" t="s">
        <v>30</v>
      </c>
      <c r="E292" s="43">
        <v>0.1326</v>
      </c>
      <c r="F292" s="43" t="s">
        <v>30</v>
      </c>
      <c r="G292" s="43">
        <v>0</v>
      </c>
      <c r="H292" s="43" t="s">
        <v>30</v>
      </c>
      <c r="I292" s="43">
        <f t="shared" si="205"/>
        <v>0.1326</v>
      </c>
      <c r="J292" s="44" t="s">
        <v>30</v>
      </c>
      <c r="K292" s="43">
        <v>0.1326</v>
      </c>
      <c r="L292" s="44" t="s">
        <v>30</v>
      </c>
      <c r="M292" s="43">
        <v>0.1326</v>
      </c>
      <c r="N292" s="44" t="s">
        <v>30</v>
      </c>
      <c r="O292" s="43">
        <f t="shared" si="206"/>
        <v>0</v>
      </c>
      <c r="P292" s="44" t="s">
        <v>30</v>
      </c>
      <c r="Q292" s="43">
        <f t="shared" si="207"/>
        <v>0</v>
      </c>
      <c r="R292" s="44" t="s">
        <v>30</v>
      </c>
      <c r="S292" s="45">
        <f t="shared" si="204"/>
        <v>0</v>
      </c>
      <c r="T292" s="54" t="s">
        <v>30</v>
      </c>
      <c r="U292" s="24"/>
      <c r="V292" s="13"/>
      <c r="W292" s="25"/>
      <c r="X292" s="26"/>
      <c r="Y292" s="26"/>
      <c r="Z292" s="26"/>
      <c r="AA292" s="26"/>
      <c r="AC292" s="26"/>
    </row>
    <row r="293" spans="1:29" ht="31.5" x14ac:dyDescent="0.25">
      <c r="A293" s="40" t="s">
        <v>500</v>
      </c>
      <c r="B293" s="122" t="s">
        <v>651</v>
      </c>
      <c r="C293" s="52" t="s">
        <v>652</v>
      </c>
      <c r="D293" s="43" t="s">
        <v>30</v>
      </c>
      <c r="E293" s="43">
        <v>0.1326</v>
      </c>
      <c r="F293" s="43" t="s">
        <v>30</v>
      </c>
      <c r="G293" s="43">
        <v>0</v>
      </c>
      <c r="H293" s="43" t="s">
        <v>30</v>
      </c>
      <c r="I293" s="43">
        <f t="shared" si="205"/>
        <v>0.1326</v>
      </c>
      <c r="J293" s="44" t="s">
        <v>30</v>
      </c>
      <c r="K293" s="43">
        <v>0.1326</v>
      </c>
      <c r="L293" s="44" t="s">
        <v>30</v>
      </c>
      <c r="M293" s="43">
        <v>0.1326</v>
      </c>
      <c r="N293" s="44" t="s">
        <v>30</v>
      </c>
      <c r="O293" s="43">
        <f t="shared" si="206"/>
        <v>0</v>
      </c>
      <c r="P293" s="44" t="s">
        <v>30</v>
      </c>
      <c r="Q293" s="43">
        <f t="shared" si="207"/>
        <v>0</v>
      </c>
      <c r="R293" s="44" t="s">
        <v>30</v>
      </c>
      <c r="S293" s="45">
        <f t="shared" si="204"/>
        <v>0</v>
      </c>
      <c r="T293" s="54" t="s">
        <v>30</v>
      </c>
      <c r="U293" s="24"/>
      <c r="V293" s="13"/>
      <c r="W293" s="25"/>
      <c r="X293" s="26"/>
      <c r="Y293" s="26"/>
      <c r="Z293" s="26"/>
      <c r="AA293" s="26"/>
      <c r="AC293" s="26"/>
    </row>
    <row r="294" spans="1:29" ht="31.5" x14ac:dyDescent="0.25">
      <c r="A294" s="40" t="s">
        <v>500</v>
      </c>
      <c r="B294" s="122" t="s">
        <v>653</v>
      </c>
      <c r="C294" s="52" t="s">
        <v>654</v>
      </c>
      <c r="D294" s="43" t="s">
        <v>30</v>
      </c>
      <c r="E294" s="43">
        <v>0.26519999999999999</v>
      </c>
      <c r="F294" s="43" t="s">
        <v>30</v>
      </c>
      <c r="G294" s="43">
        <v>0</v>
      </c>
      <c r="H294" s="43" t="s">
        <v>30</v>
      </c>
      <c r="I294" s="43">
        <f t="shared" si="205"/>
        <v>0.26519999999999999</v>
      </c>
      <c r="J294" s="44" t="s">
        <v>30</v>
      </c>
      <c r="K294" s="43">
        <v>0.26519999999999999</v>
      </c>
      <c r="L294" s="44" t="s">
        <v>30</v>
      </c>
      <c r="M294" s="43">
        <v>0.26519999999999999</v>
      </c>
      <c r="N294" s="44" t="s">
        <v>30</v>
      </c>
      <c r="O294" s="43">
        <f t="shared" si="206"/>
        <v>0</v>
      </c>
      <c r="P294" s="44" t="s">
        <v>30</v>
      </c>
      <c r="Q294" s="43">
        <f t="shared" si="207"/>
        <v>0</v>
      </c>
      <c r="R294" s="44" t="s">
        <v>30</v>
      </c>
      <c r="S294" s="45">
        <f t="shared" si="204"/>
        <v>0</v>
      </c>
      <c r="T294" s="54" t="s">
        <v>30</v>
      </c>
      <c r="U294" s="24"/>
      <c r="V294" s="13"/>
      <c r="W294" s="25"/>
      <c r="X294" s="26"/>
      <c r="Y294" s="26"/>
      <c r="Z294" s="26"/>
      <c r="AA294" s="26"/>
      <c r="AC294" s="26"/>
    </row>
    <row r="295" spans="1:29" ht="46.5" customHeight="1" x14ac:dyDescent="0.25">
      <c r="A295" s="40" t="s">
        <v>500</v>
      </c>
      <c r="B295" s="122" t="s">
        <v>655</v>
      </c>
      <c r="C295" s="52" t="s">
        <v>656</v>
      </c>
      <c r="D295" s="43" t="s">
        <v>30</v>
      </c>
      <c r="E295" s="43">
        <v>0.10857447000000001</v>
      </c>
      <c r="F295" s="43" t="s">
        <v>30</v>
      </c>
      <c r="G295" s="43">
        <v>0</v>
      </c>
      <c r="H295" s="43" t="s">
        <v>30</v>
      </c>
      <c r="I295" s="43">
        <f t="shared" si="205"/>
        <v>0.10857447000000001</v>
      </c>
      <c r="J295" s="44" t="s">
        <v>30</v>
      </c>
      <c r="K295" s="43">
        <v>0.10857447000000001</v>
      </c>
      <c r="L295" s="44" t="s">
        <v>30</v>
      </c>
      <c r="M295" s="43">
        <v>0</v>
      </c>
      <c r="N295" s="44" t="s">
        <v>30</v>
      </c>
      <c r="O295" s="43">
        <f t="shared" si="206"/>
        <v>0.10857447000000001</v>
      </c>
      <c r="P295" s="44" t="s">
        <v>30</v>
      </c>
      <c r="Q295" s="43">
        <f t="shared" si="207"/>
        <v>-0.10857447000000001</v>
      </c>
      <c r="R295" s="44" t="s">
        <v>30</v>
      </c>
      <c r="S295" s="45">
        <f t="shared" si="204"/>
        <v>-1</v>
      </c>
      <c r="T295" s="54" t="s">
        <v>567</v>
      </c>
      <c r="U295" s="24"/>
      <c r="V295" s="13"/>
      <c r="W295" s="25"/>
      <c r="X295" s="26"/>
      <c r="Y295" s="26"/>
      <c r="Z295" s="26"/>
      <c r="AA295" s="26"/>
      <c r="AC295" s="26"/>
    </row>
    <row r="296" spans="1:29" ht="31.5" x14ac:dyDescent="0.25">
      <c r="A296" s="40" t="s">
        <v>500</v>
      </c>
      <c r="B296" s="122" t="s">
        <v>657</v>
      </c>
      <c r="C296" s="52" t="s">
        <v>658</v>
      </c>
      <c r="D296" s="43" t="s">
        <v>30</v>
      </c>
      <c r="E296" s="43">
        <v>0.128445</v>
      </c>
      <c r="F296" s="43" t="s">
        <v>30</v>
      </c>
      <c r="G296" s="43">
        <v>0</v>
      </c>
      <c r="H296" s="43" t="s">
        <v>30</v>
      </c>
      <c r="I296" s="43">
        <f t="shared" si="205"/>
        <v>0.128445</v>
      </c>
      <c r="J296" s="44" t="s">
        <v>30</v>
      </c>
      <c r="K296" s="43">
        <v>0.128445</v>
      </c>
      <c r="L296" s="44" t="s">
        <v>30</v>
      </c>
      <c r="M296" s="43">
        <v>0.128445</v>
      </c>
      <c r="N296" s="44" t="s">
        <v>30</v>
      </c>
      <c r="O296" s="43">
        <f t="shared" si="206"/>
        <v>0</v>
      </c>
      <c r="P296" s="44" t="s">
        <v>30</v>
      </c>
      <c r="Q296" s="43">
        <f t="shared" si="207"/>
        <v>0</v>
      </c>
      <c r="R296" s="44" t="s">
        <v>30</v>
      </c>
      <c r="S296" s="45">
        <f t="shared" si="204"/>
        <v>0</v>
      </c>
      <c r="T296" s="54" t="s">
        <v>30</v>
      </c>
      <c r="U296" s="24"/>
      <c r="V296" s="13"/>
      <c r="W296" s="25"/>
      <c r="X296" s="26"/>
      <c r="Y296" s="26"/>
      <c r="Z296" s="26"/>
      <c r="AA296" s="26"/>
      <c r="AC296" s="26"/>
    </row>
    <row r="297" spans="1:29" ht="31.5" x14ac:dyDescent="0.25">
      <c r="A297" s="40" t="s">
        <v>500</v>
      </c>
      <c r="B297" s="122" t="s">
        <v>659</v>
      </c>
      <c r="C297" s="52" t="s">
        <v>660</v>
      </c>
      <c r="D297" s="43" t="s">
        <v>30</v>
      </c>
      <c r="E297" s="43">
        <v>0.14343500000000001</v>
      </c>
      <c r="F297" s="43" t="s">
        <v>30</v>
      </c>
      <c r="G297" s="43">
        <v>0</v>
      </c>
      <c r="H297" s="43" t="s">
        <v>30</v>
      </c>
      <c r="I297" s="43">
        <f t="shared" si="205"/>
        <v>0.14343500000000001</v>
      </c>
      <c r="J297" s="44" t="s">
        <v>30</v>
      </c>
      <c r="K297" s="43">
        <v>0.14343500000000001</v>
      </c>
      <c r="L297" s="44" t="s">
        <v>30</v>
      </c>
      <c r="M297" s="43">
        <v>0.14343500000000001</v>
      </c>
      <c r="N297" s="44" t="s">
        <v>30</v>
      </c>
      <c r="O297" s="43">
        <f t="shared" si="206"/>
        <v>0</v>
      </c>
      <c r="P297" s="44" t="s">
        <v>30</v>
      </c>
      <c r="Q297" s="43">
        <f t="shared" si="207"/>
        <v>0</v>
      </c>
      <c r="R297" s="44" t="s">
        <v>30</v>
      </c>
      <c r="S297" s="45">
        <f t="shared" si="204"/>
        <v>0</v>
      </c>
      <c r="T297" s="54" t="s">
        <v>30</v>
      </c>
      <c r="U297" s="24"/>
      <c r="V297" s="13"/>
      <c r="W297" s="25"/>
      <c r="X297" s="26"/>
      <c r="Y297" s="26"/>
      <c r="Z297" s="26"/>
      <c r="AA297" s="26"/>
      <c r="AC297" s="26"/>
    </row>
    <row r="298" spans="1:29" ht="47.25" x14ac:dyDescent="0.25">
      <c r="A298" s="40" t="s">
        <v>500</v>
      </c>
      <c r="B298" s="122" t="s">
        <v>661</v>
      </c>
      <c r="C298" s="52" t="s">
        <v>662</v>
      </c>
      <c r="D298" s="43" t="s">
        <v>30</v>
      </c>
      <c r="E298" s="43">
        <v>1.9</v>
      </c>
      <c r="F298" s="43" t="s">
        <v>30</v>
      </c>
      <c r="G298" s="43">
        <v>0</v>
      </c>
      <c r="H298" s="43" t="s">
        <v>30</v>
      </c>
      <c r="I298" s="43">
        <f t="shared" si="205"/>
        <v>1.9</v>
      </c>
      <c r="J298" s="44" t="s">
        <v>30</v>
      </c>
      <c r="K298" s="43">
        <v>1.9</v>
      </c>
      <c r="L298" s="44" t="s">
        <v>30</v>
      </c>
      <c r="M298" s="43">
        <v>1.9</v>
      </c>
      <c r="N298" s="44" t="s">
        <v>30</v>
      </c>
      <c r="O298" s="43">
        <f t="shared" si="206"/>
        <v>0</v>
      </c>
      <c r="P298" s="44" t="s">
        <v>30</v>
      </c>
      <c r="Q298" s="43">
        <f t="shared" si="207"/>
        <v>0</v>
      </c>
      <c r="R298" s="44" t="s">
        <v>30</v>
      </c>
      <c r="S298" s="45">
        <f t="shared" si="204"/>
        <v>0</v>
      </c>
      <c r="T298" s="54" t="s">
        <v>30</v>
      </c>
      <c r="U298" s="24"/>
      <c r="V298" s="13"/>
      <c r="W298" s="25"/>
      <c r="X298" s="26"/>
      <c r="Y298" s="26"/>
      <c r="Z298" s="26"/>
      <c r="AA298" s="26"/>
      <c r="AC298" s="26"/>
    </row>
    <row r="299" spans="1:29" ht="47.25" x14ac:dyDescent="0.25">
      <c r="A299" s="40" t="s">
        <v>500</v>
      </c>
      <c r="B299" s="122" t="s">
        <v>663</v>
      </c>
      <c r="C299" s="52" t="s">
        <v>664</v>
      </c>
      <c r="D299" s="43" t="s">
        <v>30</v>
      </c>
      <c r="E299" s="43">
        <v>0.88100000000000001</v>
      </c>
      <c r="F299" s="43" t="s">
        <v>30</v>
      </c>
      <c r="G299" s="43">
        <v>0</v>
      </c>
      <c r="H299" s="43" t="s">
        <v>30</v>
      </c>
      <c r="I299" s="43">
        <f t="shared" si="205"/>
        <v>0.88100000000000001</v>
      </c>
      <c r="J299" s="44" t="s">
        <v>30</v>
      </c>
      <c r="K299" s="43">
        <v>0.88100000000000001</v>
      </c>
      <c r="L299" s="44" t="s">
        <v>30</v>
      </c>
      <c r="M299" s="43">
        <v>0</v>
      </c>
      <c r="N299" s="44" t="s">
        <v>30</v>
      </c>
      <c r="O299" s="43">
        <f t="shared" si="206"/>
        <v>0.88100000000000001</v>
      </c>
      <c r="P299" s="44" t="s">
        <v>30</v>
      </c>
      <c r="Q299" s="43">
        <f t="shared" si="207"/>
        <v>-0.88100000000000001</v>
      </c>
      <c r="R299" s="44" t="s">
        <v>30</v>
      </c>
      <c r="S299" s="45">
        <f t="shared" si="204"/>
        <v>-1</v>
      </c>
      <c r="T299" s="54" t="s">
        <v>665</v>
      </c>
      <c r="U299" s="24"/>
      <c r="V299" s="13"/>
      <c r="W299" s="25"/>
      <c r="X299" s="26"/>
      <c r="Y299" s="26"/>
      <c r="Z299" s="26"/>
      <c r="AA299" s="26"/>
      <c r="AC299" s="26"/>
    </row>
    <row r="300" spans="1:29" ht="31.5" x14ac:dyDescent="0.25">
      <c r="A300" s="40" t="s">
        <v>500</v>
      </c>
      <c r="B300" s="122" t="s">
        <v>666</v>
      </c>
      <c r="C300" s="52" t="s">
        <v>667</v>
      </c>
      <c r="D300" s="43" t="s">
        <v>30</v>
      </c>
      <c r="E300" s="43">
        <v>0.35733691999999995</v>
      </c>
      <c r="F300" s="43" t="s">
        <v>30</v>
      </c>
      <c r="G300" s="43">
        <v>0.35733691999999995</v>
      </c>
      <c r="H300" s="43" t="s">
        <v>30</v>
      </c>
      <c r="I300" s="43">
        <f t="shared" si="205"/>
        <v>0</v>
      </c>
      <c r="J300" s="44" t="s">
        <v>30</v>
      </c>
      <c r="K300" s="43">
        <v>0</v>
      </c>
      <c r="L300" s="44" t="s">
        <v>30</v>
      </c>
      <c r="M300" s="43">
        <v>0</v>
      </c>
      <c r="N300" s="44" t="s">
        <v>30</v>
      </c>
      <c r="O300" s="43">
        <f t="shared" si="206"/>
        <v>0</v>
      </c>
      <c r="P300" s="44" t="s">
        <v>30</v>
      </c>
      <c r="Q300" s="43">
        <f t="shared" si="207"/>
        <v>0</v>
      </c>
      <c r="R300" s="44" t="s">
        <v>30</v>
      </c>
      <c r="S300" s="45">
        <v>0</v>
      </c>
      <c r="T300" s="54" t="s">
        <v>30</v>
      </c>
      <c r="U300" s="24"/>
      <c r="V300" s="13"/>
      <c r="W300" s="25"/>
      <c r="X300" s="26"/>
      <c r="Y300" s="26"/>
      <c r="Z300" s="26"/>
      <c r="AA300" s="26"/>
      <c r="AC300" s="26"/>
    </row>
    <row r="301" spans="1:29" s="26" customFormat="1" ht="31.5" x14ac:dyDescent="0.25">
      <c r="A301" s="40" t="s">
        <v>500</v>
      </c>
      <c r="B301" s="122" t="s">
        <v>668</v>
      </c>
      <c r="C301" s="52" t="s">
        <v>669</v>
      </c>
      <c r="D301" s="43" t="s">
        <v>30</v>
      </c>
      <c r="E301" s="43">
        <v>0.71467383999999989</v>
      </c>
      <c r="F301" s="43" t="s">
        <v>30</v>
      </c>
      <c r="G301" s="43">
        <v>0.71467383999999989</v>
      </c>
      <c r="H301" s="43" t="s">
        <v>30</v>
      </c>
      <c r="I301" s="43">
        <f t="shared" si="205"/>
        <v>0</v>
      </c>
      <c r="J301" s="44" t="s">
        <v>30</v>
      </c>
      <c r="K301" s="43">
        <v>0</v>
      </c>
      <c r="L301" s="44" t="s">
        <v>30</v>
      </c>
      <c r="M301" s="43">
        <v>0</v>
      </c>
      <c r="N301" s="44" t="s">
        <v>30</v>
      </c>
      <c r="O301" s="43">
        <f t="shared" si="206"/>
        <v>0</v>
      </c>
      <c r="P301" s="44" t="s">
        <v>30</v>
      </c>
      <c r="Q301" s="43">
        <f t="shared" si="207"/>
        <v>0</v>
      </c>
      <c r="R301" s="44" t="s">
        <v>30</v>
      </c>
      <c r="S301" s="45">
        <v>0</v>
      </c>
      <c r="T301" s="54" t="s">
        <v>30</v>
      </c>
      <c r="U301" s="24"/>
      <c r="V301" s="25"/>
      <c r="W301" s="25"/>
    </row>
    <row r="302" spans="1:29" s="26" customFormat="1" ht="31.5" x14ac:dyDescent="0.25">
      <c r="A302" s="40" t="s">
        <v>500</v>
      </c>
      <c r="B302" s="122" t="s">
        <v>670</v>
      </c>
      <c r="C302" s="52" t="s">
        <v>671</v>
      </c>
      <c r="D302" s="43" t="s">
        <v>30</v>
      </c>
      <c r="E302" s="43">
        <v>0.12600742000000001</v>
      </c>
      <c r="F302" s="43" t="s">
        <v>30</v>
      </c>
      <c r="G302" s="43">
        <v>0</v>
      </c>
      <c r="H302" s="43" t="s">
        <v>30</v>
      </c>
      <c r="I302" s="43">
        <f t="shared" si="205"/>
        <v>0.12600742000000001</v>
      </c>
      <c r="J302" s="44" t="s">
        <v>30</v>
      </c>
      <c r="K302" s="43">
        <v>0.12600742000000001</v>
      </c>
      <c r="L302" s="44" t="s">
        <v>30</v>
      </c>
      <c r="M302" s="43">
        <v>0.126</v>
      </c>
      <c r="N302" s="44" t="s">
        <v>30</v>
      </c>
      <c r="O302" s="43">
        <f t="shared" si="206"/>
        <v>7.4200000000079758E-6</v>
      </c>
      <c r="P302" s="44" t="s">
        <v>30</v>
      </c>
      <c r="Q302" s="43">
        <f t="shared" si="207"/>
        <v>-7.4200000000079758E-6</v>
      </c>
      <c r="R302" s="44" t="s">
        <v>30</v>
      </c>
      <c r="S302" s="45">
        <f t="shared" si="204"/>
        <v>-5.8885421191926439E-5</v>
      </c>
      <c r="T302" s="54" t="s">
        <v>30</v>
      </c>
      <c r="U302" s="24"/>
      <c r="V302" s="25"/>
      <c r="W302" s="25"/>
    </row>
    <row r="303" spans="1:29" s="26" customFormat="1" ht="47.25" x14ac:dyDescent="0.25">
      <c r="A303" s="40" t="s">
        <v>500</v>
      </c>
      <c r="B303" s="122" t="s">
        <v>672</v>
      </c>
      <c r="C303" s="52" t="s">
        <v>673</v>
      </c>
      <c r="D303" s="43" t="s">
        <v>30</v>
      </c>
      <c r="E303" s="43">
        <v>1.3473269999999999</v>
      </c>
      <c r="F303" s="43" t="s">
        <v>30</v>
      </c>
      <c r="G303" s="43">
        <v>0</v>
      </c>
      <c r="H303" s="43" t="s">
        <v>30</v>
      </c>
      <c r="I303" s="43">
        <f t="shared" si="205"/>
        <v>1.3473269999999999</v>
      </c>
      <c r="J303" s="44" t="s">
        <v>30</v>
      </c>
      <c r="K303" s="43">
        <v>1.3473269999999999</v>
      </c>
      <c r="L303" s="44" t="s">
        <v>30</v>
      </c>
      <c r="M303" s="43">
        <v>1.1440460000000001</v>
      </c>
      <c r="N303" s="44" t="s">
        <v>30</v>
      </c>
      <c r="O303" s="43">
        <f t="shared" si="206"/>
        <v>0.20328099999999982</v>
      </c>
      <c r="P303" s="44" t="s">
        <v>30</v>
      </c>
      <c r="Q303" s="43">
        <f t="shared" si="207"/>
        <v>-0.20328099999999982</v>
      </c>
      <c r="R303" s="44" t="s">
        <v>30</v>
      </c>
      <c r="S303" s="45">
        <f t="shared" si="204"/>
        <v>-0.15087725548437747</v>
      </c>
      <c r="T303" s="43" t="s">
        <v>337</v>
      </c>
      <c r="U303" s="24"/>
      <c r="V303" s="25"/>
      <c r="W303" s="25"/>
    </row>
    <row r="304" spans="1:29" s="26" customFormat="1" ht="31.5" x14ac:dyDescent="0.25">
      <c r="A304" s="64" t="s">
        <v>500</v>
      </c>
      <c r="B304" s="122" t="s">
        <v>674</v>
      </c>
      <c r="C304" s="41" t="s">
        <v>675</v>
      </c>
      <c r="D304" s="43" t="s">
        <v>30</v>
      </c>
      <c r="E304" s="43">
        <v>1.3478050000000001</v>
      </c>
      <c r="F304" s="43" t="s">
        <v>30</v>
      </c>
      <c r="G304" s="43">
        <v>0</v>
      </c>
      <c r="H304" s="43" t="s">
        <v>30</v>
      </c>
      <c r="I304" s="43">
        <f t="shared" si="205"/>
        <v>1.3478050000000001</v>
      </c>
      <c r="J304" s="44" t="s">
        <v>30</v>
      </c>
      <c r="K304" s="43">
        <v>1.3478050000000001</v>
      </c>
      <c r="L304" s="44" t="s">
        <v>30</v>
      </c>
      <c r="M304" s="43">
        <v>1.3478050000000001</v>
      </c>
      <c r="N304" s="44" t="s">
        <v>30</v>
      </c>
      <c r="O304" s="43">
        <f t="shared" si="206"/>
        <v>0</v>
      </c>
      <c r="P304" s="44" t="s">
        <v>30</v>
      </c>
      <c r="Q304" s="43">
        <f t="shared" si="207"/>
        <v>0</v>
      </c>
      <c r="R304" s="44" t="s">
        <v>30</v>
      </c>
      <c r="S304" s="45">
        <f t="shared" si="204"/>
        <v>0</v>
      </c>
      <c r="T304" s="54" t="s">
        <v>30</v>
      </c>
      <c r="U304" s="24"/>
      <c r="V304" s="25"/>
      <c r="W304" s="25"/>
    </row>
    <row r="305" spans="1:29" ht="31.5" x14ac:dyDescent="0.25">
      <c r="A305" s="64" t="s">
        <v>500</v>
      </c>
      <c r="B305" s="122" t="s">
        <v>676</v>
      </c>
      <c r="C305" s="41" t="s">
        <v>677</v>
      </c>
      <c r="D305" s="43" t="s">
        <v>30</v>
      </c>
      <c r="E305" s="43">
        <v>0.17992008999999998</v>
      </c>
      <c r="F305" s="43" t="s">
        <v>30</v>
      </c>
      <c r="G305" s="43">
        <v>0</v>
      </c>
      <c r="H305" s="43" t="s">
        <v>30</v>
      </c>
      <c r="I305" s="43">
        <f t="shared" si="205"/>
        <v>0.17992008999999998</v>
      </c>
      <c r="J305" s="44" t="s">
        <v>30</v>
      </c>
      <c r="K305" s="43">
        <v>0.17992008999999998</v>
      </c>
      <c r="L305" s="44" t="s">
        <v>30</v>
      </c>
      <c r="M305" s="43">
        <v>0.17992008999999998</v>
      </c>
      <c r="N305" s="44" t="s">
        <v>30</v>
      </c>
      <c r="O305" s="43">
        <f t="shared" si="206"/>
        <v>0</v>
      </c>
      <c r="P305" s="44" t="s">
        <v>30</v>
      </c>
      <c r="Q305" s="43">
        <f t="shared" si="207"/>
        <v>0</v>
      </c>
      <c r="R305" s="44" t="s">
        <v>30</v>
      </c>
      <c r="S305" s="45">
        <f t="shared" si="204"/>
        <v>0</v>
      </c>
      <c r="T305" s="54" t="s">
        <v>30</v>
      </c>
      <c r="U305" s="71"/>
      <c r="V305" s="13"/>
      <c r="W305" s="25"/>
      <c r="X305" s="26"/>
      <c r="Y305" s="26"/>
      <c r="Z305" s="26"/>
      <c r="AA305" s="26"/>
      <c r="AC305" s="26"/>
    </row>
    <row r="306" spans="1:29" s="26" customFormat="1" ht="31.5" x14ac:dyDescent="0.25">
      <c r="A306" s="64" t="s">
        <v>500</v>
      </c>
      <c r="B306" s="122" t="s">
        <v>678</v>
      </c>
      <c r="C306" s="41" t="s">
        <v>679</v>
      </c>
      <c r="D306" s="43" t="s">
        <v>30</v>
      </c>
      <c r="E306" s="43">
        <v>0.19500000000000001</v>
      </c>
      <c r="F306" s="43" t="s">
        <v>30</v>
      </c>
      <c r="G306" s="43">
        <v>0</v>
      </c>
      <c r="H306" s="43" t="s">
        <v>30</v>
      </c>
      <c r="I306" s="43">
        <f t="shared" si="205"/>
        <v>0.19500000000000001</v>
      </c>
      <c r="J306" s="44" t="s">
        <v>30</v>
      </c>
      <c r="K306" s="43">
        <v>0.19500000000000001</v>
      </c>
      <c r="L306" s="44" t="s">
        <v>30</v>
      </c>
      <c r="M306" s="43">
        <v>0.19500000000000001</v>
      </c>
      <c r="N306" s="44" t="s">
        <v>30</v>
      </c>
      <c r="O306" s="43">
        <f t="shared" si="206"/>
        <v>0</v>
      </c>
      <c r="P306" s="44" t="s">
        <v>30</v>
      </c>
      <c r="Q306" s="43">
        <f t="shared" si="207"/>
        <v>0</v>
      </c>
      <c r="R306" s="44" t="s">
        <v>30</v>
      </c>
      <c r="S306" s="45">
        <f t="shared" si="204"/>
        <v>0</v>
      </c>
      <c r="T306" s="54" t="s">
        <v>30</v>
      </c>
      <c r="U306" s="24"/>
      <c r="V306" s="25"/>
      <c r="W306" s="25"/>
    </row>
    <row r="307" spans="1:29" s="26" customFormat="1" ht="31.5" x14ac:dyDescent="0.25">
      <c r="A307" s="64" t="s">
        <v>500</v>
      </c>
      <c r="B307" s="122" t="s">
        <v>680</v>
      </c>
      <c r="C307" s="41" t="s">
        <v>681</v>
      </c>
      <c r="D307" s="43" t="s">
        <v>30</v>
      </c>
      <c r="E307" s="43">
        <v>8.1725541800000006</v>
      </c>
      <c r="F307" s="43" t="s">
        <v>30</v>
      </c>
      <c r="G307" s="43">
        <v>0</v>
      </c>
      <c r="H307" s="43" t="s">
        <v>30</v>
      </c>
      <c r="I307" s="43">
        <f t="shared" si="205"/>
        <v>8.1725541800000006</v>
      </c>
      <c r="J307" s="44" t="s">
        <v>30</v>
      </c>
      <c r="K307" s="43">
        <v>8.1725541800000006</v>
      </c>
      <c r="L307" s="44" t="s">
        <v>30</v>
      </c>
      <c r="M307" s="43">
        <v>8.1725541800000006</v>
      </c>
      <c r="N307" s="44" t="s">
        <v>30</v>
      </c>
      <c r="O307" s="43">
        <f t="shared" si="206"/>
        <v>0</v>
      </c>
      <c r="P307" s="44" t="s">
        <v>30</v>
      </c>
      <c r="Q307" s="43">
        <f t="shared" si="207"/>
        <v>0</v>
      </c>
      <c r="R307" s="44" t="s">
        <v>30</v>
      </c>
      <c r="S307" s="45">
        <f t="shared" si="204"/>
        <v>0</v>
      </c>
      <c r="T307" s="54" t="s">
        <v>30</v>
      </c>
      <c r="U307" s="24"/>
      <c r="V307" s="25"/>
      <c r="W307" s="25"/>
    </row>
    <row r="308" spans="1:29" s="26" customFormat="1" ht="47.25" x14ac:dyDescent="0.25">
      <c r="A308" s="64" t="s">
        <v>500</v>
      </c>
      <c r="B308" s="122" t="s">
        <v>682</v>
      </c>
      <c r="C308" s="41" t="s">
        <v>683</v>
      </c>
      <c r="D308" s="43" t="s">
        <v>30</v>
      </c>
      <c r="E308" s="43">
        <v>0</v>
      </c>
      <c r="F308" s="43" t="s">
        <v>30</v>
      </c>
      <c r="G308" s="43">
        <v>0</v>
      </c>
      <c r="H308" s="43" t="s">
        <v>30</v>
      </c>
      <c r="I308" s="43">
        <f t="shared" si="205"/>
        <v>0</v>
      </c>
      <c r="J308" s="44" t="s">
        <v>30</v>
      </c>
      <c r="K308" s="43" t="s">
        <v>30</v>
      </c>
      <c r="L308" s="44" t="s">
        <v>30</v>
      </c>
      <c r="M308" s="43">
        <v>0</v>
      </c>
      <c r="N308" s="44" t="s">
        <v>30</v>
      </c>
      <c r="O308" s="43">
        <f t="shared" si="206"/>
        <v>0</v>
      </c>
      <c r="P308" s="44" t="s">
        <v>30</v>
      </c>
      <c r="Q308" s="43" t="s">
        <v>30</v>
      </c>
      <c r="R308" s="44" t="s">
        <v>30</v>
      </c>
      <c r="S308" s="45" t="s">
        <v>30</v>
      </c>
      <c r="T308" s="54" t="s">
        <v>30</v>
      </c>
      <c r="U308" s="24"/>
      <c r="V308" s="25"/>
      <c r="W308" s="25"/>
    </row>
    <row r="309" spans="1:29" ht="31.5" x14ac:dyDescent="0.25">
      <c r="A309" s="64" t="s">
        <v>500</v>
      </c>
      <c r="B309" s="122" t="s">
        <v>684</v>
      </c>
      <c r="C309" s="41" t="s">
        <v>685</v>
      </c>
      <c r="D309" s="43" t="s">
        <v>30</v>
      </c>
      <c r="E309" s="43">
        <v>0</v>
      </c>
      <c r="F309" s="43" t="s">
        <v>30</v>
      </c>
      <c r="G309" s="43">
        <v>0</v>
      </c>
      <c r="H309" s="43" t="s">
        <v>30</v>
      </c>
      <c r="I309" s="43">
        <f t="shared" si="205"/>
        <v>0</v>
      </c>
      <c r="J309" s="44" t="s">
        <v>30</v>
      </c>
      <c r="K309" s="43" t="s">
        <v>30</v>
      </c>
      <c r="L309" s="44" t="s">
        <v>30</v>
      </c>
      <c r="M309" s="43">
        <v>0</v>
      </c>
      <c r="N309" s="44" t="s">
        <v>30</v>
      </c>
      <c r="O309" s="43">
        <f t="shared" si="206"/>
        <v>0</v>
      </c>
      <c r="P309" s="44" t="s">
        <v>30</v>
      </c>
      <c r="Q309" s="43" t="s">
        <v>30</v>
      </c>
      <c r="R309" s="44" t="s">
        <v>30</v>
      </c>
      <c r="S309" s="45" t="s">
        <v>30</v>
      </c>
      <c r="T309" s="54" t="s">
        <v>30</v>
      </c>
      <c r="U309" s="71"/>
      <c r="V309" s="13"/>
      <c r="W309" s="25"/>
      <c r="X309" s="26"/>
      <c r="Y309" s="26"/>
      <c r="Z309" s="26"/>
      <c r="AA309" s="26"/>
      <c r="AC309" s="26"/>
    </row>
    <row r="310" spans="1:29" s="26" customFormat="1" ht="31.5" x14ac:dyDescent="0.25">
      <c r="A310" s="64" t="s">
        <v>500</v>
      </c>
      <c r="B310" s="122" t="s">
        <v>686</v>
      </c>
      <c r="C310" s="41" t="s">
        <v>687</v>
      </c>
      <c r="D310" s="43" t="s">
        <v>30</v>
      </c>
      <c r="E310" s="43">
        <v>0</v>
      </c>
      <c r="F310" s="43" t="s">
        <v>30</v>
      </c>
      <c r="G310" s="43">
        <v>0</v>
      </c>
      <c r="H310" s="43" t="s">
        <v>30</v>
      </c>
      <c r="I310" s="43">
        <f t="shared" si="205"/>
        <v>0</v>
      </c>
      <c r="J310" s="44" t="s">
        <v>30</v>
      </c>
      <c r="K310" s="43" t="s">
        <v>30</v>
      </c>
      <c r="L310" s="44" t="s">
        <v>30</v>
      </c>
      <c r="M310" s="43">
        <v>0</v>
      </c>
      <c r="N310" s="44" t="s">
        <v>30</v>
      </c>
      <c r="O310" s="43">
        <f t="shared" si="206"/>
        <v>0</v>
      </c>
      <c r="P310" s="44" t="s">
        <v>30</v>
      </c>
      <c r="Q310" s="43" t="s">
        <v>30</v>
      </c>
      <c r="R310" s="44" t="s">
        <v>30</v>
      </c>
      <c r="S310" s="45" t="s">
        <v>30</v>
      </c>
      <c r="T310" s="61" t="s">
        <v>30</v>
      </c>
      <c r="U310" s="24"/>
      <c r="V310" s="25"/>
      <c r="W310" s="25"/>
    </row>
    <row r="311" spans="1:29" s="26" customFormat="1" ht="31.5" x14ac:dyDescent="0.25">
      <c r="A311" s="64" t="s">
        <v>500</v>
      </c>
      <c r="B311" s="122" t="s">
        <v>688</v>
      </c>
      <c r="C311" s="41" t="s">
        <v>689</v>
      </c>
      <c r="D311" s="43" t="s">
        <v>30</v>
      </c>
      <c r="E311" s="43">
        <v>5.95</v>
      </c>
      <c r="F311" s="43" t="s">
        <v>30</v>
      </c>
      <c r="G311" s="43">
        <v>0</v>
      </c>
      <c r="H311" s="43" t="s">
        <v>30</v>
      </c>
      <c r="I311" s="43">
        <f t="shared" si="205"/>
        <v>5.95</v>
      </c>
      <c r="J311" s="44" t="s">
        <v>30</v>
      </c>
      <c r="K311" s="43">
        <v>5.95</v>
      </c>
      <c r="L311" s="44" t="s">
        <v>30</v>
      </c>
      <c r="M311" s="43">
        <v>5.95</v>
      </c>
      <c r="N311" s="44" t="s">
        <v>30</v>
      </c>
      <c r="O311" s="43">
        <f t="shared" si="206"/>
        <v>0</v>
      </c>
      <c r="P311" s="44" t="s">
        <v>30</v>
      </c>
      <c r="Q311" s="43">
        <f t="shared" si="207"/>
        <v>0</v>
      </c>
      <c r="R311" s="44" t="s">
        <v>30</v>
      </c>
      <c r="S311" s="45">
        <f t="shared" si="204"/>
        <v>0</v>
      </c>
      <c r="T311" s="54" t="s">
        <v>30</v>
      </c>
      <c r="U311" s="24"/>
      <c r="V311" s="25"/>
      <c r="W311" s="25"/>
    </row>
    <row r="312" spans="1:29" s="26" customFormat="1" ht="47.25" x14ac:dyDescent="0.25">
      <c r="A312" s="64" t="s">
        <v>500</v>
      </c>
      <c r="B312" s="122" t="s">
        <v>690</v>
      </c>
      <c r="C312" s="41" t="s">
        <v>691</v>
      </c>
      <c r="D312" s="43" t="s">
        <v>30</v>
      </c>
      <c r="E312" s="43">
        <v>0.52248000000000006</v>
      </c>
      <c r="F312" s="43" t="s">
        <v>30</v>
      </c>
      <c r="G312" s="43">
        <v>0</v>
      </c>
      <c r="H312" s="43" t="s">
        <v>30</v>
      </c>
      <c r="I312" s="43">
        <f t="shared" si="205"/>
        <v>0.52248000000000006</v>
      </c>
      <c r="J312" s="44" t="s">
        <v>30</v>
      </c>
      <c r="K312" s="43">
        <v>0.52248000000000006</v>
      </c>
      <c r="L312" s="44" t="s">
        <v>30</v>
      </c>
      <c r="M312" s="43">
        <v>0.52248000000000006</v>
      </c>
      <c r="N312" s="44" t="s">
        <v>30</v>
      </c>
      <c r="O312" s="43">
        <f t="shared" si="206"/>
        <v>0</v>
      </c>
      <c r="P312" s="44" t="s">
        <v>30</v>
      </c>
      <c r="Q312" s="43">
        <f t="shared" si="207"/>
        <v>0</v>
      </c>
      <c r="R312" s="44" t="s">
        <v>30</v>
      </c>
      <c r="S312" s="45">
        <f t="shared" si="204"/>
        <v>0</v>
      </c>
      <c r="T312" s="43" t="s">
        <v>30</v>
      </c>
      <c r="U312" s="24"/>
      <c r="V312" s="25"/>
      <c r="W312" s="25"/>
    </row>
    <row r="313" spans="1:29" s="26" customFormat="1" ht="47.25" x14ac:dyDescent="0.25">
      <c r="A313" s="64" t="s">
        <v>500</v>
      </c>
      <c r="B313" s="122" t="s">
        <v>692</v>
      </c>
      <c r="C313" s="41" t="s">
        <v>693</v>
      </c>
      <c r="D313" s="43" t="s">
        <v>30</v>
      </c>
      <c r="E313" s="43">
        <v>0.91333339999999996</v>
      </c>
      <c r="F313" s="43" t="s">
        <v>30</v>
      </c>
      <c r="G313" s="43">
        <v>0</v>
      </c>
      <c r="H313" s="43" t="s">
        <v>30</v>
      </c>
      <c r="I313" s="43">
        <f t="shared" si="205"/>
        <v>0.91333339999999996</v>
      </c>
      <c r="J313" s="44" t="s">
        <v>30</v>
      </c>
      <c r="K313" s="43">
        <v>0.91333339999999996</v>
      </c>
      <c r="L313" s="44" t="s">
        <v>30</v>
      </c>
      <c r="M313" s="43">
        <v>0.91333333999999999</v>
      </c>
      <c r="N313" s="44" t="s">
        <v>30</v>
      </c>
      <c r="O313" s="43">
        <f t="shared" si="206"/>
        <v>5.9999999968418649E-8</v>
      </c>
      <c r="P313" s="44" t="s">
        <v>30</v>
      </c>
      <c r="Q313" s="43">
        <f t="shared" si="207"/>
        <v>-5.9999999968418649E-8</v>
      </c>
      <c r="R313" s="44" t="s">
        <v>30</v>
      </c>
      <c r="S313" s="45">
        <f t="shared" si="204"/>
        <v>-6.5693425827215617E-8</v>
      </c>
      <c r="T313" s="54" t="s">
        <v>30</v>
      </c>
      <c r="U313" s="24"/>
      <c r="V313" s="25"/>
      <c r="W313" s="25"/>
    </row>
    <row r="314" spans="1:29" s="26" customFormat="1" ht="47.25" x14ac:dyDescent="0.25">
      <c r="A314" s="64" t="s">
        <v>500</v>
      </c>
      <c r="B314" s="122" t="s">
        <v>694</v>
      </c>
      <c r="C314" s="41" t="s">
        <v>695</v>
      </c>
      <c r="D314" s="43" t="s">
        <v>30</v>
      </c>
      <c r="E314" s="43">
        <v>0.91333339999999996</v>
      </c>
      <c r="F314" s="43" t="s">
        <v>30</v>
      </c>
      <c r="G314" s="43">
        <v>0</v>
      </c>
      <c r="H314" s="43" t="s">
        <v>30</v>
      </c>
      <c r="I314" s="43">
        <f t="shared" si="205"/>
        <v>0.91333339999999996</v>
      </c>
      <c r="J314" s="44" t="s">
        <v>30</v>
      </c>
      <c r="K314" s="43">
        <v>0.91333339999999996</v>
      </c>
      <c r="L314" s="44" t="s">
        <v>30</v>
      </c>
      <c r="M314" s="43">
        <v>0.91333333999999999</v>
      </c>
      <c r="N314" s="44" t="s">
        <v>30</v>
      </c>
      <c r="O314" s="43">
        <f t="shared" si="206"/>
        <v>5.9999999968418649E-8</v>
      </c>
      <c r="P314" s="44" t="s">
        <v>30</v>
      </c>
      <c r="Q314" s="43">
        <f t="shared" si="207"/>
        <v>-5.9999999968418649E-8</v>
      </c>
      <c r="R314" s="44" t="s">
        <v>30</v>
      </c>
      <c r="S314" s="45">
        <f t="shared" si="204"/>
        <v>-6.5693425827215617E-8</v>
      </c>
      <c r="T314" s="54" t="s">
        <v>30</v>
      </c>
      <c r="U314" s="24"/>
      <c r="V314" s="25"/>
      <c r="W314" s="25"/>
    </row>
    <row r="315" spans="1:29" ht="63" x14ac:dyDescent="0.25">
      <c r="A315" s="64" t="s">
        <v>500</v>
      </c>
      <c r="B315" s="122" t="s">
        <v>696</v>
      </c>
      <c r="C315" s="41" t="s">
        <v>697</v>
      </c>
      <c r="D315" s="43" t="s">
        <v>30</v>
      </c>
      <c r="E315" s="43">
        <v>0.60250000000000004</v>
      </c>
      <c r="F315" s="43" t="s">
        <v>30</v>
      </c>
      <c r="G315" s="43">
        <v>0</v>
      </c>
      <c r="H315" s="43" t="s">
        <v>30</v>
      </c>
      <c r="I315" s="43">
        <f t="shared" si="205"/>
        <v>0.60250000000000004</v>
      </c>
      <c r="J315" s="44" t="s">
        <v>30</v>
      </c>
      <c r="K315" s="43">
        <v>0.60250000000000004</v>
      </c>
      <c r="L315" s="44" t="s">
        <v>30</v>
      </c>
      <c r="M315" s="43">
        <v>0.60250000000000004</v>
      </c>
      <c r="N315" s="44" t="s">
        <v>30</v>
      </c>
      <c r="O315" s="43">
        <f t="shared" si="206"/>
        <v>0</v>
      </c>
      <c r="P315" s="44" t="s">
        <v>30</v>
      </c>
      <c r="Q315" s="43">
        <f t="shared" si="207"/>
        <v>0</v>
      </c>
      <c r="R315" s="44" t="s">
        <v>30</v>
      </c>
      <c r="S315" s="45">
        <f t="shared" si="204"/>
        <v>0</v>
      </c>
      <c r="T315" s="54" t="s">
        <v>30</v>
      </c>
      <c r="U315" s="24"/>
      <c r="V315" s="13"/>
      <c r="W315" s="25"/>
      <c r="X315" s="26"/>
      <c r="Y315" s="26"/>
      <c r="Z315" s="26"/>
      <c r="AA315" s="26"/>
      <c r="AC315" s="26"/>
    </row>
    <row r="316" spans="1:29" s="26" customFormat="1" ht="47.25" x14ac:dyDescent="0.25">
      <c r="A316" s="64" t="s">
        <v>500</v>
      </c>
      <c r="B316" s="122" t="s">
        <v>698</v>
      </c>
      <c r="C316" s="41" t="s">
        <v>699</v>
      </c>
      <c r="D316" s="43" t="s">
        <v>30</v>
      </c>
      <c r="E316" s="43">
        <v>0.60250000000000004</v>
      </c>
      <c r="F316" s="43" t="s">
        <v>30</v>
      </c>
      <c r="G316" s="43">
        <v>0</v>
      </c>
      <c r="H316" s="43" t="s">
        <v>30</v>
      </c>
      <c r="I316" s="43">
        <f t="shared" si="205"/>
        <v>0.60250000000000004</v>
      </c>
      <c r="J316" s="44" t="s">
        <v>30</v>
      </c>
      <c r="K316" s="43">
        <v>0.60250000000000004</v>
      </c>
      <c r="L316" s="44" t="s">
        <v>30</v>
      </c>
      <c r="M316" s="43">
        <v>0.60250000000000004</v>
      </c>
      <c r="N316" s="44" t="s">
        <v>30</v>
      </c>
      <c r="O316" s="43">
        <f t="shared" si="206"/>
        <v>0</v>
      </c>
      <c r="P316" s="44" t="s">
        <v>30</v>
      </c>
      <c r="Q316" s="43">
        <f t="shared" si="207"/>
        <v>0</v>
      </c>
      <c r="R316" s="44" t="s">
        <v>30</v>
      </c>
      <c r="S316" s="45">
        <f t="shared" si="204"/>
        <v>0</v>
      </c>
      <c r="T316" s="54" t="s">
        <v>30</v>
      </c>
      <c r="U316" s="24"/>
      <c r="V316" s="25"/>
      <c r="W316" s="25"/>
    </row>
    <row r="317" spans="1:29" s="26" customFormat="1" ht="31.5" x14ac:dyDescent="0.25">
      <c r="A317" s="64" t="s">
        <v>500</v>
      </c>
      <c r="B317" s="122" t="s">
        <v>700</v>
      </c>
      <c r="C317" s="41" t="s">
        <v>701</v>
      </c>
      <c r="D317" s="43" t="s">
        <v>30</v>
      </c>
      <c r="E317" s="43">
        <v>3.3167499999999999</v>
      </c>
      <c r="F317" s="43" t="s">
        <v>30</v>
      </c>
      <c r="G317" s="43">
        <v>0</v>
      </c>
      <c r="H317" s="43" t="s">
        <v>30</v>
      </c>
      <c r="I317" s="43">
        <f t="shared" si="205"/>
        <v>3.3167499999999999</v>
      </c>
      <c r="J317" s="44" t="s">
        <v>30</v>
      </c>
      <c r="K317" s="43">
        <v>3.3167499999999999</v>
      </c>
      <c r="L317" s="44" t="s">
        <v>30</v>
      </c>
      <c r="M317" s="43">
        <v>3.3167469600000001</v>
      </c>
      <c r="N317" s="44" t="s">
        <v>30</v>
      </c>
      <c r="O317" s="43">
        <f t="shared" si="206"/>
        <v>3.0399999997321459E-6</v>
      </c>
      <c r="P317" s="44" t="s">
        <v>30</v>
      </c>
      <c r="Q317" s="43">
        <f t="shared" si="207"/>
        <v>-3.0399999997321459E-6</v>
      </c>
      <c r="R317" s="44" t="s">
        <v>30</v>
      </c>
      <c r="S317" s="45">
        <f t="shared" si="204"/>
        <v>-9.1655988534925636E-7</v>
      </c>
      <c r="T317" s="54" t="s">
        <v>30</v>
      </c>
      <c r="U317" s="24"/>
      <c r="V317" s="25"/>
      <c r="W317" s="25"/>
    </row>
    <row r="318" spans="1:29" ht="47.25" x14ac:dyDescent="0.25">
      <c r="A318" s="64" t="s">
        <v>500</v>
      </c>
      <c r="B318" s="122" t="s">
        <v>702</v>
      </c>
      <c r="C318" s="41" t="s">
        <v>703</v>
      </c>
      <c r="D318" s="43" t="s">
        <v>30</v>
      </c>
      <c r="E318" s="43">
        <v>1.5236499999999999</v>
      </c>
      <c r="F318" s="43" t="s">
        <v>30</v>
      </c>
      <c r="G318" s="43">
        <v>0</v>
      </c>
      <c r="H318" s="43" t="s">
        <v>30</v>
      </c>
      <c r="I318" s="43">
        <f t="shared" si="205"/>
        <v>1.5236499999999999</v>
      </c>
      <c r="J318" s="44" t="s">
        <v>30</v>
      </c>
      <c r="K318" s="43">
        <v>1.5236499999999999</v>
      </c>
      <c r="L318" s="44" t="s">
        <v>30</v>
      </c>
      <c r="M318" s="43">
        <v>1.5236479999999999</v>
      </c>
      <c r="N318" s="44" t="s">
        <v>30</v>
      </c>
      <c r="O318" s="43">
        <f t="shared" si="206"/>
        <v>2.0000000000575113E-6</v>
      </c>
      <c r="P318" s="44" t="s">
        <v>30</v>
      </c>
      <c r="Q318" s="43">
        <f t="shared" si="207"/>
        <v>-2.0000000000575113E-6</v>
      </c>
      <c r="R318" s="44" t="s">
        <v>30</v>
      </c>
      <c r="S318" s="45">
        <f t="shared" si="204"/>
        <v>-1.3126374167673097E-6</v>
      </c>
      <c r="T318" s="54" t="s">
        <v>30</v>
      </c>
      <c r="U318" s="24"/>
      <c r="V318" s="13"/>
      <c r="W318" s="25"/>
      <c r="X318" s="26"/>
      <c r="Y318" s="26"/>
      <c r="Z318" s="26"/>
      <c r="AA318" s="26"/>
      <c r="AC318" s="26"/>
    </row>
    <row r="319" spans="1:29" ht="31.5" x14ac:dyDescent="0.25">
      <c r="A319" s="64" t="s">
        <v>500</v>
      </c>
      <c r="B319" s="122" t="s">
        <v>704</v>
      </c>
      <c r="C319" s="41" t="s">
        <v>705</v>
      </c>
      <c r="D319" s="43" t="s">
        <v>30</v>
      </c>
      <c r="E319" s="43">
        <v>0.124011</v>
      </c>
      <c r="F319" s="43" t="s">
        <v>30</v>
      </c>
      <c r="G319" s="43">
        <v>0</v>
      </c>
      <c r="H319" s="43" t="s">
        <v>30</v>
      </c>
      <c r="I319" s="43">
        <f t="shared" si="205"/>
        <v>0.124011</v>
      </c>
      <c r="J319" s="44" t="s">
        <v>30</v>
      </c>
      <c r="K319" s="43">
        <v>0.124011</v>
      </c>
      <c r="L319" s="44" t="s">
        <v>30</v>
      </c>
      <c r="M319" s="43">
        <v>0.124011</v>
      </c>
      <c r="N319" s="44" t="s">
        <v>30</v>
      </c>
      <c r="O319" s="43">
        <f t="shared" si="206"/>
        <v>0</v>
      </c>
      <c r="P319" s="44" t="s">
        <v>30</v>
      </c>
      <c r="Q319" s="43">
        <f t="shared" si="207"/>
        <v>0</v>
      </c>
      <c r="R319" s="44" t="s">
        <v>30</v>
      </c>
      <c r="S319" s="45">
        <f t="shared" si="204"/>
        <v>0</v>
      </c>
      <c r="T319" s="54" t="s">
        <v>30</v>
      </c>
      <c r="U319" s="24"/>
      <c r="V319" s="13"/>
      <c r="W319" s="25"/>
      <c r="X319" s="26"/>
      <c r="Y319" s="26"/>
      <c r="Z319" s="26"/>
      <c r="AA319" s="26"/>
      <c r="AC319" s="26"/>
    </row>
    <row r="320" spans="1:29" ht="31.5" x14ac:dyDescent="0.25">
      <c r="A320" s="64" t="s">
        <v>500</v>
      </c>
      <c r="B320" s="122" t="s">
        <v>706</v>
      </c>
      <c r="C320" s="41" t="s">
        <v>707</v>
      </c>
      <c r="D320" s="43" t="s">
        <v>30</v>
      </c>
      <c r="E320" s="43">
        <v>0.58007538000000003</v>
      </c>
      <c r="F320" s="43" t="s">
        <v>30</v>
      </c>
      <c r="G320" s="43">
        <v>0</v>
      </c>
      <c r="H320" s="43" t="s">
        <v>30</v>
      </c>
      <c r="I320" s="43">
        <f t="shared" si="205"/>
        <v>0.58007538000000003</v>
      </c>
      <c r="J320" s="44" t="s">
        <v>30</v>
      </c>
      <c r="K320" s="43">
        <v>0.58007538000000003</v>
      </c>
      <c r="L320" s="44" t="s">
        <v>30</v>
      </c>
      <c r="M320" s="43">
        <v>0.16263999999999998</v>
      </c>
      <c r="N320" s="44" t="s">
        <v>30</v>
      </c>
      <c r="O320" s="43">
        <f t="shared" si="206"/>
        <v>0.41743538000000002</v>
      </c>
      <c r="P320" s="44" t="s">
        <v>30</v>
      </c>
      <c r="Q320" s="43">
        <f t="shared" si="207"/>
        <v>-0.41743538000000002</v>
      </c>
      <c r="R320" s="44" t="s">
        <v>30</v>
      </c>
      <c r="S320" s="45">
        <f t="shared" si="204"/>
        <v>-0.71962264628435013</v>
      </c>
      <c r="T320" s="54" t="s">
        <v>528</v>
      </c>
      <c r="U320" s="24"/>
      <c r="V320" s="13"/>
      <c r="W320" s="25"/>
      <c r="X320" s="26"/>
      <c r="Y320" s="26"/>
      <c r="Z320" s="26"/>
      <c r="AA320" s="26"/>
      <c r="AC320" s="26"/>
    </row>
    <row r="321" spans="1:29" ht="31.5" x14ac:dyDescent="0.25">
      <c r="A321" s="64" t="s">
        <v>500</v>
      </c>
      <c r="B321" s="122" t="s">
        <v>708</v>
      </c>
      <c r="C321" s="41" t="s">
        <v>709</v>
      </c>
      <c r="D321" s="43" t="s">
        <v>30</v>
      </c>
      <c r="E321" s="43">
        <v>0.56413919999999995</v>
      </c>
      <c r="F321" s="43" t="s">
        <v>30</v>
      </c>
      <c r="G321" s="43">
        <v>0</v>
      </c>
      <c r="H321" s="43" t="s">
        <v>30</v>
      </c>
      <c r="I321" s="43">
        <f t="shared" si="205"/>
        <v>0.56413919999999995</v>
      </c>
      <c r="J321" s="44" t="s">
        <v>30</v>
      </c>
      <c r="K321" s="43">
        <v>0.56413919999999995</v>
      </c>
      <c r="L321" s="44" t="s">
        <v>30</v>
      </c>
      <c r="M321" s="43">
        <v>0.56413928999999996</v>
      </c>
      <c r="N321" s="44" t="s">
        <v>30</v>
      </c>
      <c r="O321" s="43">
        <f t="shared" si="206"/>
        <v>-9.0000000008139125E-8</v>
      </c>
      <c r="P321" s="44" t="s">
        <v>30</v>
      </c>
      <c r="Q321" s="43">
        <f t="shared" si="207"/>
        <v>9.0000000008139125E-8</v>
      </c>
      <c r="R321" s="44" t="s">
        <v>30</v>
      </c>
      <c r="S321" s="45">
        <f t="shared" si="204"/>
        <v>1.5953509348072095E-7</v>
      </c>
      <c r="T321" s="54" t="s">
        <v>30</v>
      </c>
      <c r="U321" s="24"/>
      <c r="V321" s="13"/>
      <c r="W321" s="25"/>
      <c r="X321" s="26"/>
      <c r="Y321" s="26"/>
      <c r="Z321" s="26"/>
      <c r="AA321" s="26"/>
      <c r="AC321" s="26"/>
    </row>
    <row r="322" spans="1:29" ht="31.5" x14ac:dyDescent="0.25">
      <c r="A322" s="64" t="s">
        <v>500</v>
      </c>
      <c r="B322" s="122" t="s">
        <v>710</v>
      </c>
      <c r="C322" s="41" t="s">
        <v>711</v>
      </c>
      <c r="D322" s="43" t="s">
        <v>30</v>
      </c>
      <c r="E322" s="43">
        <v>0.11</v>
      </c>
      <c r="F322" s="43" t="s">
        <v>30</v>
      </c>
      <c r="G322" s="43">
        <v>0</v>
      </c>
      <c r="H322" s="43" t="s">
        <v>30</v>
      </c>
      <c r="I322" s="43">
        <f t="shared" si="205"/>
        <v>0.11</v>
      </c>
      <c r="J322" s="44" t="s">
        <v>30</v>
      </c>
      <c r="K322" s="43">
        <v>0.11</v>
      </c>
      <c r="L322" s="44" t="s">
        <v>30</v>
      </c>
      <c r="M322" s="43">
        <v>0.11</v>
      </c>
      <c r="N322" s="44" t="s">
        <v>30</v>
      </c>
      <c r="O322" s="43">
        <f t="shared" si="206"/>
        <v>0</v>
      </c>
      <c r="P322" s="44" t="s">
        <v>30</v>
      </c>
      <c r="Q322" s="43">
        <f t="shared" si="207"/>
        <v>0</v>
      </c>
      <c r="R322" s="44" t="s">
        <v>30</v>
      </c>
      <c r="S322" s="45">
        <f t="shared" si="204"/>
        <v>0</v>
      </c>
      <c r="T322" s="54" t="s">
        <v>30</v>
      </c>
      <c r="U322" s="24"/>
      <c r="V322" s="13"/>
      <c r="W322" s="25"/>
      <c r="X322" s="26"/>
      <c r="Y322" s="26"/>
      <c r="Z322" s="26"/>
      <c r="AA322" s="26"/>
      <c r="AC322" s="26"/>
    </row>
    <row r="323" spans="1:29" ht="31.5" x14ac:dyDescent="0.25">
      <c r="A323" s="64" t="s">
        <v>500</v>
      </c>
      <c r="B323" s="122" t="s">
        <v>712</v>
      </c>
      <c r="C323" s="41" t="s">
        <v>713</v>
      </c>
      <c r="D323" s="43" t="s">
        <v>30</v>
      </c>
      <c r="E323" s="43">
        <v>0.54949999999999999</v>
      </c>
      <c r="F323" s="43" t="s">
        <v>30</v>
      </c>
      <c r="G323" s="43">
        <v>0</v>
      </c>
      <c r="H323" s="43" t="s">
        <v>30</v>
      </c>
      <c r="I323" s="43">
        <f t="shared" si="205"/>
        <v>0.54949999999999999</v>
      </c>
      <c r="J323" s="44" t="s">
        <v>30</v>
      </c>
      <c r="K323" s="43">
        <v>0.54949999999999999</v>
      </c>
      <c r="L323" s="44" t="s">
        <v>30</v>
      </c>
      <c r="M323" s="43">
        <v>0.54949999999999999</v>
      </c>
      <c r="N323" s="44" t="s">
        <v>30</v>
      </c>
      <c r="O323" s="43">
        <f t="shared" si="206"/>
        <v>0</v>
      </c>
      <c r="P323" s="44" t="s">
        <v>30</v>
      </c>
      <c r="Q323" s="43">
        <f t="shared" si="207"/>
        <v>0</v>
      </c>
      <c r="R323" s="44" t="s">
        <v>30</v>
      </c>
      <c r="S323" s="45">
        <f t="shared" si="204"/>
        <v>0</v>
      </c>
      <c r="T323" s="43" t="s">
        <v>30</v>
      </c>
      <c r="U323" s="24"/>
      <c r="V323" s="13"/>
      <c r="W323" s="25"/>
      <c r="X323" s="26"/>
      <c r="Y323" s="26"/>
      <c r="Z323" s="26"/>
      <c r="AA323" s="26"/>
      <c r="AC323" s="26"/>
    </row>
    <row r="324" spans="1:29" ht="47.25" x14ac:dyDescent="0.25">
      <c r="A324" s="64" t="s">
        <v>500</v>
      </c>
      <c r="B324" s="122" t="s">
        <v>714</v>
      </c>
      <c r="C324" s="41" t="s">
        <v>715</v>
      </c>
      <c r="D324" s="43" t="s">
        <v>30</v>
      </c>
      <c r="E324" s="43">
        <v>13.139395950000001</v>
      </c>
      <c r="F324" s="43" t="s">
        <v>30</v>
      </c>
      <c r="G324" s="43">
        <v>0</v>
      </c>
      <c r="H324" s="43" t="s">
        <v>30</v>
      </c>
      <c r="I324" s="43">
        <f t="shared" si="205"/>
        <v>13.139395950000001</v>
      </c>
      <c r="J324" s="44" t="s">
        <v>30</v>
      </c>
      <c r="K324" s="43">
        <v>13.139395950000001</v>
      </c>
      <c r="L324" s="44" t="s">
        <v>30</v>
      </c>
      <c r="M324" s="43">
        <v>0</v>
      </c>
      <c r="N324" s="44" t="s">
        <v>30</v>
      </c>
      <c r="O324" s="43">
        <f t="shared" si="206"/>
        <v>13.139395950000001</v>
      </c>
      <c r="P324" s="44" t="s">
        <v>30</v>
      </c>
      <c r="Q324" s="43">
        <f t="shared" si="207"/>
        <v>-13.139395950000001</v>
      </c>
      <c r="R324" s="44" t="s">
        <v>30</v>
      </c>
      <c r="S324" s="45">
        <f t="shared" si="204"/>
        <v>-1</v>
      </c>
      <c r="T324" s="43" t="s">
        <v>716</v>
      </c>
      <c r="U324" s="24"/>
      <c r="V324" s="13"/>
      <c r="W324" s="25"/>
      <c r="X324" s="26"/>
      <c r="Y324" s="26"/>
      <c r="Z324" s="26"/>
      <c r="AA324" s="26"/>
      <c r="AC324" s="26"/>
    </row>
    <row r="325" spans="1:29" ht="31.5" x14ac:dyDescent="0.25">
      <c r="A325" s="64" t="s">
        <v>500</v>
      </c>
      <c r="B325" s="122" t="s">
        <v>717</v>
      </c>
      <c r="C325" s="56" t="s">
        <v>718</v>
      </c>
      <c r="D325" s="43" t="s">
        <v>30</v>
      </c>
      <c r="E325" s="43">
        <v>5.7832206699999995</v>
      </c>
      <c r="F325" s="43" t="s">
        <v>30</v>
      </c>
      <c r="G325" s="43">
        <v>0</v>
      </c>
      <c r="H325" s="43" t="s">
        <v>30</v>
      </c>
      <c r="I325" s="43">
        <f t="shared" si="205"/>
        <v>5.7832206699999995</v>
      </c>
      <c r="J325" s="44" t="s">
        <v>30</v>
      </c>
      <c r="K325" s="43">
        <v>4.2806722499999994</v>
      </c>
      <c r="L325" s="44" t="s">
        <v>30</v>
      </c>
      <c r="M325" s="43">
        <v>4.0229999999999997</v>
      </c>
      <c r="N325" s="44" t="s">
        <v>30</v>
      </c>
      <c r="O325" s="43">
        <f t="shared" si="206"/>
        <v>1.7602206699999998</v>
      </c>
      <c r="P325" s="44" t="s">
        <v>30</v>
      </c>
      <c r="Q325" s="43">
        <f t="shared" si="207"/>
        <v>-0.25767224999999971</v>
      </c>
      <c r="R325" s="44" t="s">
        <v>30</v>
      </c>
      <c r="S325" s="45">
        <f t="shared" si="204"/>
        <v>-6.0194342138667534E-2</v>
      </c>
      <c r="T325" s="43" t="s">
        <v>30</v>
      </c>
      <c r="U325" s="24"/>
      <c r="V325" s="13"/>
      <c r="W325" s="25"/>
      <c r="X325" s="26"/>
      <c r="Y325" s="26"/>
      <c r="Z325" s="26"/>
      <c r="AA325" s="26"/>
      <c r="AC325" s="26"/>
    </row>
    <row r="326" spans="1:29" ht="78.75" x14ac:dyDescent="0.25">
      <c r="A326" s="64" t="s">
        <v>500</v>
      </c>
      <c r="B326" s="122" t="s">
        <v>719</v>
      </c>
      <c r="C326" s="56" t="s">
        <v>720</v>
      </c>
      <c r="D326" s="43" t="s">
        <v>30</v>
      </c>
      <c r="E326" s="43">
        <v>13.412949530000001</v>
      </c>
      <c r="F326" s="43" t="s">
        <v>30</v>
      </c>
      <c r="G326" s="43">
        <v>0</v>
      </c>
      <c r="H326" s="43" t="s">
        <v>30</v>
      </c>
      <c r="I326" s="43">
        <f t="shared" si="205"/>
        <v>13.412949530000001</v>
      </c>
      <c r="J326" s="44" t="s">
        <v>30</v>
      </c>
      <c r="K326" s="43">
        <v>13.412949530000001</v>
      </c>
      <c r="L326" s="44" t="s">
        <v>30</v>
      </c>
      <c r="M326" s="43">
        <v>0.123375</v>
      </c>
      <c r="N326" s="44" t="s">
        <v>30</v>
      </c>
      <c r="O326" s="43">
        <f t="shared" si="206"/>
        <v>13.289574530000001</v>
      </c>
      <c r="P326" s="44" t="s">
        <v>30</v>
      </c>
      <c r="Q326" s="43">
        <f t="shared" si="207"/>
        <v>-13.289574530000001</v>
      </c>
      <c r="R326" s="44" t="s">
        <v>30</v>
      </c>
      <c r="S326" s="45">
        <f t="shared" si="204"/>
        <v>-0.99080179943091162</v>
      </c>
      <c r="T326" s="43" t="s">
        <v>721</v>
      </c>
      <c r="U326" s="24"/>
      <c r="V326" s="13"/>
      <c r="W326" s="25"/>
      <c r="X326" s="26"/>
      <c r="Y326" s="26"/>
      <c r="Z326" s="26"/>
      <c r="AA326" s="26"/>
      <c r="AC326" s="26"/>
    </row>
    <row r="327" spans="1:29" ht="31.5" x14ac:dyDescent="0.25">
      <c r="A327" s="64" t="s">
        <v>500</v>
      </c>
      <c r="B327" s="122" t="s">
        <v>722</v>
      </c>
      <c r="C327" s="56" t="s">
        <v>723</v>
      </c>
      <c r="D327" s="43" t="s">
        <v>30</v>
      </c>
      <c r="E327" s="43">
        <v>13.139395950000001</v>
      </c>
      <c r="F327" s="43" t="s">
        <v>30</v>
      </c>
      <c r="G327" s="43">
        <v>0</v>
      </c>
      <c r="H327" s="43" t="s">
        <v>30</v>
      </c>
      <c r="I327" s="43">
        <f t="shared" si="205"/>
        <v>13.139395950000001</v>
      </c>
      <c r="J327" s="44" t="s">
        <v>30</v>
      </c>
      <c r="K327" s="43">
        <v>13.139395950000001</v>
      </c>
      <c r="L327" s="44" t="s">
        <v>30</v>
      </c>
      <c r="M327" s="43">
        <v>16.991780869999999</v>
      </c>
      <c r="N327" s="44" t="s">
        <v>30</v>
      </c>
      <c r="O327" s="43">
        <f t="shared" si="206"/>
        <v>-3.8523849199999987</v>
      </c>
      <c r="P327" s="44" t="s">
        <v>30</v>
      </c>
      <c r="Q327" s="43">
        <f t="shared" si="207"/>
        <v>3.8523849199999987</v>
      </c>
      <c r="R327" s="44" t="s">
        <v>30</v>
      </c>
      <c r="S327" s="45">
        <f t="shared" si="204"/>
        <v>0.29319345688794762</v>
      </c>
      <c r="T327" s="43" t="s">
        <v>724</v>
      </c>
      <c r="U327" s="24"/>
      <c r="V327" s="13"/>
      <c r="W327" s="25"/>
      <c r="X327" s="26"/>
      <c r="Y327" s="26"/>
      <c r="Z327" s="26"/>
      <c r="AA327" s="26"/>
      <c r="AC327" s="26"/>
    </row>
    <row r="328" spans="1:29" ht="78.75" x14ac:dyDescent="0.25">
      <c r="A328" s="64" t="s">
        <v>500</v>
      </c>
      <c r="B328" s="122" t="s">
        <v>725</v>
      </c>
      <c r="C328" s="56" t="s">
        <v>726</v>
      </c>
      <c r="D328" s="43" t="s">
        <v>30</v>
      </c>
      <c r="E328" s="43">
        <v>10.67741</v>
      </c>
      <c r="F328" s="43" t="s">
        <v>30</v>
      </c>
      <c r="G328" s="43">
        <v>0</v>
      </c>
      <c r="H328" s="43" t="s">
        <v>30</v>
      </c>
      <c r="I328" s="43">
        <f t="shared" si="205"/>
        <v>10.67741</v>
      </c>
      <c r="J328" s="44" t="s">
        <v>30</v>
      </c>
      <c r="K328" s="43">
        <v>10.67741</v>
      </c>
      <c r="L328" s="44" t="s">
        <v>30</v>
      </c>
      <c r="M328" s="43">
        <v>5.8341650000000002E-2</v>
      </c>
      <c r="N328" s="44" t="s">
        <v>30</v>
      </c>
      <c r="O328" s="43">
        <f t="shared" si="206"/>
        <v>10.619068350000001</v>
      </c>
      <c r="P328" s="44" t="s">
        <v>30</v>
      </c>
      <c r="Q328" s="43">
        <f t="shared" si="207"/>
        <v>-10.619068350000001</v>
      </c>
      <c r="R328" s="44" t="s">
        <v>30</v>
      </c>
      <c r="S328" s="45">
        <f t="shared" si="204"/>
        <v>-0.99453597361157819</v>
      </c>
      <c r="T328" s="43" t="s">
        <v>721</v>
      </c>
      <c r="U328" s="24"/>
      <c r="V328" s="13"/>
      <c r="W328" s="25"/>
      <c r="X328" s="26"/>
      <c r="Y328" s="26"/>
      <c r="Z328" s="26"/>
      <c r="AA328" s="26"/>
      <c r="AC328" s="26"/>
    </row>
    <row r="329" spans="1:29" ht="29.25" customHeight="1" x14ac:dyDescent="0.25">
      <c r="A329" s="64" t="s">
        <v>500</v>
      </c>
      <c r="B329" s="122" t="s">
        <v>727</v>
      </c>
      <c r="C329" s="56" t="s">
        <v>728</v>
      </c>
      <c r="D329" s="43" t="s">
        <v>30</v>
      </c>
      <c r="E329" s="43">
        <v>6.3535000000000004</v>
      </c>
      <c r="F329" s="43" t="s">
        <v>30</v>
      </c>
      <c r="G329" s="43">
        <v>0</v>
      </c>
      <c r="H329" s="43" t="s">
        <v>30</v>
      </c>
      <c r="I329" s="43">
        <f t="shared" si="205"/>
        <v>6.3535000000000004</v>
      </c>
      <c r="J329" s="44" t="s">
        <v>30</v>
      </c>
      <c r="K329" s="43">
        <v>6.3535000000000004</v>
      </c>
      <c r="L329" s="44" t="s">
        <v>30</v>
      </c>
      <c r="M329" s="43">
        <v>7.1295458299999996</v>
      </c>
      <c r="N329" s="44" t="s">
        <v>30</v>
      </c>
      <c r="O329" s="43">
        <f t="shared" si="206"/>
        <v>-0.77604582999999927</v>
      </c>
      <c r="P329" s="44" t="s">
        <v>30</v>
      </c>
      <c r="Q329" s="43">
        <f t="shared" si="207"/>
        <v>0.77604582999999927</v>
      </c>
      <c r="R329" s="44" t="s">
        <v>30</v>
      </c>
      <c r="S329" s="45">
        <f t="shared" si="204"/>
        <v>0.12214461792712666</v>
      </c>
      <c r="T329" s="43" t="s">
        <v>724</v>
      </c>
      <c r="U329" s="24"/>
      <c r="V329" s="13"/>
      <c r="W329" s="25"/>
      <c r="X329" s="26"/>
      <c r="Y329" s="26"/>
      <c r="Z329" s="26"/>
      <c r="AA329" s="26"/>
      <c r="AC329" s="26"/>
    </row>
    <row r="330" spans="1:29" ht="31.5" x14ac:dyDescent="0.25">
      <c r="A330" s="64" t="s">
        <v>500</v>
      </c>
      <c r="B330" s="122" t="s">
        <v>729</v>
      </c>
      <c r="C330" s="56" t="s">
        <v>730</v>
      </c>
      <c r="D330" s="43" t="s">
        <v>30</v>
      </c>
      <c r="E330" s="43">
        <v>2.359</v>
      </c>
      <c r="F330" s="43" t="s">
        <v>30</v>
      </c>
      <c r="G330" s="43">
        <v>0</v>
      </c>
      <c r="H330" s="43" t="s">
        <v>30</v>
      </c>
      <c r="I330" s="43">
        <f t="shared" si="205"/>
        <v>2.359</v>
      </c>
      <c r="J330" s="44" t="s">
        <v>30</v>
      </c>
      <c r="K330" s="43">
        <v>2.359</v>
      </c>
      <c r="L330" s="44" t="s">
        <v>30</v>
      </c>
      <c r="M330" s="43">
        <v>2.359</v>
      </c>
      <c r="N330" s="44" t="s">
        <v>30</v>
      </c>
      <c r="O330" s="43">
        <f t="shared" si="206"/>
        <v>0</v>
      </c>
      <c r="P330" s="44" t="s">
        <v>30</v>
      </c>
      <c r="Q330" s="43">
        <f t="shared" si="207"/>
        <v>0</v>
      </c>
      <c r="R330" s="44" t="s">
        <v>30</v>
      </c>
      <c r="S330" s="45">
        <f t="shared" si="204"/>
        <v>0</v>
      </c>
      <c r="T330" s="43" t="s">
        <v>30</v>
      </c>
      <c r="U330" s="24"/>
      <c r="V330" s="13"/>
      <c r="W330" s="25"/>
      <c r="X330" s="26"/>
      <c r="Y330" s="26"/>
      <c r="Z330" s="26"/>
      <c r="AA330" s="26"/>
      <c r="AC330" s="26"/>
    </row>
    <row r="331" spans="1:29" x14ac:dyDescent="0.25">
      <c r="A331" s="64" t="s">
        <v>500</v>
      </c>
      <c r="B331" s="122" t="s">
        <v>731</v>
      </c>
      <c r="C331" s="72" t="s">
        <v>732</v>
      </c>
      <c r="D331" s="43" t="s">
        <v>30</v>
      </c>
      <c r="E331" s="43">
        <v>0.14130299999999998</v>
      </c>
      <c r="F331" s="43" t="s">
        <v>30</v>
      </c>
      <c r="G331" s="43">
        <v>0</v>
      </c>
      <c r="H331" s="43" t="s">
        <v>30</v>
      </c>
      <c r="I331" s="43">
        <f t="shared" si="205"/>
        <v>0.14130299999999998</v>
      </c>
      <c r="J331" s="44" t="s">
        <v>30</v>
      </c>
      <c r="K331" s="43">
        <v>0.14130299999999998</v>
      </c>
      <c r="L331" s="44" t="s">
        <v>30</v>
      </c>
      <c r="M331" s="43">
        <v>0.14130299999999998</v>
      </c>
      <c r="N331" s="44" t="s">
        <v>30</v>
      </c>
      <c r="O331" s="43">
        <f t="shared" si="206"/>
        <v>0</v>
      </c>
      <c r="P331" s="44" t="s">
        <v>30</v>
      </c>
      <c r="Q331" s="43">
        <f t="shared" si="207"/>
        <v>0</v>
      </c>
      <c r="R331" s="44" t="s">
        <v>30</v>
      </c>
      <c r="S331" s="45">
        <f t="shared" si="204"/>
        <v>0</v>
      </c>
      <c r="T331" s="43" t="s">
        <v>30</v>
      </c>
      <c r="U331" s="24"/>
      <c r="V331" s="13"/>
      <c r="W331" s="25"/>
      <c r="X331" s="26"/>
      <c r="Y331" s="26"/>
      <c r="Z331" s="26"/>
      <c r="AA331" s="26"/>
      <c r="AC331" s="26"/>
    </row>
    <row r="332" spans="1:29" s="26" customFormat="1" ht="31.5" x14ac:dyDescent="0.25">
      <c r="A332" s="40" t="s">
        <v>500</v>
      </c>
      <c r="B332" s="123" t="s">
        <v>733</v>
      </c>
      <c r="C332" s="56" t="s">
        <v>734</v>
      </c>
      <c r="D332" s="43" t="s">
        <v>30</v>
      </c>
      <c r="E332" s="43">
        <v>0.34083892999999998</v>
      </c>
      <c r="F332" s="43" t="s">
        <v>30</v>
      </c>
      <c r="G332" s="43">
        <v>0</v>
      </c>
      <c r="H332" s="43" t="s">
        <v>30</v>
      </c>
      <c r="I332" s="43">
        <f t="shared" si="205"/>
        <v>0.34083892999999998</v>
      </c>
      <c r="J332" s="44" t="s">
        <v>30</v>
      </c>
      <c r="K332" s="43">
        <v>0.34083892999999998</v>
      </c>
      <c r="L332" s="44" t="s">
        <v>30</v>
      </c>
      <c r="M332" s="43">
        <v>0.34694999999999998</v>
      </c>
      <c r="N332" s="44" t="s">
        <v>30</v>
      </c>
      <c r="O332" s="43">
        <f t="shared" si="206"/>
        <v>-6.1110699999999962E-3</v>
      </c>
      <c r="P332" s="44" t="s">
        <v>30</v>
      </c>
      <c r="Q332" s="43">
        <f t="shared" si="207"/>
        <v>6.1110699999999962E-3</v>
      </c>
      <c r="R332" s="44" t="s">
        <v>30</v>
      </c>
      <c r="S332" s="45">
        <f t="shared" si="204"/>
        <v>1.7929495319093967E-2</v>
      </c>
      <c r="T332" s="54" t="s">
        <v>30</v>
      </c>
      <c r="U332" s="24"/>
      <c r="V332" s="25"/>
      <c r="W332" s="25"/>
    </row>
    <row r="333" spans="1:29" s="26" customFormat="1" ht="31.5" x14ac:dyDescent="0.25">
      <c r="A333" s="40" t="s">
        <v>500</v>
      </c>
      <c r="B333" s="123" t="s">
        <v>735</v>
      </c>
      <c r="C333" s="56" t="s">
        <v>736</v>
      </c>
      <c r="D333" s="43" t="s">
        <v>30</v>
      </c>
      <c r="E333" s="43">
        <v>0.98499999999999999</v>
      </c>
      <c r="F333" s="43" t="s">
        <v>30</v>
      </c>
      <c r="G333" s="43">
        <v>0</v>
      </c>
      <c r="H333" s="43" t="s">
        <v>30</v>
      </c>
      <c r="I333" s="43">
        <f t="shared" si="205"/>
        <v>0.98499999999999999</v>
      </c>
      <c r="J333" s="44" t="s">
        <v>30</v>
      </c>
      <c r="K333" s="43">
        <v>0.98499999999999999</v>
      </c>
      <c r="L333" s="44" t="s">
        <v>30</v>
      </c>
      <c r="M333" s="43">
        <v>0.98499999999999999</v>
      </c>
      <c r="N333" s="44" t="s">
        <v>30</v>
      </c>
      <c r="O333" s="43">
        <f t="shared" si="206"/>
        <v>0</v>
      </c>
      <c r="P333" s="44" t="s">
        <v>30</v>
      </c>
      <c r="Q333" s="43">
        <f t="shared" si="207"/>
        <v>0</v>
      </c>
      <c r="R333" s="44" t="s">
        <v>30</v>
      </c>
      <c r="S333" s="45">
        <f t="shared" si="204"/>
        <v>0</v>
      </c>
      <c r="T333" s="54" t="s">
        <v>30</v>
      </c>
      <c r="U333" s="24"/>
      <c r="V333" s="25"/>
      <c r="W333" s="25"/>
    </row>
    <row r="334" spans="1:29" s="26" customFormat="1" ht="31.5" x14ac:dyDescent="0.25">
      <c r="A334" s="40" t="s">
        <v>500</v>
      </c>
      <c r="B334" s="123" t="s">
        <v>737</v>
      </c>
      <c r="C334" s="56" t="s">
        <v>738</v>
      </c>
      <c r="D334" s="43" t="s">
        <v>30</v>
      </c>
      <c r="E334" s="43">
        <v>1.028732</v>
      </c>
      <c r="F334" s="43" t="s">
        <v>30</v>
      </c>
      <c r="G334" s="43">
        <v>0</v>
      </c>
      <c r="H334" s="43" t="s">
        <v>30</v>
      </c>
      <c r="I334" s="43">
        <f t="shared" si="205"/>
        <v>1.028732</v>
      </c>
      <c r="J334" s="44" t="s">
        <v>30</v>
      </c>
      <c r="K334" s="43">
        <v>1.028732</v>
      </c>
      <c r="L334" s="44" t="s">
        <v>30</v>
      </c>
      <c r="M334" s="43">
        <v>1.028</v>
      </c>
      <c r="N334" s="44" t="s">
        <v>30</v>
      </c>
      <c r="O334" s="43">
        <f t="shared" si="206"/>
        <v>7.3199999999995491E-4</v>
      </c>
      <c r="P334" s="44" t="s">
        <v>30</v>
      </c>
      <c r="Q334" s="43">
        <f t="shared" si="207"/>
        <v>-7.3199999999995491E-4</v>
      </c>
      <c r="R334" s="44" t="s">
        <v>30</v>
      </c>
      <c r="S334" s="45">
        <f t="shared" si="204"/>
        <v>-7.1155558493364156E-4</v>
      </c>
      <c r="T334" s="54" t="s">
        <v>30</v>
      </c>
      <c r="U334" s="24"/>
      <c r="V334" s="25"/>
      <c r="W334" s="25"/>
    </row>
    <row r="335" spans="1:29" s="26" customFormat="1" ht="47.25" x14ac:dyDescent="0.25">
      <c r="A335" s="40" t="s">
        <v>500</v>
      </c>
      <c r="B335" s="122" t="s">
        <v>739</v>
      </c>
      <c r="C335" s="41" t="s">
        <v>740</v>
      </c>
      <c r="D335" s="43" t="s">
        <v>30</v>
      </c>
      <c r="E335" s="43">
        <v>2.3294899999999998</v>
      </c>
      <c r="F335" s="43" t="s">
        <v>30</v>
      </c>
      <c r="G335" s="43">
        <v>1.29951142</v>
      </c>
      <c r="H335" s="43" t="s">
        <v>30</v>
      </c>
      <c r="I335" s="43">
        <f t="shared" si="205"/>
        <v>1.0299785799999999</v>
      </c>
      <c r="J335" s="44" t="s">
        <v>30</v>
      </c>
      <c r="K335" s="43">
        <v>1.0299785799999996</v>
      </c>
      <c r="L335" s="44" t="s">
        <v>30</v>
      </c>
      <c r="M335" s="43">
        <v>1.0299821600000001</v>
      </c>
      <c r="N335" s="44" t="s">
        <v>30</v>
      </c>
      <c r="O335" s="43">
        <f t="shared" si="206"/>
        <v>-3.5800000002250698E-6</v>
      </c>
      <c r="P335" s="44" t="s">
        <v>30</v>
      </c>
      <c r="Q335" s="43">
        <f t="shared" si="207"/>
        <v>3.5800000004471144E-6</v>
      </c>
      <c r="R335" s="44" t="s">
        <v>30</v>
      </c>
      <c r="S335" s="45">
        <f t="shared" si="204"/>
        <v>3.4758004389247744E-6</v>
      </c>
      <c r="T335" s="54" t="s">
        <v>30</v>
      </c>
      <c r="U335" s="24"/>
      <c r="V335" s="25"/>
      <c r="W335" s="25"/>
    </row>
    <row r="336" spans="1:29" s="26" customFormat="1" ht="47.25" x14ac:dyDescent="0.25">
      <c r="A336" s="40" t="s">
        <v>500</v>
      </c>
      <c r="B336" s="122" t="s">
        <v>741</v>
      </c>
      <c r="C336" s="41" t="s">
        <v>742</v>
      </c>
      <c r="D336" s="43" t="s">
        <v>30</v>
      </c>
      <c r="E336" s="43">
        <v>22.97232</v>
      </c>
      <c r="F336" s="43" t="s">
        <v>30</v>
      </c>
      <c r="G336" s="43">
        <v>6.5695200000000007</v>
      </c>
      <c r="H336" s="43" t="s">
        <v>30</v>
      </c>
      <c r="I336" s="43">
        <f t="shared" si="205"/>
        <v>16.402799999999999</v>
      </c>
      <c r="J336" s="44" t="s">
        <v>30</v>
      </c>
      <c r="K336" s="43">
        <v>16.402799999999999</v>
      </c>
      <c r="L336" s="44" t="s">
        <v>30</v>
      </c>
      <c r="M336" s="43">
        <v>16.619570800000002</v>
      </c>
      <c r="N336" s="44" t="s">
        <v>30</v>
      </c>
      <c r="O336" s="43">
        <f t="shared" si="206"/>
        <v>-0.21677080000000259</v>
      </c>
      <c r="P336" s="44" t="s">
        <v>30</v>
      </c>
      <c r="Q336" s="43">
        <f t="shared" si="207"/>
        <v>0.21677080000000259</v>
      </c>
      <c r="R336" s="44" t="s">
        <v>30</v>
      </c>
      <c r="S336" s="45">
        <f t="shared" si="204"/>
        <v>1.321547540663805E-2</v>
      </c>
      <c r="T336" s="43" t="s">
        <v>30</v>
      </c>
      <c r="U336" s="24"/>
      <c r="V336" s="25"/>
      <c r="W336" s="25"/>
    </row>
    <row r="337" spans="1:29" s="26" customFormat="1" ht="47.25" x14ac:dyDescent="0.25">
      <c r="A337" s="40" t="s">
        <v>500</v>
      </c>
      <c r="B337" s="122" t="s">
        <v>743</v>
      </c>
      <c r="C337" s="41" t="s">
        <v>744</v>
      </c>
      <c r="D337" s="43" t="s">
        <v>30</v>
      </c>
      <c r="E337" s="43">
        <v>9.8218199999999989</v>
      </c>
      <c r="F337" s="43" t="s">
        <v>30</v>
      </c>
      <c r="G337" s="43">
        <v>6.3607322999999996</v>
      </c>
      <c r="H337" s="43" t="s">
        <v>30</v>
      </c>
      <c r="I337" s="43">
        <f t="shared" si="205"/>
        <v>3.4610876999999993</v>
      </c>
      <c r="J337" s="44" t="s">
        <v>30</v>
      </c>
      <c r="K337" s="43">
        <v>3.4610877000000002</v>
      </c>
      <c r="L337" s="44" t="s">
        <v>30</v>
      </c>
      <c r="M337" s="43">
        <v>3.46109</v>
      </c>
      <c r="N337" s="44" t="s">
        <v>30</v>
      </c>
      <c r="O337" s="43">
        <f t="shared" si="206"/>
        <v>-2.3000000006767607E-6</v>
      </c>
      <c r="P337" s="44" t="s">
        <v>30</v>
      </c>
      <c r="Q337" s="43">
        <f t="shared" si="207"/>
        <v>2.2999999997885823E-6</v>
      </c>
      <c r="R337" s="44" t="s">
        <v>30</v>
      </c>
      <c r="S337" s="45">
        <f t="shared" si="204"/>
        <v>6.6453097960753267E-7</v>
      </c>
      <c r="T337" s="54" t="s">
        <v>30</v>
      </c>
      <c r="U337" s="24"/>
      <c r="V337" s="25"/>
      <c r="W337" s="25"/>
    </row>
    <row r="338" spans="1:29" s="26" customFormat="1" ht="31.5" x14ac:dyDescent="0.25">
      <c r="A338" s="40" t="s">
        <v>500</v>
      </c>
      <c r="B338" s="122" t="s">
        <v>745</v>
      </c>
      <c r="C338" s="72" t="s">
        <v>746</v>
      </c>
      <c r="D338" s="43" t="s">
        <v>30</v>
      </c>
      <c r="E338" s="43">
        <v>15.195</v>
      </c>
      <c r="F338" s="43" t="s">
        <v>30</v>
      </c>
      <c r="G338" s="43">
        <v>0</v>
      </c>
      <c r="H338" s="43" t="s">
        <v>30</v>
      </c>
      <c r="I338" s="43">
        <f t="shared" si="205"/>
        <v>15.195</v>
      </c>
      <c r="J338" s="44" t="s">
        <v>30</v>
      </c>
      <c r="K338" s="43">
        <v>15.195</v>
      </c>
      <c r="L338" s="44" t="s">
        <v>30</v>
      </c>
      <c r="M338" s="43">
        <v>15.195</v>
      </c>
      <c r="N338" s="44" t="s">
        <v>30</v>
      </c>
      <c r="O338" s="43">
        <f t="shared" si="206"/>
        <v>0</v>
      </c>
      <c r="P338" s="44" t="s">
        <v>30</v>
      </c>
      <c r="Q338" s="43">
        <f t="shared" si="207"/>
        <v>0</v>
      </c>
      <c r="R338" s="44" t="s">
        <v>30</v>
      </c>
      <c r="S338" s="45">
        <f t="shared" si="204"/>
        <v>0</v>
      </c>
      <c r="T338" s="54" t="s">
        <v>30</v>
      </c>
      <c r="U338" s="24"/>
      <c r="V338" s="25"/>
      <c r="W338" s="25"/>
    </row>
    <row r="339" spans="1:29" s="26" customFormat="1" ht="41.25" customHeight="1" x14ac:dyDescent="0.25">
      <c r="A339" s="40" t="s">
        <v>500</v>
      </c>
      <c r="B339" s="122" t="s">
        <v>747</v>
      </c>
      <c r="C339" s="72" t="s">
        <v>748</v>
      </c>
      <c r="D339" s="43" t="s">
        <v>30</v>
      </c>
      <c r="E339" s="43" t="s">
        <v>30</v>
      </c>
      <c r="F339" s="43" t="s">
        <v>30</v>
      </c>
      <c r="G339" s="43" t="s">
        <v>30</v>
      </c>
      <c r="H339" s="43" t="s">
        <v>30</v>
      </c>
      <c r="I339" s="43" t="s">
        <v>30</v>
      </c>
      <c r="J339" s="44" t="s">
        <v>30</v>
      </c>
      <c r="K339" s="43" t="s">
        <v>30</v>
      </c>
      <c r="L339" s="44" t="s">
        <v>30</v>
      </c>
      <c r="M339" s="43">
        <v>0.20787</v>
      </c>
      <c r="N339" s="44" t="s">
        <v>30</v>
      </c>
      <c r="O339" s="43" t="s">
        <v>30</v>
      </c>
      <c r="P339" s="44" t="s">
        <v>30</v>
      </c>
      <c r="Q339" s="43" t="s">
        <v>30</v>
      </c>
      <c r="R339" s="44" t="s">
        <v>30</v>
      </c>
      <c r="S339" s="45" t="s">
        <v>30</v>
      </c>
      <c r="T339" s="54" t="s">
        <v>749</v>
      </c>
      <c r="U339" s="24"/>
      <c r="V339" s="25"/>
      <c r="W339" s="25"/>
    </row>
    <row r="340" spans="1:29" s="26" customFormat="1" ht="41.25" customHeight="1" x14ac:dyDescent="0.25">
      <c r="A340" s="40" t="s">
        <v>500</v>
      </c>
      <c r="B340" s="122" t="s">
        <v>750</v>
      </c>
      <c r="C340" s="72" t="s">
        <v>751</v>
      </c>
      <c r="D340" s="43" t="s">
        <v>30</v>
      </c>
      <c r="E340" s="43" t="s">
        <v>30</v>
      </c>
      <c r="F340" s="43" t="s">
        <v>30</v>
      </c>
      <c r="G340" s="43" t="s">
        <v>30</v>
      </c>
      <c r="H340" s="43" t="s">
        <v>30</v>
      </c>
      <c r="I340" s="43" t="s">
        <v>30</v>
      </c>
      <c r="J340" s="44" t="s">
        <v>30</v>
      </c>
      <c r="K340" s="43" t="s">
        <v>30</v>
      </c>
      <c r="L340" s="44" t="s">
        <v>30</v>
      </c>
      <c r="M340" s="43">
        <v>0.28043584000000005</v>
      </c>
      <c r="N340" s="44" t="s">
        <v>30</v>
      </c>
      <c r="O340" s="43" t="s">
        <v>30</v>
      </c>
      <c r="P340" s="44" t="s">
        <v>30</v>
      </c>
      <c r="Q340" s="43" t="s">
        <v>30</v>
      </c>
      <c r="R340" s="44" t="s">
        <v>30</v>
      </c>
      <c r="S340" s="45" t="s">
        <v>30</v>
      </c>
      <c r="T340" s="54" t="s">
        <v>752</v>
      </c>
      <c r="U340" s="24"/>
      <c r="V340" s="25"/>
      <c r="W340" s="25"/>
    </row>
    <row r="341" spans="1:29" s="26" customFormat="1" ht="41.25" customHeight="1" x14ac:dyDescent="0.25">
      <c r="A341" s="40" t="s">
        <v>500</v>
      </c>
      <c r="B341" s="122" t="s">
        <v>753</v>
      </c>
      <c r="C341" s="72" t="s">
        <v>754</v>
      </c>
      <c r="D341" s="43" t="s">
        <v>30</v>
      </c>
      <c r="E341" s="43" t="s">
        <v>30</v>
      </c>
      <c r="F341" s="43" t="s">
        <v>30</v>
      </c>
      <c r="G341" s="43" t="s">
        <v>30</v>
      </c>
      <c r="H341" s="43" t="s">
        <v>30</v>
      </c>
      <c r="I341" s="43" t="s">
        <v>30</v>
      </c>
      <c r="J341" s="44" t="s">
        <v>30</v>
      </c>
      <c r="K341" s="43" t="s">
        <v>30</v>
      </c>
      <c r="L341" s="44" t="s">
        <v>30</v>
      </c>
      <c r="M341" s="43">
        <v>1.0164</v>
      </c>
      <c r="N341" s="44" t="s">
        <v>30</v>
      </c>
      <c r="O341" s="43" t="s">
        <v>30</v>
      </c>
      <c r="P341" s="44" t="s">
        <v>30</v>
      </c>
      <c r="Q341" s="43" t="s">
        <v>30</v>
      </c>
      <c r="R341" s="44" t="s">
        <v>30</v>
      </c>
      <c r="S341" s="45" t="s">
        <v>30</v>
      </c>
      <c r="T341" s="54" t="s">
        <v>752</v>
      </c>
      <c r="U341" s="24"/>
      <c r="V341" s="25"/>
      <c r="W341" s="25"/>
    </row>
    <row r="342" spans="1:29" ht="41.25" customHeight="1" x14ac:dyDescent="0.25">
      <c r="A342" s="40" t="s">
        <v>500</v>
      </c>
      <c r="B342" s="122" t="s">
        <v>755</v>
      </c>
      <c r="C342" s="72" t="s">
        <v>756</v>
      </c>
      <c r="D342" s="43" t="s">
        <v>30</v>
      </c>
      <c r="E342" s="43" t="s">
        <v>30</v>
      </c>
      <c r="F342" s="43" t="s">
        <v>30</v>
      </c>
      <c r="G342" s="43" t="s">
        <v>30</v>
      </c>
      <c r="H342" s="43" t="s">
        <v>30</v>
      </c>
      <c r="I342" s="43" t="s">
        <v>30</v>
      </c>
      <c r="J342" s="44" t="s">
        <v>30</v>
      </c>
      <c r="K342" s="43" t="s">
        <v>30</v>
      </c>
      <c r="L342" s="44" t="s">
        <v>30</v>
      </c>
      <c r="M342" s="43">
        <v>0.20787</v>
      </c>
      <c r="N342" s="44" t="s">
        <v>30</v>
      </c>
      <c r="O342" s="43" t="s">
        <v>30</v>
      </c>
      <c r="P342" s="44" t="s">
        <v>30</v>
      </c>
      <c r="Q342" s="43" t="s">
        <v>30</v>
      </c>
      <c r="R342" s="44" t="s">
        <v>30</v>
      </c>
      <c r="S342" s="45" t="s">
        <v>30</v>
      </c>
      <c r="T342" s="54" t="s">
        <v>749</v>
      </c>
      <c r="U342" s="71"/>
      <c r="V342" s="13"/>
      <c r="W342" s="25"/>
      <c r="X342" s="26"/>
      <c r="Y342" s="26"/>
      <c r="Z342" s="26"/>
      <c r="AA342" s="26"/>
      <c r="AC342" s="26"/>
    </row>
    <row r="343" spans="1:29" ht="41.25" customHeight="1" x14ac:dyDescent="0.25">
      <c r="A343" s="40" t="s">
        <v>500</v>
      </c>
      <c r="B343" s="122" t="s">
        <v>757</v>
      </c>
      <c r="C343" s="72" t="s">
        <v>758</v>
      </c>
      <c r="D343" s="43" t="s">
        <v>30</v>
      </c>
      <c r="E343" s="43">
        <v>0.26325599999999999</v>
      </c>
      <c r="F343" s="43" t="s">
        <v>30</v>
      </c>
      <c r="G343" s="43">
        <v>0</v>
      </c>
      <c r="H343" s="43" t="s">
        <v>30</v>
      </c>
      <c r="I343" s="43">
        <f t="shared" si="205"/>
        <v>0.26325599999999999</v>
      </c>
      <c r="J343" s="44" t="s">
        <v>30</v>
      </c>
      <c r="K343" s="43" t="s">
        <v>30</v>
      </c>
      <c r="L343" s="44" t="s">
        <v>30</v>
      </c>
      <c r="M343" s="43">
        <v>0.31080000000000002</v>
      </c>
      <c r="N343" s="44" t="s">
        <v>30</v>
      </c>
      <c r="O343" s="43">
        <f t="shared" si="206"/>
        <v>-4.7544000000000031E-2</v>
      </c>
      <c r="P343" s="44" t="s">
        <v>30</v>
      </c>
      <c r="Q343" s="43" t="s">
        <v>30</v>
      </c>
      <c r="R343" s="44" t="s">
        <v>30</v>
      </c>
      <c r="S343" s="45" t="s">
        <v>30</v>
      </c>
      <c r="T343" s="54" t="s">
        <v>749</v>
      </c>
      <c r="U343" s="71"/>
      <c r="V343" s="13"/>
      <c r="W343" s="25"/>
      <c r="X343" s="26"/>
      <c r="Y343" s="26"/>
      <c r="Z343" s="26"/>
      <c r="AA343" s="26"/>
      <c r="AC343" s="26"/>
    </row>
    <row r="344" spans="1:29" ht="41.25" customHeight="1" x14ac:dyDescent="0.25">
      <c r="A344" s="40" t="s">
        <v>500</v>
      </c>
      <c r="B344" s="122" t="s">
        <v>759</v>
      </c>
      <c r="C344" s="72" t="s">
        <v>760</v>
      </c>
      <c r="D344" s="43" t="s">
        <v>30</v>
      </c>
      <c r="E344" s="43" t="s">
        <v>30</v>
      </c>
      <c r="F344" s="43" t="s">
        <v>30</v>
      </c>
      <c r="G344" s="43" t="s">
        <v>30</v>
      </c>
      <c r="H344" s="43" t="s">
        <v>30</v>
      </c>
      <c r="I344" s="43" t="s">
        <v>30</v>
      </c>
      <c r="J344" s="44" t="s">
        <v>30</v>
      </c>
      <c r="K344" s="43" t="s">
        <v>30</v>
      </c>
      <c r="L344" s="44" t="s">
        <v>30</v>
      </c>
      <c r="M344" s="43">
        <v>0.103935</v>
      </c>
      <c r="N344" s="44" t="s">
        <v>30</v>
      </c>
      <c r="O344" s="43" t="s">
        <v>30</v>
      </c>
      <c r="P344" s="44" t="s">
        <v>30</v>
      </c>
      <c r="Q344" s="43" t="s">
        <v>30</v>
      </c>
      <c r="R344" s="44" t="s">
        <v>30</v>
      </c>
      <c r="S344" s="45" t="s">
        <v>30</v>
      </c>
      <c r="T344" s="54" t="s">
        <v>749</v>
      </c>
      <c r="U344" s="71"/>
      <c r="V344" s="13"/>
      <c r="W344" s="25"/>
      <c r="X344" s="26"/>
      <c r="Y344" s="26"/>
      <c r="Z344" s="26"/>
      <c r="AA344" s="26"/>
      <c r="AC344" s="26"/>
    </row>
    <row r="345" spans="1:29" ht="47.25" x14ac:dyDescent="0.25">
      <c r="A345" s="40" t="s">
        <v>500</v>
      </c>
      <c r="B345" s="122" t="s">
        <v>761</v>
      </c>
      <c r="C345" s="72" t="s">
        <v>762</v>
      </c>
      <c r="D345" s="43" t="s">
        <v>30</v>
      </c>
      <c r="E345" s="43" t="s">
        <v>30</v>
      </c>
      <c r="F345" s="43" t="s">
        <v>30</v>
      </c>
      <c r="G345" s="43" t="s">
        <v>30</v>
      </c>
      <c r="H345" s="43" t="s">
        <v>30</v>
      </c>
      <c r="I345" s="43" t="s">
        <v>30</v>
      </c>
      <c r="J345" s="44" t="s">
        <v>30</v>
      </c>
      <c r="K345" s="43" t="s">
        <v>30</v>
      </c>
      <c r="L345" s="44" t="s">
        <v>30</v>
      </c>
      <c r="M345" s="43">
        <v>13.246592249999999</v>
      </c>
      <c r="N345" s="44" t="s">
        <v>30</v>
      </c>
      <c r="O345" s="43" t="s">
        <v>30</v>
      </c>
      <c r="P345" s="44" t="s">
        <v>30</v>
      </c>
      <c r="Q345" s="43" t="s">
        <v>30</v>
      </c>
      <c r="R345" s="44" t="s">
        <v>30</v>
      </c>
      <c r="S345" s="45" t="s">
        <v>30</v>
      </c>
      <c r="T345" s="54" t="s">
        <v>763</v>
      </c>
      <c r="U345" s="71"/>
      <c r="V345" s="13"/>
      <c r="W345" s="25"/>
      <c r="X345" s="26"/>
      <c r="Y345" s="26"/>
      <c r="Z345" s="26"/>
      <c r="AA345" s="26"/>
      <c r="AC345" s="26"/>
    </row>
    <row r="346" spans="1:29" ht="31.5" x14ac:dyDescent="0.25">
      <c r="A346" s="40" t="s">
        <v>500</v>
      </c>
      <c r="B346" s="122" t="s">
        <v>764</v>
      </c>
      <c r="C346" s="72" t="s">
        <v>765</v>
      </c>
      <c r="D346" s="43" t="s">
        <v>30</v>
      </c>
      <c r="E346" s="43" t="s">
        <v>30</v>
      </c>
      <c r="F346" s="43" t="s">
        <v>30</v>
      </c>
      <c r="G346" s="43" t="s">
        <v>30</v>
      </c>
      <c r="H346" s="43" t="s">
        <v>30</v>
      </c>
      <c r="I346" s="43" t="s">
        <v>30</v>
      </c>
      <c r="J346" s="44" t="s">
        <v>30</v>
      </c>
      <c r="K346" s="43" t="s">
        <v>30</v>
      </c>
      <c r="L346" s="44" t="s">
        <v>30</v>
      </c>
      <c r="M346" s="43">
        <v>0.12</v>
      </c>
      <c r="N346" s="44" t="s">
        <v>30</v>
      </c>
      <c r="O346" s="43" t="s">
        <v>30</v>
      </c>
      <c r="P346" s="44" t="s">
        <v>30</v>
      </c>
      <c r="Q346" s="43" t="s">
        <v>30</v>
      </c>
      <c r="R346" s="44" t="s">
        <v>30</v>
      </c>
      <c r="S346" s="45" t="s">
        <v>30</v>
      </c>
      <c r="T346" s="54" t="s">
        <v>752</v>
      </c>
      <c r="U346" s="71"/>
      <c r="V346" s="13"/>
      <c r="W346" s="25"/>
      <c r="X346" s="26"/>
      <c r="Y346" s="26"/>
      <c r="Z346" s="26"/>
      <c r="AA346" s="26"/>
      <c r="AC346" s="26"/>
    </row>
    <row r="347" spans="1:29" ht="31.5" x14ac:dyDescent="0.25">
      <c r="A347" s="40" t="s">
        <v>500</v>
      </c>
      <c r="B347" s="122" t="s">
        <v>766</v>
      </c>
      <c r="C347" s="72" t="s">
        <v>767</v>
      </c>
      <c r="D347" s="43" t="s">
        <v>30</v>
      </c>
      <c r="E347" s="43" t="s">
        <v>30</v>
      </c>
      <c r="F347" s="43" t="s">
        <v>30</v>
      </c>
      <c r="G347" s="43" t="s">
        <v>30</v>
      </c>
      <c r="H347" s="43" t="s">
        <v>30</v>
      </c>
      <c r="I347" s="43" t="s">
        <v>30</v>
      </c>
      <c r="J347" s="44" t="s">
        <v>30</v>
      </c>
      <c r="K347" s="43" t="s">
        <v>30</v>
      </c>
      <c r="L347" s="44" t="s">
        <v>30</v>
      </c>
      <c r="M347" s="43">
        <v>0.40129201000000003</v>
      </c>
      <c r="N347" s="44" t="s">
        <v>30</v>
      </c>
      <c r="O347" s="43" t="s">
        <v>30</v>
      </c>
      <c r="P347" s="44" t="s">
        <v>30</v>
      </c>
      <c r="Q347" s="43" t="s">
        <v>30</v>
      </c>
      <c r="R347" s="44" t="s">
        <v>30</v>
      </c>
      <c r="S347" s="45" t="s">
        <v>30</v>
      </c>
      <c r="T347" s="54" t="s">
        <v>752</v>
      </c>
      <c r="U347" s="71"/>
      <c r="V347" s="13"/>
      <c r="W347" s="25"/>
      <c r="X347" s="26"/>
      <c r="Y347" s="26"/>
      <c r="Z347" s="26"/>
      <c r="AA347" s="26"/>
      <c r="AC347" s="26"/>
    </row>
    <row r="348" spans="1:29" ht="31.5" x14ac:dyDescent="0.25">
      <c r="A348" s="40" t="s">
        <v>500</v>
      </c>
      <c r="B348" s="122" t="s">
        <v>768</v>
      </c>
      <c r="C348" s="72" t="s">
        <v>769</v>
      </c>
      <c r="D348" s="43" t="s">
        <v>30</v>
      </c>
      <c r="E348" s="43" t="s">
        <v>30</v>
      </c>
      <c r="F348" s="43" t="s">
        <v>30</v>
      </c>
      <c r="G348" s="43" t="s">
        <v>30</v>
      </c>
      <c r="H348" s="43" t="s">
        <v>30</v>
      </c>
      <c r="I348" s="43" t="s">
        <v>30</v>
      </c>
      <c r="J348" s="44" t="s">
        <v>30</v>
      </c>
      <c r="K348" s="43" t="s">
        <v>30</v>
      </c>
      <c r="L348" s="44" t="s">
        <v>30</v>
      </c>
      <c r="M348" s="43">
        <v>0.25900000000000001</v>
      </c>
      <c r="N348" s="44" t="s">
        <v>30</v>
      </c>
      <c r="O348" s="43" t="s">
        <v>30</v>
      </c>
      <c r="P348" s="44" t="s">
        <v>30</v>
      </c>
      <c r="Q348" s="43" t="s">
        <v>30</v>
      </c>
      <c r="R348" s="44" t="s">
        <v>30</v>
      </c>
      <c r="S348" s="45" t="s">
        <v>30</v>
      </c>
      <c r="T348" s="54" t="s">
        <v>752</v>
      </c>
      <c r="U348" s="71"/>
      <c r="V348" s="13"/>
      <c r="W348" s="25"/>
      <c r="X348" s="26"/>
      <c r="Y348" s="26"/>
      <c r="Z348" s="26"/>
      <c r="AA348" s="26"/>
      <c r="AC348" s="26"/>
    </row>
    <row r="349" spans="1:29" s="26" customFormat="1" ht="31.5" x14ac:dyDescent="0.25">
      <c r="A349" s="40" t="s">
        <v>500</v>
      </c>
      <c r="B349" s="122" t="s">
        <v>770</v>
      </c>
      <c r="C349" s="72" t="s">
        <v>771</v>
      </c>
      <c r="D349" s="43" t="s">
        <v>30</v>
      </c>
      <c r="E349" s="43" t="s">
        <v>30</v>
      </c>
      <c r="F349" s="43" t="s">
        <v>30</v>
      </c>
      <c r="G349" s="43" t="s">
        <v>30</v>
      </c>
      <c r="H349" s="43" t="s">
        <v>30</v>
      </c>
      <c r="I349" s="43" t="s">
        <v>30</v>
      </c>
      <c r="J349" s="44" t="s">
        <v>30</v>
      </c>
      <c r="K349" s="43" t="s">
        <v>30</v>
      </c>
      <c r="L349" s="44" t="s">
        <v>30</v>
      </c>
      <c r="M349" s="43">
        <v>0.39600000000000002</v>
      </c>
      <c r="N349" s="44" t="s">
        <v>30</v>
      </c>
      <c r="O349" s="43" t="s">
        <v>30</v>
      </c>
      <c r="P349" s="44" t="s">
        <v>30</v>
      </c>
      <c r="Q349" s="43" t="s">
        <v>30</v>
      </c>
      <c r="R349" s="44" t="s">
        <v>30</v>
      </c>
      <c r="S349" s="45" t="s">
        <v>30</v>
      </c>
      <c r="T349" s="54" t="s">
        <v>752</v>
      </c>
      <c r="U349" s="24"/>
      <c r="V349" s="25"/>
      <c r="W349" s="25"/>
    </row>
    <row r="350" spans="1:29" s="26" customFormat="1" ht="31.5" x14ac:dyDescent="0.25">
      <c r="A350" s="40" t="s">
        <v>500</v>
      </c>
      <c r="B350" s="122" t="s">
        <v>772</v>
      </c>
      <c r="C350" s="72" t="s">
        <v>773</v>
      </c>
      <c r="D350" s="43" t="s">
        <v>30</v>
      </c>
      <c r="E350" s="43" t="s">
        <v>30</v>
      </c>
      <c r="F350" s="43" t="s">
        <v>30</v>
      </c>
      <c r="G350" s="43" t="s">
        <v>30</v>
      </c>
      <c r="H350" s="43" t="s">
        <v>30</v>
      </c>
      <c r="I350" s="43" t="s">
        <v>30</v>
      </c>
      <c r="J350" s="44" t="s">
        <v>30</v>
      </c>
      <c r="K350" s="43" t="s">
        <v>30</v>
      </c>
      <c r="L350" s="44" t="s">
        <v>30</v>
      </c>
      <c r="M350" s="43">
        <v>0.106847</v>
      </c>
      <c r="N350" s="44" t="s">
        <v>30</v>
      </c>
      <c r="O350" s="43" t="s">
        <v>30</v>
      </c>
      <c r="P350" s="44" t="s">
        <v>30</v>
      </c>
      <c r="Q350" s="43" t="s">
        <v>30</v>
      </c>
      <c r="R350" s="44" t="s">
        <v>30</v>
      </c>
      <c r="S350" s="45" t="s">
        <v>30</v>
      </c>
      <c r="T350" s="43" t="s">
        <v>752</v>
      </c>
      <c r="U350" s="24"/>
      <c r="V350" s="25"/>
      <c r="W350" s="25"/>
    </row>
    <row r="351" spans="1:29" ht="31.5" x14ac:dyDescent="0.25">
      <c r="A351" s="40" t="s">
        <v>500</v>
      </c>
      <c r="B351" s="122" t="s">
        <v>774</v>
      </c>
      <c r="C351" s="72" t="s">
        <v>775</v>
      </c>
      <c r="D351" s="43" t="s">
        <v>30</v>
      </c>
      <c r="E351" s="43" t="s">
        <v>30</v>
      </c>
      <c r="F351" s="43" t="s">
        <v>30</v>
      </c>
      <c r="G351" s="43" t="s">
        <v>30</v>
      </c>
      <c r="H351" s="43" t="s">
        <v>30</v>
      </c>
      <c r="I351" s="43" t="s">
        <v>30</v>
      </c>
      <c r="J351" s="44" t="s">
        <v>30</v>
      </c>
      <c r="K351" s="43" t="s">
        <v>30</v>
      </c>
      <c r="L351" s="44" t="s">
        <v>30</v>
      </c>
      <c r="M351" s="43">
        <v>0.10596244</v>
      </c>
      <c r="N351" s="44" t="s">
        <v>30</v>
      </c>
      <c r="O351" s="43" t="s">
        <v>30</v>
      </c>
      <c r="P351" s="44" t="s">
        <v>30</v>
      </c>
      <c r="Q351" s="43" t="s">
        <v>30</v>
      </c>
      <c r="R351" s="44" t="s">
        <v>30</v>
      </c>
      <c r="S351" s="45" t="s">
        <v>30</v>
      </c>
      <c r="T351" s="43" t="s">
        <v>752</v>
      </c>
      <c r="U351" s="71"/>
      <c r="V351" s="13"/>
      <c r="W351" s="25"/>
      <c r="X351" s="26"/>
      <c r="Y351" s="26"/>
      <c r="Z351" s="26"/>
      <c r="AA351" s="26"/>
      <c r="AC351" s="26"/>
    </row>
    <row r="352" spans="1:29" ht="31.5" x14ac:dyDescent="0.25">
      <c r="A352" s="40" t="s">
        <v>500</v>
      </c>
      <c r="B352" s="122" t="s">
        <v>776</v>
      </c>
      <c r="C352" s="72" t="s">
        <v>777</v>
      </c>
      <c r="D352" s="43" t="s">
        <v>30</v>
      </c>
      <c r="E352" s="43" t="s">
        <v>30</v>
      </c>
      <c r="F352" s="43" t="s">
        <v>30</v>
      </c>
      <c r="G352" s="43" t="s">
        <v>30</v>
      </c>
      <c r="H352" s="43" t="s">
        <v>30</v>
      </c>
      <c r="I352" s="43" t="s">
        <v>30</v>
      </c>
      <c r="J352" s="44" t="s">
        <v>30</v>
      </c>
      <c r="K352" s="43" t="s">
        <v>30</v>
      </c>
      <c r="L352" s="44" t="s">
        <v>30</v>
      </c>
      <c r="M352" s="43">
        <v>9.5005624999999991</v>
      </c>
      <c r="N352" s="44" t="s">
        <v>30</v>
      </c>
      <c r="O352" s="43" t="s">
        <v>30</v>
      </c>
      <c r="P352" s="44" t="s">
        <v>30</v>
      </c>
      <c r="Q352" s="43" t="s">
        <v>30</v>
      </c>
      <c r="R352" s="44" t="s">
        <v>30</v>
      </c>
      <c r="S352" s="45" t="s">
        <v>30</v>
      </c>
      <c r="T352" s="43" t="s">
        <v>763</v>
      </c>
      <c r="U352" s="71"/>
      <c r="V352" s="13"/>
      <c r="W352" s="25"/>
      <c r="X352" s="26"/>
      <c r="Y352" s="26"/>
      <c r="Z352" s="26"/>
      <c r="AA352" s="26"/>
      <c r="AC352" s="26"/>
    </row>
    <row r="353" spans="1:29" ht="63" x14ac:dyDescent="0.25">
      <c r="A353" s="40" t="s">
        <v>500</v>
      </c>
      <c r="B353" s="122" t="s">
        <v>778</v>
      </c>
      <c r="C353" s="72" t="s">
        <v>779</v>
      </c>
      <c r="D353" s="43" t="s">
        <v>30</v>
      </c>
      <c r="E353" s="43" t="s">
        <v>30</v>
      </c>
      <c r="F353" s="43" t="s">
        <v>30</v>
      </c>
      <c r="G353" s="43" t="s">
        <v>30</v>
      </c>
      <c r="H353" s="43" t="s">
        <v>30</v>
      </c>
      <c r="I353" s="43" t="s">
        <v>30</v>
      </c>
      <c r="J353" s="44" t="s">
        <v>30</v>
      </c>
      <c r="K353" s="43" t="s">
        <v>30</v>
      </c>
      <c r="L353" s="44" t="s">
        <v>30</v>
      </c>
      <c r="M353" s="43">
        <v>1.1955</v>
      </c>
      <c r="N353" s="44" t="s">
        <v>30</v>
      </c>
      <c r="O353" s="43" t="s">
        <v>30</v>
      </c>
      <c r="P353" s="44" t="s">
        <v>30</v>
      </c>
      <c r="Q353" s="43" t="s">
        <v>30</v>
      </c>
      <c r="R353" s="44" t="s">
        <v>30</v>
      </c>
      <c r="S353" s="45" t="s">
        <v>30</v>
      </c>
      <c r="T353" s="43" t="s">
        <v>780</v>
      </c>
      <c r="U353" s="71"/>
      <c r="V353" s="13"/>
      <c r="W353" s="25"/>
      <c r="X353" s="26"/>
      <c r="Y353" s="26"/>
      <c r="Z353" s="26"/>
      <c r="AA353" s="26"/>
      <c r="AC353" s="26"/>
    </row>
    <row r="354" spans="1:29" ht="137.25" customHeight="1" x14ac:dyDescent="0.25">
      <c r="A354" s="40" t="s">
        <v>500</v>
      </c>
      <c r="B354" s="122" t="s">
        <v>781</v>
      </c>
      <c r="C354" s="72" t="s">
        <v>782</v>
      </c>
      <c r="D354" s="43" t="s">
        <v>30</v>
      </c>
      <c r="E354" s="43" t="s">
        <v>30</v>
      </c>
      <c r="F354" s="43" t="s">
        <v>30</v>
      </c>
      <c r="G354" s="43" t="s">
        <v>30</v>
      </c>
      <c r="H354" s="43" t="s">
        <v>30</v>
      </c>
      <c r="I354" s="43" t="s">
        <v>30</v>
      </c>
      <c r="J354" s="44" t="s">
        <v>30</v>
      </c>
      <c r="K354" s="43" t="s">
        <v>30</v>
      </c>
      <c r="L354" s="44" t="s">
        <v>30</v>
      </c>
      <c r="M354" s="43">
        <v>0.103935</v>
      </c>
      <c r="N354" s="44" t="s">
        <v>30</v>
      </c>
      <c r="O354" s="43" t="s">
        <v>30</v>
      </c>
      <c r="P354" s="44" t="s">
        <v>30</v>
      </c>
      <c r="Q354" s="43" t="s">
        <v>30</v>
      </c>
      <c r="R354" s="44" t="s">
        <v>30</v>
      </c>
      <c r="S354" s="45" t="s">
        <v>30</v>
      </c>
      <c r="T354" s="43" t="s">
        <v>783</v>
      </c>
      <c r="U354" s="71"/>
      <c r="V354" s="13"/>
      <c r="W354" s="25"/>
      <c r="X354" s="26"/>
      <c r="Y354" s="26"/>
      <c r="Z354" s="26"/>
      <c r="AA354" s="26"/>
      <c r="AC354" s="26"/>
    </row>
    <row r="355" spans="1:29" ht="63" x14ac:dyDescent="0.25">
      <c r="A355" s="40" t="s">
        <v>500</v>
      </c>
      <c r="B355" s="122" t="s">
        <v>784</v>
      </c>
      <c r="C355" s="72" t="s">
        <v>785</v>
      </c>
      <c r="D355" s="43" t="s">
        <v>30</v>
      </c>
      <c r="E355" s="43" t="s">
        <v>30</v>
      </c>
      <c r="F355" s="43" t="s">
        <v>30</v>
      </c>
      <c r="G355" s="43" t="s">
        <v>30</v>
      </c>
      <c r="H355" s="43" t="s">
        <v>30</v>
      </c>
      <c r="I355" s="43" t="s">
        <v>30</v>
      </c>
      <c r="J355" s="44" t="s">
        <v>30</v>
      </c>
      <c r="K355" s="43" t="s">
        <v>30</v>
      </c>
      <c r="L355" s="44" t="s">
        <v>30</v>
      </c>
      <c r="M355" s="43">
        <v>11.074823</v>
      </c>
      <c r="N355" s="44" t="s">
        <v>30</v>
      </c>
      <c r="O355" s="43" t="s">
        <v>30</v>
      </c>
      <c r="P355" s="44" t="s">
        <v>30</v>
      </c>
      <c r="Q355" s="43" t="s">
        <v>30</v>
      </c>
      <c r="R355" s="44" t="s">
        <v>30</v>
      </c>
      <c r="S355" s="45" t="s">
        <v>30</v>
      </c>
      <c r="T355" s="43" t="s">
        <v>763</v>
      </c>
      <c r="U355" s="71"/>
      <c r="V355" s="13"/>
      <c r="W355" s="25"/>
      <c r="X355" s="26"/>
      <c r="Y355" s="26"/>
      <c r="Z355" s="26"/>
      <c r="AA355" s="26"/>
      <c r="AC355" s="26"/>
    </row>
    <row r="356" spans="1:29" s="26" customFormat="1" ht="139.5" customHeight="1" x14ac:dyDescent="0.25">
      <c r="A356" s="40" t="s">
        <v>500</v>
      </c>
      <c r="B356" s="122" t="s">
        <v>786</v>
      </c>
      <c r="C356" s="72" t="s">
        <v>787</v>
      </c>
      <c r="D356" s="43" t="s">
        <v>30</v>
      </c>
      <c r="E356" s="43" t="s">
        <v>30</v>
      </c>
      <c r="F356" s="43" t="s">
        <v>30</v>
      </c>
      <c r="G356" s="43" t="s">
        <v>30</v>
      </c>
      <c r="H356" s="43" t="s">
        <v>30</v>
      </c>
      <c r="I356" s="43" t="s">
        <v>30</v>
      </c>
      <c r="J356" s="44" t="s">
        <v>30</v>
      </c>
      <c r="K356" s="43" t="s">
        <v>30</v>
      </c>
      <c r="L356" s="44" t="s">
        <v>30</v>
      </c>
      <c r="M356" s="43">
        <v>0.11900993999999999</v>
      </c>
      <c r="N356" s="44" t="s">
        <v>30</v>
      </c>
      <c r="O356" s="43" t="s">
        <v>30</v>
      </c>
      <c r="P356" s="44" t="s">
        <v>30</v>
      </c>
      <c r="Q356" s="43" t="s">
        <v>30</v>
      </c>
      <c r="R356" s="44" t="s">
        <v>30</v>
      </c>
      <c r="S356" s="45" t="s">
        <v>30</v>
      </c>
      <c r="T356" s="54" t="s">
        <v>788</v>
      </c>
      <c r="U356" s="24"/>
      <c r="V356" s="25"/>
      <c r="W356" s="25"/>
    </row>
    <row r="357" spans="1:29" ht="147.75" customHeight="1" x14ac:dyDescent="0.25">
      <c r="A357" s="40" t="s">
        <v>500</v>
      </c>
      <c r="B357" s="122" t="s">
        <v>789</v>
      </c>
      <c r="C357" s="72" t="s">
        <v>790</v>
      </c>
      <c r="D357" s="43" t="s">
        <v>30</v>
      </c>
      <c r="E357" s="43" t="s">
        <v>30</v>
      </c>
      <c r="F357" s="43" t="s">
        <v>30</v>
      </c>
      <c r="G357" s="43" t="s">
        <v>30</v>
      </c>
      <c r="H357" s="43" t="s">
        <v>30</v>
      </c>
      <c r="I357" s="43" t="s">
        <v>30</v>
      </c>
      <c r="J357" s="44" t="s">
        <v>30</v>
      </c>
      <c r="K357" s="43" t="s">
        <v>30</v>
      </c>
      <c r="L357" s="44" t="s">
        <v>30</v>
      </c>
      <c r="M357" s="43">
        <v>0.39874999999999999</v>
      </c>
      <c r="N357" s="44" t="s">
        <v>30</v>
      </c>
      <c r="O357" s="43" t="s">
        <v>30</v>
      </c>
      <c r="P357" s="44" t="s">
        <v>30</v>
      </c>
      <c r="Q357" s="43" t="s">
        <v>30</v>
      </c>
      <c r="R357" s="44" t="s">
        <v>30</v>
      </c>
      <c r="S357" s="45" t="s">
        <v>30</v>
      </c>
      <c r="T357" s="54" t="s">
        <v>791</v>
      </c>
      <c r="U357" s="71"/>
      <c r="V357" s="13"/>
      <c r="W357" s="25"/>
      <c r="X357" s="26"/>
      <c r="Y357" s="26"/>
      <c r="Z357" s="26"/>
      <c r="AA357" s="26"/>
      <c r="AC357" s="26"/>
    </row>
    <row r="358" spans="1:29" s="26" customFormat="1" ht="31.5" x14ac:dyDescent="0.25">
      <c r="A358" s="40" t="s">
        <v>500</v>
      </c>
      <c r="B358" s="122" t="s">
        <v>792</v>
      </c>
      <c r="C358" s="72" t="s">
        <v>793</v>
      </c>
      <c r="D358" s="43" t="s">
        <v>30</v>
      </c>
      <c r="E358" s="43" t="s">
        <v>30</v>
      </c>
      <c r="F358" s="43" t="s">
        <v>30</v>
      </c>
      <c r="G358" s="43" t="s">
        <v>30</v>
      </c>
      <c r="H358" s="43" t="s">
        <v>30</v>
      </c>
      <c r="I358" s="43" t="s">
        <v>30</v>
      </c>
      <c r="J358" s="44" t="s">
        <v>30</v>
      </c>
      <c r="K358" s="43" t="s">
        <v>30</v>
      </c>
      <c r="L358" s="44" t="s">
        <v>30</v>
      </c>
      <c r="M358" s="43">
        <v>5.2586339999999998</v>
      </c>
      <c r="N358" s="44" t="s">
        <v>30</v>
      </c>
      <c r="O358" s="43" t="s">
        <v>30</v>
      </c>
      <c r="P358" s="44" t="s">
        <v>30</v>
      </c>
      <c r="Q358" s="43" t="s">
        <v>30</v>
      </c>
      <c r="R358" s="44" t="s">
        <v>30</v>
      </c>
      <c r="S358" s="45" t="s">
        <v>30</v>
      </c>
      <c r="T358" s="54" t="s">
        <v>763</v>
      </c>
      <c r="U358" s="24"/>
      <c r="V358" s="25"/>
      <c r="W358" s="25"/>
    </row>
    <row r="359" spans="1:29" ht="31.5" x14ac:dyDescent="0.25">
      <c r="A359" s="40" t="s">
        <v>500</v>
      </c>
      <c r="B359" s="122" t="s">
        <v>794</v>
      </c>
      <c r="C359" s="72" t="s">
        <v>795</v>
      </c>
      <c r="D359" s="43" t="s">
        <v>30</v>
      </c>
      <c r="E359" s="43" t="s">
        <v>30</v>
      </c>
      <c r="F359" s="43" t="s">
        <v>30</v>
      </c>
      <c r="G359" s="43" t="s">
        <v>30</v>
      </c>
      <c r="H359" s="43" t="s">
        <v>30</v>
      </c>
      <c r="I359" s="43" t="s">
        <v>30</v>
      </c>
      <c r="J359" s="44" t="s">
        <v>30</v>
      </c>
      <c r="K359" s="43" t="s">
        <v>30</v>
      </c>
      <c r="L359" s="44" t="s">
        <v>30</v>
      </c>
      <c r="M359" s="43">
        <v>6.2198900000000004</v>
      </c>
      <c r="N359" s="44" t="s">
        <v>30</v>
      </c>
      <c r="O359" s="43" t="s">
        <v>30</v>
      </c>
      <c r="P359" s="44" t="s">
        <v>30</v>
      </c>
      <c r="Q359" s="43" t="s">
        <v>30</v>
      </c>
      <c r="R359" s="44" t="s">
        <v>30</v>
      </c>
      <c r="S359" s="45" t="s">
        <v>30</v>
      </c>
      <c r="T359" s="54" t="s">
        <v>763</v>
      </c>
      <c r="U359" s="24"/>
      <c r="V359" s="13"/>
      <c r="W359" s="25"/>
      <c r="X359" s="26"/>
      <c r="Y359" s="26"/>
      <c r="Z359" s="26"/>
      <c r="AA359" s="26"/>
      <c r="AC359" s="26"/>
    </row>
    <row r="360" spans="1:29" ht="31.5" x14ac:dyDescent="0.25">
      <c r="A360" s="40" t="s">
        <v>500</v>
      </c>
      <c r="B360" s="122" t="s">
        <v>796</v>
      </c>
      <c r="C360" s="72" t="s">
        <v>797</v>
      </c>
      <c r="D360" s="43" t="s">
        <v>30</v>
      </c>
      <c r="E360" s="43" t="s">
        <v>30</v>
      </c>
      <c r="F360" s="43" t="s">
        <v>30</v>
      </c>
      <c r="G360" s="43" t="s">
        <v>30</v>
      </c>
      <c r="H360" s="43" t="s">
        <v>30</v>
      </c>
      <c r="I360" s="43" t="s">
        <v>30</v>
      </c>
      <c r="J360" s="44" t="s">
        <v>30</v>
      </c>
      <c r="K360" s="43" t="s">
        <v>30</v>
      </c>
      <c r="L360" s="44" t="s">
        <v>30</v>
      </c>
      <c r="M360" s="43">
        <v>0.14021792</v>
      </c>
      <c r="N360" s="44" t="s">
        <v>30</v>
      </c>
      <c r="O360" s="43" t="s">
        <v>30</v>
      </c>
      <c r="P360" s="44" t="s">
        <v>30</v>
      </c>
      <c r="Q360" s="43" t="s">
        <v>30</v>
      </c>
      <c r="R360" s="44" t="s">
        <v>30</v>
      </c>
      <c r="S360" s="45" t="s">
        <v>30</v>
      </c>
      <c r="T360" s="54" t="s">
        <v>752</v>
      </c>
      <c r="U360" s="24"/>
      <c r="V360" s="13"/>
      <c r="W360" s="25"/>
      <c r="X360" s="26"/>
      <c r="Y360" s="26"/>
      <c r="Z360" s="26"/>
      <c r="AA360" s="26"/>
      <c r="AC360" s="26"/>
    </row>
    <row r="361" spans="1:29" ht="31.5" x14ac:dyDescent="0.25">
      <c r="A361" s="40" t="s">
        <v>500</v>
      </c>
      <c r="B361" s="122" t="s">
        <v>798</v>
      </c>
      <c r="C361" s="72" t="s">
        <v>799</v>
      </c>
      <c r="D361" s="43" t="s">
        <v>30</v>
      </c>
      <c r="E361" s="43" t="s">
        <v>30</v>
      </c>
      <c r="F361" s="43" t="s">
        <v>30</v>
      </c>
      <c r="G361" s="43" t="s">
        <v>30</v>
      </c>
      <c r="H361" s="43" t="s">
        <v>30</v>
      </c>
      <c r="I361" s="43" t="s">
        <v>30</v>
      </c>
      <c r="J361" s="44" t="s">
        <v>30</v>
      </c>
      <c r="K361" s="43" t="s">
        <v>30</v>
      </c>
      <c r="L361" s="44" t="s">
        <v>30</v>
      </c>
      <c r="M361" s="43">
        <v>0.1130805</v>
      </c>
      <c r="N361" s="44" t="s">
        <v>30</v>
      </c>
      <c r="O361" s="43" t="s">
        <v>30</v>
      </c>
      <c r="P361" s="44" t="s">
        <v>30</v>
      </c>
      <c r="Q361" s="43" t="s">
        <v>30</v>
      </c>
      <c r="R361" s="44" t="s">
        <v>30</v>
      </c>
      <c r="S361" s="45" t="s">
        <v>30</v>
      </c>
      <c r="T361" s="43" t="s">
        <v>752</v>
      </c>
      <c r="U361" s="24"/>
      <c r="V361" s="13"/>
      <c r="W361" s="25"/>
      <c r="X361" s="26"/>
      <c r="Y361" s="26"/>
      <c r="Z361" s="26"/>
      <c r="AA361" s="26"/>
      <c r="AC361" s="26"/>
    </row>
    <row r="362" spans="1:29" ht="31.5" x14ac:dyDescent="0.25">
      <c r="A362" s="40" t="s">
        <v>500</v>
      </c>
      <c r="B362" s="122" t="s">
        <v>800</v>
      </c>
      <c r="C362" s="72" t="s">
        <v>801</v>
      </c>
      <c r="D362" s="43" t="s">
        <v>30</v>
      </c>
      <c r="E362" s="43" t="s">
        <v>30</v>
      </c>
      <c r="F362" s="43" t="s">
        <v>30</v>
      </c>
      <c r="G362" s="43" t="s">
        <v>30</v>
      </c>
      <c r="H362" s="43" t="s">
        <v>30</v>
      </c>
      <c r="I362" s="43" t="s">
        <v>30</v>
      </c>
      <c r="J362" s="44" t="s">
        <v>30</v>
      </c>
      <c r="K362" s="43" t="s">
        <v>30</v>
      </c>
      <c r="L362" s="44" t="s">
        <v>30</v>
      </c>
      <c r="M362" s="43">
        <v>1.3603800000000001</v>
      </c>
      <c r="N362" s="44" t="s">
        <v>30</v>
      </c>
      <c r="O362" s="43" t="s">
        <v>30</v>
      </c>
      <c r="P362" s="44" t="s">
        <v>30</v>
      </c>
      <c r="Q362" s="43" t="s">
        <v>30</v>
      </c>
      <c r="R362" s="44" t="s">
        <v>30</v>
      </c>
      <c r="S362" s="45" t="s">
        <v>30</v>
      </c>
      <c r="T362" s="61" t="s">
        <v>749</v>
      </c>
      <c r="U362" s="24"/>
      <c r="V362" s="13"/>
      <c r="W362" s="25"/>
      <c r="X362" s="26"/>
      <c r="Y362" s="26"/>
      <c r="Z362" s="26"/>
      <c r="AA362" s="26"/>
      <c r="AC362" s="26"/>
    </row>
    <row r="363" spans="1:29" ht="31.5" x14ac:dyDescent="0.25">
      <c r="A363" s="40" t="s">
        <v>500</v>
      </c>
      <c r="B363" s="122" t="s">
        <v>802</v>
      </c>
      <c r="C363" s="72" t="s">
        <v>803</v>
      </c>
      <c r="D363" s="43" t="s">
        <v>30</v>
      </c>
      <c r="E363" s="43" t="s">
        <v>30</v>
      </c>
      <c r="F363" s="43" t="s">
        <v>30</v>
      </c>
      <c r="G363" s="43" t="s">
        <v>30</v>
      </c>
      <c r="H363" s="43" t="s">
        <v>30</v>
      </c>
      <c r="I363" s="43" t="s">
        <v>30</v>
      </c>
      <c r="J363" s="44" t="s">
        <v>30</v>
      </c>
      <c r="K363" s="43" t="s">
        <v>30</v>
      </c>
      <c r="L363" s="44" t="s">
        <v>30</v>
      </c>
      <c r="M363" s="43">
        <v>3.15E-2</v>
      </c>
      <c r="N363" s="44" t="s">
        <v>30</v>
      </c>
      <c r="O363" s="43" t="s">
        <v>30</v>
      </c>
      <c r="P363" s="44" t="s">
        <v>30</v>
      </c>
      <c r="Q363" s="43" t="s">
        <v>30</v>
      </c>
      <c r="R363" s="44" t="s">
        <v>30</v>
      </c>
      <c r="S363" s="45" t="s">
        <v>30</v>
      </c>
      <c r="T363" s="43" t="s">
        <v>804</v>
      </c>
      <c r="U363" s="24"/>
      <c r="V363" s="13"/>
      <c r="W363" s="25"/>
      <c r="X363" s="26"/>
      <c r="Y363" s="26"/>
      <c r="Z363" s="26"/>
      <c r="AA363" s="26"/>
      <c r="AC363" s="26"/>
    </row>
    <row r="364" spans="1:29" ht="78.75" x14ac:dyDescent="0.25">
      <c r="A364" s="40" t="s">
        <v>500</v>
      </c>
      <c r="B364" s="123" t="s">
        <v>805</v>
      </c>
      <c r="C364" s="41" t="s">
        <v>806</v>
      </c>
      <c r="D364" s="43" t="s">
        <v>30</v>
      </c>
      <c r="E364" s="43">
        <v>249.95390440999998</v>
      </c>
      <c r="F364" s="43" t="s">
        <v>30</v>
      </c>
      <c r="G364" s="43">
        <v>119.80370440999999</v>
      </c>
      <c r="H364" s="43" t="s">
        <v>30</v>
      </c>
      <c r="I364" s="43">
        <f t="shared" ref="I364:I370" si="208">E364-G364</f>
        <v>130.15019999999998</v>
      </c>
      <c r="J364" s="44" t="s">
        <v>30</v>
      </c>
      <c r="K364" s="43">
        <v>130.15019999999998</v>
      </c>
      <c r="L364" s="44" t="s">
        <v>30</v>
      </c>
      <c r="M364" s="43">
        <v>130.15020000000001</v>
      </c>
      <c r="N364" s="44" t="s">
        <v>30</v>
      </c>
      <c r="O364" s="43">
        <f t="shared" ref="O364:O370" si="209">I364-M364</f>
        <v>0</v>
      </c>
      <c r="P364" s="44" t="s">
        <v>30</v>
      </c>
      <c r="Q364" s="43">
        <f t="shared" ref="Q364:Q370" si="210">M364-K364</f>
        <v>0</v>
      </c>
      <c r="R364" s="44" t="s">
        <v>30</v>
      </c>
      <c r="S364" s="45">
        <f t="shared" ref="S364:S406" si="211">Q364/K364</f>
        <v>0</v>
      </c>
      <c r="T364" s="43" t="s">
        <v>30</v>
      </c>
      <c r="U364" s="24"/>
      <c r="V364" s="13"/>
      <c r="W364" s="25"/>
      <c r="X364" s="26"/>
      <c r="Y364" s="26"/>
      <c r="Z364" s="26"/>
      <c r="AA364" s="26"/>
      <c r="AC364" s="26"/>
    </row>
    <row r="365" spans="1:29" ht="78.75" x14ac:dyDescent="0.25">
      <c r="A365" s="40" t="s">
        <v>500</v>
      </c>
      <c r="B365" s="123" t="s">
        <v>807</v>
      </c>
      <c r="C365" s="56" t="s">
        <v>808</v>
      </c>
      <c r="D365" s="43" t="s">
        <v>30</v>
      </c>
      <c r="E365" s="43">
        <v>60.5</v>
      </c>
      <c r="F365" s="43" t="s">
        <v>30</v>
      </c>
      <c r="G365" s="43">
        <v>0</v>
      </c>
      <c r="H365" s="43" t="s">
        <v>30</v>
      </c>
      <c r="I365" s="43">
        <f t="shared" si="208"/>
        <v>60.5</v>
      </c>
      <c r="J365" s="44" t="s">
        <v>30</v>
      </c>
      <c r="K365" s="43">
        <v>31.4</v>
      </c>
      <c r="L365" s="44" t="s">
        <v>30</v>
      </c>
      <c r="M365" s="43">
        <v>18.475000000000001</v>
      </c>
      <c r="N365" s="44" t="s">
        <v>30</v>
      </c>
      <c r="O365" s="43">
        <f t="shared" si="209"/>
        <v>42.024999999999999</v>
      </c>
      <c r="P365" s="44" t="s">
        <v>30</v>
      </c>
      <c r="Q365" s="43">
        <f t="shared" si="210"/>
        <v>-12.924999999999997</v>
      </c>
      <c r="R365" s="44" t="s">
        <v>30</v>
      </c>
      <c r="S365" s="45">
        <f t="shared" si="211"/>
        <v>-0.41162420382165599</v>
      </c>
      <c r="T365" s="61" t="s">
        <v>809</v>
      </c>
      <c r="U365" s="24"/>
      <c r="V365" s="13"/>
      <c r="W365" s="25"/>
      <c r="X365" s="26"/>
      <c r="Y365" s="26"/>
      <c r="Z365" s="26"/>
      <c r="AA365" s="26"/>
      <c r="AC365" s="26"/>
    </row>
    <row r="366" spans="1:29" s="26" customFormat="1" ht="78.75" x14ac:dyDescent="0.25">
      <c r="A366" s="40" t="s">
        <v>500</v>
      </c>
      <c r="B366" s="123" t="s">
        <v>810</v>
      </c>
      <c r="C366" s="56" t="s">
        <v>811</v>
      </c>
      <c r="D366" s="43" t="s">
        <v>30</v>
      </c>
      <c r="E366" s="43">
        <v>75.187499999999986</v>
      </c>
      <c r="F366" s="43" t="s">
        <v>30</v>
      </c>
      <c r="G366" s="43">
        <v>73.605099999999979</v>
      </c>
      <c r="H366" s="43" t="s">
        <v>30</v>
      </c>
      <c r="I366" s="43">
        <f t="shared" si="208"/>
        <v>1.5824000000000069</v>
      </c>
      <c r="J366" s="44" t="s">
        <v>30</v>
      </c>
      <c r="K366" s="43">
        <v>1.5824</v>
      </c>
      <c r="L366" s="44" t="s">
        <v>30</v>
      </c>
      <c r="M366" s="43">
        <v>1.6182999999999998</v>
      </c>
      <c r="N366" s="44" t="s">
        <v>30</v>
      </c>
      <c r="O366" s="43">
        <f t="shared" si="209"/>
        <v>-3.5899999999992938E-2</v>
      </c>
      <c r="P366" s="44" t="s">
        <v>30</v>
      </c>
      <c r="Q366" s="43">
        <f t="shared" si="210"/>
        <v>3.5899999999999821E-2</v>
      </c>
      <c r="R366" s="44" t="s">
        <v>30</v>
      </c>
      <c r="S366" s="45">
        <f t="shared" si="211"/>
        <v>2.2687057633973596E-2</v>
      </c>
      <c r="T366" s="54" t="s">
        <v>30</v>
      </c>
      <c r="U366" s="24"/>
      <c r="V366" s="25"/>
      <c r="W366" s="25"/>
    </row>
    <row r="367" spans="1:29" s="26" customFormat="1" ht="78.75" x14ac:dyDescent="0.25">
      <c r="A367" s="40" t="s">
        <v>500</v>
      </c>
      <c r="B367" s="123" t="s">
        <v>812</v>
      </c>
      <c r="C367" s="56" t="s">
        <v>813</v>
      </c>
      <c r="D367" s="43" t="s">
        <v>30</v>
      </c>
      <c r="E367" s="43">
        <v>26.402999999999999</v>
      </c>
      <c r="F367" s="43" t="s">
        <v>30</v>
      </c>
      <c r="G367" s="43">
        <v>26.4</v>
      </c>
      <c r="H367" s="43" t="s">
        <v>30</v>
      </c>
      <c r="I367" s="43">
        <f t="shared" si="208"/>
        <v>3.0000000000001137E-3</v>
      </c>
      <c r="J367" s="44" t="s">
        <v>30</v>
      </c>
      <c r="K367" s="43">
        <v>3.0000000000000001E-3</v>
      </c>
      <c r="L367" s="44" t="s">
        <v>30</v>
      </c>
      <c r="M367" s="43">
        <v>4.1599999999999998E-2</v>
      </c>
      <c r="N367" s="44" t="s">
        <v>30</v>
      </c>
      <c r="O367" s="43">
        <f t="shared" si="209"/>
        <v>-3.8599999999999884E-2</v>
      </c>
      <c r="P367" s="44" t="s">
        <v>30</v>
      </c>
      <c r="Q367" s="43">
        <f t="shared" si="210"/>
        <v>3.8599999999999995E-2</v>
      </c>
      <c r="R367" s="44" t="s">
        <v>30</v>
      </c>
      <c r="S367" s="45">
        <f t="shared" si="211"/>
        <v>12.866666666666665</v>
      </c>
      <c r="T367" s="54" t="s">
        <v>814</v>
      </c>
      <c r="U367" s="24"/>
      <c r="V367" s="25"/>
      <c r="W367" s="25"/>
    </row>
    <row r="368" spans="1:29" s="26" customFormat="1" x14ac:dyDescent="0.25">
      <c r="A368" s="40" t="s">
        <v>500</v>
      </c>
      <c r="B368" s="123" t="s">
        <v>815</v>
      </c>
      <c r="C368" s="56" t="s">
        <v>816</v>
      </c>
      <c r="D368" s="43" t="s">
        <v>30</v>
      </c>
      <c r="E368" s="43" t="s">
        <v>30</v>
      </c>
      <c r="F368" s="43" t="s">
        <v>30</v>
      </c>
      <c r="G368" s="43" t="s">
        <v>30</v>
      </c>
      <c r="H368" s="43" t="s">
        <v>30</v>
      </c>
      <c r="I368" s="43" t="s">
        <v>30</v>
      </c>
      <c r="J368" s="44" t="s">
        <v>30</v>
      </c>
      <c r="K368" s="43" t="s">
        <v>30</v>
      </c>
      <c r="L368" s="44" t="s">
        <v>30</v>
      </c>
      <c r="M368" s="43">
        <v>30.184489000000003</v>
      </c>
      <c r="N368" s="44" t="s">
        <v>30</v>
      </c>
      <c r="O368" s="43" t="s">
        <v>30</v>
      </c>
      <c r="P368" s="44" t="s">
        <v>30</v>
      </c>
      <c r="Q368" s="43" t="s">
        <v>30</v>
      </c>
      <c r="R368" s="44" t="s">
        <v>30</v>
      </c>
      <c r="S368" s="45" t="s">
        <v>30</v>
      </c>
      <c r="T368" s="54" t="s">
        <v>817</v>
      </c>
      <c r="U368" s="24"/>
      <c r="V368" s="25"/>
      <c r="W368" s="25"/>
    </row>
    <row r="369" spans="1:29" s="26" customFormat="1" ht="47.25" x14ac:dyDescent="0.25">
      <c r="A369" s="40" t="s">
        <v>500</v>
      </c>
      <c r="B369" s="123" t="s">
        <v>818</v>
      </c>
      <c r="C369" s="56" t="s">
        <v>819</v>
      </c>
      <c r="D369" s="43" t="s">
        <v>30</v>
      </c>
      <c r="E369" s="43">
        <v>1365.4257499500002</v>
      </c>
      <c r="F369" s="43" t="s">
        <v>30</v>
      </c>
      <c r="G369" s="43">
        <v>0</v>
      </c>
      <c r="H369" s="43" t="s">
        <v>30</v>
      </c>
      <c r="I369" s="43">
        <f t="shared" si="208"/>
        <v>1365.4257499500002</v>
      </c>
      <c r="J369" s="44" t="s">
        <v>30</v>
      </c>
      <c r="K369" s="43">
        <v>0</v>
      </c>
      <c r="L369" s="44" t="s">
        <v>30</v>
      </c>
      <c r="M369" s="43">
        <v>0</v>
      </c>
      <c r="N369" s="44" t="s">
        <v>30</v>
      </c>
      <c r="O369" s="43">
        <f t="shared" si="209"/>
        <v>1365.4257499500002</v>
      </c>
      <c r="P369" s="44" t="s">
        <v>30</v>
      </c>
      <c r="Q369" s="43">
        <f t="shared" si="210"/>
        <v>0</v>
      </c>
      <c r="R369" s="44" t="s">
        <v>30</v>
      </c>
      <c r="S369" s="45">
        <v>0</v>
      </c>
      <c r="T369" s="54" t="s">
        <v>30</v>
      </c>
      <c r="U369" s="24"/>
      <c r="V369" s="25"/>
      <c r="W369" s="25"/>
    </row>
    <row r="370" spans="1:29" s="26" customFormat="1" ht="31.5" x14ac:dyDescent="0.25">
      <c r="A370" s="40" t="s">
        <v>500</v>
      </c>
      <c r="B370" s="123" t="s">
        <v>820</v>
      </c>
      <c r="C370" s="56" t="s">
        <v>821</v>
      </c>
      <c r="D370" s="43" t="s">
        <v>30</v>
      </c>
      <c r="E370" s="43">
        <v>4.1741999999999999</v>
      </c>
      <c r="F370" s="43" t="s">
        <v>30</v>
      </c>
      <c r="G370" s="43">
        <v>0</v>
      </c>
      <c r="H370" s="43" t="s">
        <v>30</v>
      </c>
      <c r="I370" s="43">
        <f t="shared" si="208"/>
        <v>4.1741999999999999</v>
      </c>
      <c r="J370" s="44" t="s">
        <v>30</v>
      </c>
      <c r="K370" s="43">
        <v>4.1741999999999999</v>
      </c>
      <c r="L370" s="44" t="s">
        <v>30</v>
      </c>
      <c r="M370" s="43">
        <v>4.1741999999999999</v>
      </c>
      <c r="N370" s="44" t="s">
        <v>30</v>
      </c>
      <c r="O370" s="43">
        <f t="shared" si="209"/>
        <v>0</v>
      </c>
      <c r="P370" s="44" t="s">
        <v>30</v>
      </c>
      <c r="Q370" s="43">
        <f t="shared" si="210"/>
        <v>0</v>
      </c>
      <c r="R370" s="44" t="s">
        <v>30</v>
      </c>
      <c r="S370" s="45">
        <f t="shared" si="211"/>
        <v>0</v>
      </c>
      <c r="T370" s="43" t="s">
        <v>30</v>
      </c>
      <c r="U370" s="24"/>
      <c r="V370" s="25"/>
      <c r="W370" s="25"/>
    </row>
    <row r="371" spans="1:29" ht="59.25" customHeight="1" x14ac:dyDescent="0.25">
      <c r="A371" s="40" t="s">
        <v>500</v>
      </c>
      <c r="B371" s="123" t="s">
        <v>822</v>
      </c>
      <c r="C371" s="56" t="s">
        <v>823</v>
      </c>
      <c r="D371" s="43" t="s">
        <v>30</v>
      </c>
      <c r="E371" s="43" t="s">
        <v>30</v>
      </c>
      <c r="F371" s="43" t="s">
        <v>30</v>
      </c>
      <c r="G371" s="43" t="s">
        <v>30</v>
      </c>
      <c r="H371" s="43" t="s">
        <v>30</v>
      </c>
      <c r="I371" s="43" t="s">
        <v>30</v>
      </c>
      <c r="J371" s="44" t="s">
        <v>30</v>
      </c>
      <c r="K371" s="43" t="s">
        <v>30</v>
      </c>
      <c r="L371" s="44" t="s">
        <v>30</v>
      </c>
      <c r="M371" s="43">
        <v>9.5174999999999996E-2</v>
      </c>
      <c r="N371" s="44" t="s">
        <v>30</v>
      </c>
      <c r="O371" s="43" t="s">
        <v>30</v>
      </c>
      <c r="P371" s="44" t="s">
        <v>30</v>
      </c>
      <c r="Q371" s="43" t="s">
        <v>30</v>
      </c>
      <c r="R371" s="44" t="s">
        <v>30</v>
      </c>
      <c r="S371" s="45" t="s">
        <v>30</v>
      </c>
      <c r="T371" s="43" t="s">
        <v>824</v>
      </c>
      <c r="U371" s="71"/>
      <c r="V371" s="13"/>
      <c r="W371" s="25"/>
      <c r="X371" s="26"/>
      <c r="Y371" s="26"/>
      <c r="Z371" s="26"/>
      <c r="AA371" s="26"/>
      <c r="AC371" s="26"/>
    </row>
    <row r="372" spans="1:29" s="26" customFormat="1" ht="54.75" customHeight="1" x14ac:dyDescent="0.25">
      <c r="A372" s="40" t="s">
        <v>500</v>
      </c>
      <c r="B372" s="123" t="s">
        <v>825</v>
      </c>
      <c r="C372" s="56" t="s">
        <v>826</v>
      </c>
      <c r="D372" s="43" t="s">
        <v>30</v>
      </c>
      <c r="E372" s="43" t="s">
        <v>30</v>
      </c>
      <c r="F372" s="43" t="s">
        <v>30</v>
      </c>
      <c r="G372" s="43" t="s">
        <v>30</v>
      </c>
      <c r="H372" s="43" t="s">
        <v>30</v>
      </c>
      <c r="I372" s="43" t="s">
        <v>30</v>
      </c>
      <c r="J372" s="44" t="s">
        <v>30</v>
      </c>
      <c r="K372" s="43" t="s">
        <v>30</v>
      </c>
      <c r="L372" s="44" t="s">
        <v>30</v>
      </c>
      <c r="M372" s="43">
        <v>0.11024346000000002</v>
      </c>
      <c r="N372" s="44" t="s">
        <v>30</v>
      </c>
      <c r="O372" s="43" t="s">
        <v>30</v>
      </c>
      <c r="P372" s="44" t="s">
        <v>30</v>
      </c>
      <c r="Q372" s="43" t="s">
        <v>30</v>
      </c>
      <c r="R372" s="44" t="s">
        <v>30</v>
      </c>
      <c r="S372" s="45" t="s">
        <v>30</v>
      </c>
      <c r="T372" s="54" t="s">
        <v>827</v>
      </c>
      <c r="U372" s="24"/>
      <c r="V372" s="25"/>
      <c r="W372" s="25"/>
    </row>
    <row r="373" spans="1:29" x14ac:dyDescent="0.25">
      <c r="A373" s="33" t="s">
        <v>828</v>
      </c>
      <c r="B373" s="34" t="s">
        <v>829</v>
      </c>
      <c r="C373" s="35" t="s">
        <v>29</v>
      </c>
      <c r="D373" s="36">
        <f t="shared" ref="D373:E373" si="212">SUM(D374,D401,D417,D451,D464,D471,D472)</f>
        <v>0</v>
      </c>
      <c r="E373" s="36">
        <f t="shared" si="212"/>
        <v>8624.1264791729991</v>
      </c>
      <c r="F373" s="36" t="s">
        <v>30</v>
      </c>
      <c r="G373" s="36">
        <f t="shared" ref="G373" si="213">SUM(G374,G401,G417,G451,G464,G471,G472)</f>
        <v>546.04423399000007</v>
      </c>
      <c r="H373" s="36" t="s">
        <v>30</v>
      </c>
      <c r="I373" s="36">
        <f t="shared" ref="I373" si="214">SUM(I374,I401,I417,I451,I464,I471,I472)</f>
        <v>8078.0822451829999</v>
      </c>
      <c r="J373" s="37" t="s">
        <v>30</v>
      </c>
      <c r="K373" s="36">
        <f t="shared" ref="K373:M373" si="215">SUM(K374,K401,K417,K451,K464,K471,K472)</f>
        <v>943.384211843</v>
      </c>
      <c r="L373" s="37" t="s">
        <v>30</v>
      </c>
      <c r="M373" s="36">
        <f t="shared" si="215"/>
        <v>776.02407809000022</v>
      </c>
      <c r="N373" s="37" t="s">
        <v>30</v>
      </c>
      <c r="O373" s="36">
        <f t="shared" ref="O373" si="216">SUM(O374,O401,O417,O451,O464,O471,O472)</f>
        <v>7415.7518042330003</v>
      </c>
      <c r="P373" s="37" t="s">
        <v>30</v>
      </c>
      <c r="Q373" s="36">
        <f t="shared" ref="Q373" si="217">SUM(Q374,Q401,Q417,Q451,Q464,Q471,Q472)</f>
        <v>-281.05377089299998</v>
      </c>
      <c r="R373" s="37" t="s">
        <v>30</v>
      </c>
      <c r="S373" s="38">
        <f t="shared" si="211"/>
        <v>-0.29792079130085497</v>
      </c>
      <c r="T373" s="46" t="s">
        <v>30</v>
      </c>
      <c r="U373" s="24"/>
      <c r="V373" s="13"/>
      <c r="W373" s="25"/>
      <c r="X373" s="26"/>
      <c r="Y373" s="26"/>
      <c r="Z373" s="26"/>
      <c r="AA373" s="26"/>
      <c r="AC373" s="26"/>
    </row>
    <row r="374" spans="1:29" ht="31.5" x14ac:dyDescent="0.25">
      <c r="A374" s="33" t="s">
        <v>830</v>
      </c>
      <c r="B374" s="34" t="s">
        <v>48</v>
      </c>
      <c r="C374" s="73" t="s">
        <v>29</v>
      </c>
      <c r="D374" s="36">
        <f t="shared" ref="D374:E374" si="218">SUM(D375,D378,D381,D400)</f>
        <v>0</v>
      </c>
      <c r="E374" s="36">
        <f t="shared" si="218"/>
        <v>136.39825704999998</v>
      </c>
      <c r="F374" s="36" t="s">
        <v>30</v>
      </c>
      <c r="G374" s="36">
        <f t="shared" ref="G374" si="219">SUM(G375,G378,G381,G400)</f>
        <v>6.8483919999999996</v>
      </c>
      <c r="H374" s="36" t="s">
        <v>30</v>
      </c>
      <c r="I374" s="36">
        <f t="shared" ref="I374" si="220">SUM(I375,I378,I381,I400)</f>
        <v>129.54986504999999</v>
      </c>
      <c r="J374" s="37" t="s">
        <v>30</v>
      </c>
      <c r="K374" s="36">
        <f t="shared" ref="K374:M374" si="221">SUM(K375,K378,K381,K400)</f>
        <v>108.63432003999998</v>
      </c>
      <c r="L374" s="37" t="s">
        <v>30</v>
      </c>
      <c r="M374" s="36">
        <f t="shared" si="221"/>
        <v>97.929623290000023</v>
      </c>
      <c r="N374" s="37" t="s">
        <v>30</v>
      </c>
      <c r="O374" s="36">
        <f t="shared" ref="O374" si="222">SUM(O375,O378,O381,O400)</f>
        <v>71.575145669999998</v>
      </c>
      <c r="P374" s="37" t="s">
        <v>30</v>
      </c>
      <c r="Q374" s="36">
        <f t="shared" ref="Q374" si="223">SUM(Q375,Q378,Q381,Q400)</f>
        <v>-50.659600660000002</v>
      </c>
      <c r="R374" s="37" t="s">
        <v>30</v>
      </c>
      <c r="S374" s="38">
        <f t="shared" si="211"/>
        <v>-0.46633145622255245</v>
      </c>
      <c r="T374" s="46" t="s">
        <v>30</v>
      </c>
      <c r="U374" s="24"/>
      <c r="V374" s="13"/>
      <c r="W374" s="25"/>
      <c r="X374" s="26"/>
      <c r="Y374" s="26"/>
      <c r="Z374" s="26"/>
      <c r="AA374" s="26"/>
      <c r="AC374" s="26"/>
    </row>
    <row r="375" spans="1:29" s="26" customFormat="1" ht="94.5" x14ac:dyDescent="0.25">
      <c r="A375" s="33" t="s">
        <v>831</v>
      </c>
      <c r="B375" s="34" t="s">
        <v>50</v>
      </c>
      <c r="C375" s="73" t="s">
        <v>29</v>
      </c>
      <c r="D375" s="36">
        <f>SUM(D376:D377)</f>
        <v>0</v>
      </c>
      <c r="E375" s="36">
        <f>SUM(E376:E377)</f>
        <v>0</v>
      </c>
      <c r="F375" s="36" t="s">
        <v>30</v>
      </c>
      <c r="G375" s="36">
        <f>SUM(G376:G377)</f>
        <v>0</v>
      </c>
      <c r="H375" s="36" t="s">
        <v>30</v>
      </c>
      <c r="I375" s="36">
        <f t="shared" ref="I375" si="224">SUM(I376:I377)</f>
        <v>0</v>
      </c>
      <c r="J375" s="37" t="s">
        <v>30</v>
      </c>
      <c r="K375" s="36">
        <f t="shared" ref="K375:M375" si="225">SUM(K376:K377)</f>
        <v>0</v>
      </c>
      <c r="L375" s="37" t="s">
        <v>30</v>
      </c>
      <c r="M375" s="36">
        <f t="shared" si="225"/>
        <v>0</v>
      </c>
      <c r="N375" s="37" t="s">
        <v>30</v>
      </c>
      <c r="O375" s="36">
        <f t="shared" ref="O375" si="226">SUM(O376:O377)</f>
        <v>0</v>
      </c>
      <c r="P375" s="37" t="s">
        <v>30</v>
      </c>
      <c r="Q375" s="36">
        <f t="shared" ref="Q375" si="227">SUM(Q376:Q377)</f>
        <v>0</v>
      </c>
      <c r="R375" s="37" t="s">
        <v>30</v>
      </c>
      <c r="S375" s="38">
        <v>0</v>
      </c>
      <c r="T375" s="46" t="s">
        <v>30</v>
      </c>
      <c r="U375" s="24"/>
      <c r="V375" s="25"/>
      <c r="W375" s="25"/>
    </row>
    <row r="376" spans="1:29" s="26" customFormat="1" ht="31.5" x14ac:dyDescent="0.25">
      <c r="A376" s="33" t="s">
        <v>832</v>
      </c>
      <c r="B376" s="34" t="s">
        <v>57</v>
      </c>
      <c r="C376" s="73" t="s">
        <v>29</v>
      </c>
      <c r="D376" s="36">
        <v>0</v>
      </c>
      <c r="E376" s="36">
        <v>0</v>
      </c>
      <c r="F376" s="36" t="s">
        <v>30</v>
      </c>
      <c r="G376" s="36">
        <v>0</v>
      </c>
      <c r="H376" s="36" t="s">
        <v>30</v>
      </c>
      <c r="I376" s="36">
        <v>0</v>
      </c>
      <c r="J376" s="37" t="s">
        <v>30</v>
      </c>
      <c r="K376" s="36">
        <v>0</v>
      </c>
      <c r="L376" s="37" t="s">
        <v>30</v>
      </c>
      <c r="M376" s="36">
        <v>0</v>
      </c>
      <c r="N376" s="37" t="s">
        <v>30</v>
      </c>
      <c r="O376" s="36">
        <v>0</v>
      </c>
      <c r="P376" s="37" t="s">
        <v>30</v>
      </c>
      <c r="Q376" s="36">
        <v>0</v>
      </c>
      <c r="R376" s="37" t="s">
        <v>30</v>
      </c>
      <c r="S376" s="38">
        <v>0</v>
      </c>
      <c r="T376" s="46" t="s">
        <v>30</v>
      </c>
      <c r="U376" s="24"/>
      <c r="V376" s="25"/>
      <c r="W376" s="25"/>
    </row>
    <row r="377" spans="1:29" ht="31.5" x14ac:dyDescent="0.25">
      <c r="A377" s="33" t="s">
        <v>833</v>
      </c>
      <c r="B377" s="34" t="s">
        <v>57</v>
      </c>
      <c r="C377" s="73" t="s">
        <v>29</v>
      </c>
      <c r="D377" s="36">
        <v>0</v>
      </c>
      <c r="E377" s="36">
        <v>0</v>
      </c>
      <c r="F377" s="36" t="s">
        <v>30</v>
      </c>
      <c r="G377" s="36">
        <v>0</v>
      </c>
      <c r="H377" s="36" t="s">
        <v>30</v>
      </c>
      <c r="I377" s="36">
        <v>0</v>
      </c>
      <c r="J377" s="37" t="s">
        <v>30</v>
      </c>
      <c r="K377" s="36">
        <v>0</v>
      </c>
      <c r="L377" s="37" t="s">
        <v>30</v>
      </c>
      <c r="M377" s="36">
        <v>0</v>
      </c>
      <c r="N377" s="37" t="s">
        <v>30</v>
      </c>
      <c r="O377" s="36">
        <v>0</v>
      </c>
      <c r="P377" s="37" t="s">
        <v>30</v>
      </c>
      <c r="Q377" s="36">
        <v>0</v>
      </c>
      <c r="R377" s="37" t="s">
        <v>30</v>
      </c>
      <c r="S377" s="38">
        <v>0</v>
      </c>
      <c r="T377" s="46" t="s">
        <v>30</v>
      </c>
      <c r="U377" s="24"/>
      <c r="V377" s="13"/>
      <c r="W377" s="25"/>
      <c r="X377" s="26"/>
      <c r="Y377" s="26"/>
      <c r="Z377" s="26"/>
      <c r="AA377" s="26"/>
      <c r="AC377" s="26"/>
    </row>
    <row r="378" spans="1:29" ht="47.25" x14ac:dyDescent="0.25">
      <c r="A378" s="33" t="s">
        <v>834</v>
      </c>
      <c r="B378" s="34" t="s">
        <v>59</v>
      </c>
      <c r="C378" s="73" t="s">
        <v>29</v>
      </c>
      <c r="D378" s="36">
        <f t="shared" ref="D378" si="228">SUM(D379)</f>
        <v>0</v>
      </c>
      <c r="E378" s="36">
        <f t="shared" ref="E378" si="229">SUM(E379)</f>
        <v>0</v>
      </c>
      <c r="F378" s="36" t="s">
        <v>30</v>
      </c>
      <c r="G378" s="36">
        <f t="shared" ref="G378" si="230">SUM(G379)</f>
        <v>0</v>
      </c>
      <c r="H378" s="36" t="s">
        <v>30</v>
      </c>
      <c r="I378" s="36">
        <f t="shared" ref="I378" si="231">SUM(I379)</f>
        <v>0</v>
      </c>
      <c r="J378" s="37" t="s">
        <v>30</v>
      </c>
      <c r="K378" s="36">
        <f t="shared" ref="K378:Q378" si="232">SUM(K379)</f>
        <v>0</v>
      </c>
      <c r="L378" s="37" t="s">
        <v>30</v>
      </c>
      <c r="M378" s="36">
        <f t="shared" si="232"/>
        <v>0</v>
      </c>
      <c r="N378" s="37" t="s">
        <v>30</v>
      </c>
      <c r="O378" s="36">
        <f t="shared" si="232"/>
        <v>0</v>
      </c>
      <c r="P378" s="37" t="s">
        <v>30</v>
      </c>
      <c r="Q378" s="36">
        <f t="shared" si="232"/>
        <v>0</v>
      </c>
      <c r="R378" s="37" t="s">
        <v>30</v>
      </c>
      <c r="S378" s="38">
        <v>0</v>
      </c>
      <c r="T378" s="46" t="s">
        <v>30</v>
      </c>
      <c r="U378" s="24"/>
      <c r="V378" s="13"/>
      <c r="W378" s="25"/>
      <c r="X378" s="26"/>
      <c r="Y378" s="26"/>
      <c r="Z378" s="26"/>
      <c r="AA378" s="26"/>
      <c r="AC378" s="26"/>
    </row>
    <row r="379" spans="1:29" ht="31.5" x14ac:dyDescent="0.25">
      <c r="A379" s="33" t="s">
        <v>835</v>
      </c>
      <c r="B379" s="34" t="s">
        <v>57</v>
      </c>
      <c r="C379" s="73" t="s">
        <v>29</v>
      </c>
      <c r="D379" s="36">
        <v>0</v>
      </c>
      <c r="E379" s="36">
        <v>0</v>
      </c>
      <c r="F379" s="36" t="s">
        <v>30</v>
      </c>
      <c r="G379" s="36">
        <v>0</v>
      </c>
      <c r="H379" s="36" t="s">
        <v>30</v>
      </c>
      <c r="I379" s="36">
        <v>0</v>
      </c>
      <c r="J379" s="37" t="s">
        <v>30</v>
      </c>
      <c r="K379" s="36">
        <v>0</v>
      </c>
      <c r="L379" s="37" t="s">
        <v>30</v>
      </c>
      <c r="M379" s="36">
        <v>0</v>
      </c>
      <c r="N379" s="37" t="s">
        <v>30</v>
      </c>
      <c r="O379" s="36">
        <v>0</v>
      </c>
      <c r="P379" s="37" t="s">
        <v>30</v>
      </c>
      <c r="Q379" s="36">
        <v>0</v>
      </c>
      <c r="R379" s="37" t="s">
        <v>30</v>
      </c>
      <c r="S379" s="38">
        <v>0</v>
      </c>
      <c r="T379" s="36" t="s">
        <v>30</v>
      </c>
      <c r="U379" s="24"/>
      <c r="V379" s="13"/>
      <c r="W379" s="25"/>
      <c r="X379" s="26"/>
      <c r="Y379" s="26"/>
      <c r="Z379" s="26"/>
      <c r="AA379" s="26"/>
      <c r="AC379" s="26"/>
    </row>
    <row r="380" spans="1:29" s="26" customFormat="1" ht="31.5" x14ac:dyDescent="0.25">
      <c r="A380" s="33" t="s">
        <v>836</v>
      </c>
      <c r="B380" s="34" t="s">
        <v>57</v>
      </c>
      <c r="C380" s="73" t="s">
        <v>29</v>
      </c>
      <c r="D380" s="36">
        <v>0</v>
      </c>
      <c r="E380" s="36">
        <v>0</v>
      </c>
      <c r="F380" s="36" t="s">
        <v>30</v>
      </c>
      <c r="G380" s="36">
        <v>0</v>
      </c>
      <c r="H380" s="36" t="s">
        <v>30</v>
      </c>
      <c r="I380" s="36">
        <v>0</v>
      </c>
      <c r="J380" s="37" t="s">
        <v>30</v>
      </c>
      <c r="K380" s="36">
        <v>0</v>
      </c>
      <c r="L380" s="37" t="s">
        <v>30</v>
      </c>
      <c r="M380" s="36">
        <v>0</v>
      </c>
      <c r="N380" s="37" t="s">
        <v>30</v>
      </c>
      <c r="O380" s="36">
        <v>0</v>
      </c>
      <c r="P380" s="37" t="s">
        <v>30</v>
      </c>
      <c r="Q380" s="36">
        <v>0</v>
      </c>
      <c r="R380" s="37" t="s">
        <v>30</v>
      </c>
      <c r="S380" s="38">
        <v>0</v>
      </c>
      <c r="T380" s="39" t="s">
        <v>30</v>
      </c>
      <c r="U380" s="24"/>
      <c r="V380" s="25"/>
      <c r="W380" s="25"/>
    </row>
    <row r="381" spans="1:29" ht="47.25" x14ac:dyDescent="0.25">
      <c r="A381" s="33" t="s">
        <v>837</v>
      </c>
      <c r="B381" s="34" t="s">
        <v>63</v>
      </c>
      <c r="C381" s="73" t="s">
        <v>29</v>
      </c>
      <c r="D381" s="36">
        <f>SUM(D382:D386)</f>
        <v>0</v>
      </c>
      <c r="E381" s="36">
        <f>SUM(E382:E386)</f>
        <v>136.39825704999998</v>
      </c>
      <c r="F381" s="36" t="s">
        <v>30</v>
      </c>
      <c r="G381" s="36">
        <f>SUM(G382:G386)</f>
        <v>6.8483919999999996</v>
      </c>
      <c r="H381" s="36" t="s">
        <v>30</v>
      </c>
      <c r="I381" s="36">
        <f t="shared" ref="I381" si="233">SUM(I382:I386)</f>
        <v>129.54986504999999</v>
      </c>
      <c r="J381" s="37" t="s">
        <v>30</v>
      </c>
      <c r="K381" s="36">
        <f t="shared" ref="K381:M381" si="234">SUM(K382:K386)</f>
        <v>108.63432003999998</v>
      </c>
      <c r="L381" s="37" t="s">
        <v>30</v>
      </c>
      <c r="M381" s="36">
        <f t="shared" si="234"/>
        <v>97.929623290000023</v>
      </c>
      <c r="N381" s="37" t="s">
        <v>30</v>
      </c>
      <c r="O381" s="36">
        <f t="shared" ref="O381" si="235">SUM(O382:O386)</f>
        <v>71.575145669999998</v>
      </c>
      <c r="P381" s="37" t="s">
        <v>30</v>
      </c>
      <c r="Q381" s="36">
        <f t="shared" ref="Q381" si="236">SUM(Q382:Q386)</f>
        <v>-50.659600660000002</v>
      </c>
      <c r="R381" s="37" t="s">
        <v>30</v>
      </c>
      <c r="S381" s="38">
        <f t="shared" si="211"/>
        <v>-0.46633145622255245</v>
      </c>
      <c r="T381" s="39" t="s">
        <v>30</v>
      </c>
      <c r="U381" s="71"/>
      <c r="V381" s="13"/>
      <c r="W381" s="25"/>
      <c r="X381" s="26"/>
      <c r="Y381" s="26"/>
      <c r="Z381" s="26"/>
      <c r="AA381" s="26"/>
      <c r="AC381" s="26"/>
    </row>
    <row r="382" spans="1:29" ht="78.75" x14ac:dyDescent="0.25">
      <c r="A382" s="33" t="s">
        <v>838</v>
      </c>
      <c r="B382" s="34" t="s">
        <v>65</v>
      </c>
      <c r="C382" s="73" t="s">
        <v>29</v>
      </c>
      <c r="D382" s="36">
        <v>0</v>
      </c>
      <c r="E382" s="36">
        <v>0</v>
      </c>
      <c r="F382" s="36" t="s">
        <v>30</v>
      </c>
      <c r="G382" s="36">
        <v>0</v>
      </c>
      <c r="H382" s="36" t="s">
        <v>30</v>
      </c>
      <c r="I382" s="36">
        <v>0</v>
      </c>
      <c r="J382" s="37" t="s">
        <v>30</v>
      </c>
      <c r="K382" s="36">
        <v>0</v>
      </c>
      <c r="L382" s="37" t="s">
        <v>30</v>
      </c>
      <c r="M382" s="36">
        <v>0</v>
      </c>
      <c r="N382" s="37" t="s">
        <v>30</v>
      </c>
      <c r="O382" s="36">
        <v>0</v>
      </c>
      <c r="P382" s="37" t="s">
        <v>30</v>
      </c>
      <c r="Q382" s="36">
        <v>0</v>
      </c>
      <c r="R382" s="37" t="s">
        <v>30</v>
      </c>
      <c r="S382" s="38">
        <v>0</v>
      </c>
      <c r="T382" s="39" t="s">
        <v>30</v>
      </c>
      <c r="U382" s="71"/>
      <c r="V382" s="13"/>
      <c r="W382" s="25"/>
      <c r="X382" s="26"/>
      <c r="Y382" s="26"/>
      <c r="Z382" s="26"/>
      <c r="AA382" s="26"/>
      <c r="AC382" s="26"/>
    </row>
    <row r="383" spans="1:29" s="26" customFormat="1" ht="78.75" x14ac:dyDescent="0.25">
      <c r="A383" s="33" t="s">
        <v>839</v>
      </c>
      <c r="B383" s="34" t="s">
        <v>67</v>
      </c>
      <c r="C383" s="73" t="s">
        <v>29</v>
      </c>
      <c r="D383" s="36">
        <v>0</v>
      </c>
      <c r="E383" s="36">
        <v>0</v>
      </c>
      <c r="F383" s="36" t="s">
        <v>30</v>
      </c>
      <c r="G383" s="36">
        <v>0</v>
      </c>
      <c r="H383" s="36" t="s">
        <v>30</v>
      </c>
      <c r="I383" s="36">
        <v>0</v>
      </c>
      <c r="J383" s="37" t="s">
        <v>30</v>
      </c>
      <c r="K383" s="36">
        <v>0</v>
      </c>
      <c r="L383" s="37" t="s">
        <v>30</v>
      </c>
      <c r="M383" s="36">
        <v>0</v>
      </c>
      <c r="N383" s="37" t="s">
        <v>30</v>
      </c>
      <c r="O383" s="36">
        <v>0</v>
      </c>
      <c r="P383" s="37" t="s">
        <v>30</v>
      </c>
      <c r="Q383" s="36">
        <v>0</v>
      </c>
      <c r="R383" s="37" t="s">
        <v>30</v>
      </c>
      <c r="S383" s="38">
        <v>0</v>
      </c>
      <c r="T383" s="46" t="s">
        <v>30</v>
      </c>
      <c r="U383" s="24"/>
      <c r="V383" s="25"/>
      <c r="W383" s="25"/>
    </row>
    <row r="384" spans="1:29" ht="63" x14ac:dyDescent="0.25">
      <c r="A384" s="33" t="s">
        <v>840</v>
      </c>
      <c r="B384" s="34" t="s">
        <v>69</v>
      </c>
      <c r="C384" s="73" t="s">
        <v>29</v>
      </c>
      <c r="D384" s="36">
        <v>0</v>
      </c>
      <c r="E384" s="36">
        <v>0</v>
      </c>
      <c r="F384" s="36" t="s">
        <v>30</v>
      </c>
      <c r="G384" s="36">
        <v>0</v>
      </c>
      <c r="H384" s="36" t="s">
        <v>30</v>
      </c>
      <c r="I384" s="36">
        <v>0</v>
      </c>
      <c r="J384" s="37" t="s">
        <v>30</v>
      </c>
      <c r="K384" s="36">
        <v>0</v>
      </c>
      <c r="L384" s="37" t="s">
        <v>30</v>
      </c>
      <c r="M384" s="36">
        <v>0</v>
      </c>
      <c r="N384" s="37" t="s">
        <v>30</v>
      </c>
      <c r="O384" s="36">
        <v>0</v>
      </c>
      <c r="P384" s="37" t="s">
        <v>30</v>
      </c>
      <c r="Q384" s="36">
        <v>0</v>
      </c>
      <c r="R384" s="37" t="s">
        <v>30</v>
      </c>
      <c r="S384" s="38">
        <v>0</v>
      </c>
      <c r="T384" s="46" t="s">
        <v>30</v>
      </c>
      <c r="U384" s="24"/>
      <c r="V384" s="13"/>
      <c r="W384" s="25"/>
      <c r="X384" s="26"/>
      <c r="Y384" s="26"/>
      <c r="Z384" s="26"/>
      <c r="AA384" s="26"/>
      <c r="AC384" s="26"/>
    </row>
    <row r="385" spans="1:29" ht="94.5" x14ac:dyDescent="0.25">
      <c r="A385" s="33" t="s">
        <v>841</v>
      </c>
      <c r="B385" s="34" t="s">
        <v>71</v>
      </c>
      <c r="C385" s="73" t="s">
        <v>29</v>
      </c>
      <c r="D385" s="36">
        <v>0</v>
      </c>
      <c r="E385" s="36">
        <v>0</v>
      </c>
      <c r="F385" s="36" t="s">
        <v>30</v>
      </c>
      <c r="G385" s="36">
        <v>0</v>
      </c>
      <c r="H385" s="36" t="s">
        <v>30</v>
      </c>
      <c r="I385" s="36">
        <v>0</v>
      </c>
      <c r="J385" s="37" t="s">
        <v>30</v>
      </c>
      <c r="K385" s="36">
        <v>0</v>
      </c>
      <c r="L385" s="37" t="s">
        <v>30</v>
      </c>
      <c r="M385" s="36">
        <v>0</v>
      </c>
      <c r="N385" s="37" t="s">
        <v>30</v>
      </c>
      <c r="O385" s="36">
        <v>0</v>
      </c>
      <c r="P385" s="37" t="s">
        <v>30</v>
      </c>
      <c r="Q385" s="36">
        <v>0</v>
      </c>
      <c r="R385" s="37" t="s">
        <v>30</v>
      </c>
      <c r="S385" s="38">
        <v>0</v>
      </c>
      <c r="T385" s="46" t="s">
        <v>30</v>
      </c>
      <c r="U385" s="24"/>
      <c r="V385" s="13"/>
      <c r="W385" s="25"/>
      <c r="X385" s="26"/>
      <c r="Y385" s="26"/>
      <c r="Z385" s="26"/>
      <c r="AA385" s="26"/>
      <c r="AC385" s="26"/>
    </row>
    <row r="386" spans="1:29" ht="78.75" x14ac:dyDescent="0.25">
      <c r="A386" s="33" t="s">
        <v>842</v>
      </c>
      <c r="B386" s="34" t="s">
        <v>75</v>
      </c>
      <c r="C386" s="73" t="s">
        <v>29</v>
      </c>
      <c r="D386" s="36">
        <f t="shared" ref="D386:E386" si="237">SUM(D387:D399)</f>
        <v>0</v>
      </c>
      <c r="E386" s="36">
        <f t="shared" si="237"/>
        <v>136.39825704999998</v>
      </c>
      <c r="F386" s="36" t="s">
        <v>30</v>
      </c>
      <c r="G386" s="36">
        <f t="shared" ref="G386" si="238">SUM(G387:G399)</f>
        <v>6.8483919999999996</v>
      </c>
      <c r="H386" s="36" t="s">
        <v>30</v>
      </c>
      <c r="I386" s="36">
        <f t="shared" ref="I386" si="239">SUM(I387:I399)</f>
        <v>129.54986504999999</v>
      </c>
      <c r="J386" s="37" t="s">
        <v>30</v>
      </c>
      <c r="K386" s="36">
        <f t="shared" ref="K386:M386" si="240">SUM(K387:K399)</f>
        <v>108.63432003999998</v>
      </c>
      <c r="L386" s="37" t="s">
        <v>30</v>
      </c>
      <c r="M386" s="36">
        <f t="shared" si="240"/>
        <v>97.929623290000023</v>
      </c>
      <c r="N386" s="37" t="s">
        <v>30</v>
      </c>
      <c r="O386" s="36">
        <f t="shared" ref="O386" si="241">SUM(O387:O399)</f>
        <v>71.575145669999998</v>
      </c>
      <c r="P386" s="37" t="s">
        <v>30</v>
      </c>
      <c r="Q386" s="36">
        <f t="shared" ref="Q386" si="242">SUM(Q387:Q399)</f>
        <v>-50.659600660000002</v>
      </c>
      <c r="R386" s="37" t="s">
        <v>30</v>
      </c>
      <c r="S386" s="38">
        <f t="shared" si="211"/>
        <v>-0.46633145622255245</v>
      </c>
      <c r="T386" s="46" t="s">
        <v>30</v>
      </c>
      <c r="U386" s="24"/>
      <c r="V386" s="13"/>
      <c r="W386" s="25"/>
      <c r="X386" s="26"/>
      <c r="Y386" s="26"/>
      <c r="Z386" s="26"/>
      <c r="AA386" s="26"/>
      <c r="AC386" s="26"/>
    </row>
    <row r="387" spans="1:29" ht="63" x14ac:dyDescent="0.25">
      <c r="A387" s="40" t="s">
        <v>842</v>
      </c>
      <c r="B387" s="124" t="s">
        <v>843</v>
      </c>
      <c r="C387" s="43" t="s">
        <v>844</v>
      </c>
      <c r="D387" s="43" t="s">
        <v>30</v>
      </c>
      <c r="E387" s="43">
        <v>51.230313949999996</v>
      </c>
      <c r="F387" s="43" t="s">
        <v>30</v>
      </c>
      <c r="G387" s="43">
        <v>0</v>
      </c>
      <c r="H387" s="43" t="s">
        <v>30</v>
      </c>
      <c r="I387" s="43">
        <f t="shared" ref="I387:I399" si="243">E387-G387</f>
        <v>51.230313949999996</v>
      </c>
      <c r="J387" s="44" t="s">
        <v>30</v>
      </c>
      <c r="K387" s="43">
        <v>30.314768939999993</v>
      </c>
      <c r="L387" s="44" t="s">
        <v>30</v>
      </c>
      <c r="M387" s="43">
        <v>0.82359532000000002</v>
      </c>
      <c r="N387" s="44" t="s">
        <v>30</v>
      </c>
      <c r="O387" s="43">
        <f t="shared" ref="O387:O399" si="244">I387-M387</f>
        <v>50.406718629999993</v>
      </c>
      <c r="P387" s="44" t="s">
        <v>30</v>
      </c>
      <c r="Q387" s="43">
        <f t="shared" ref="Q387:Q399" si="245">M387-K387</f>
        <v>-29.491173619999994</v>
      </c>
      <c r="R387" s="44" t="s">
        <v>30</v>
      </c>
      <c r="S387" s="45">
        <f t="shared" si="211"/>
        <v>-0.9728318786915352</v>
      </c>
      <c r="T387" s="54" t="s">
        <v>845</v>
      </c>
      <c r="U387" s="24"/>
      <c r="V387" s="13"/>
      <c r="W387" s="25"/>
      <c r="X387" s="26"/>
      <c r="Y387" s="26"/>
      <c r="Z387" s="26"/>
      <c r="AA387" s="26"/>
      <c r="AC387" s="26"/>
    </row>
    <row r="388" spans="1:29" ht="78.75" x14ac:dyDescent="0.25">
      <c r="A388" s="40" t="s">
        <v>842</v>
      </c>
      <c r="B388" s="124" t="s">
        <v>846</v>
      </c>
      <c r="C388" s="43" t="s">
        <v>847</v>
      </c>
      <c r="D388" s="43" t="s">
        <v>30</v>
      </c>
      <c r="E388" s="43">
        <v>1.0914324</v>
      </c>
      <c r="F388" s="43" t="s">
        <v>30</v>
      </c>
      <c r="G388" s="43">
        <v>0</v>
      </c>
      <c r="H388" s="43" t="s">
        <v>30</v>
      </c>
      <c r="I388" s="43">
        <f t="shared" si="243"/>
        <v>1.0914324</v>
      </c>
      <c r="J388" s="44" t="s">
        <v>30</v>
      </c>
      <c r="K388" s="43">
        <v>1.0914324</v>
      </c>
      <c r="L388" s="44" t="s">
        <v>30</v>
      </c>
      <c r="M388" s="43">
        <v>1.0914324</v>
      </c>
      <c r="N388" s="44" t="s">
        <v>30</v>
      </c>
      <c r="O388" s="43">
        <f t="shared" si="244"/>
        <v>0</v>
      </c>
      <c r="P388" s="44" t="s">
        <v>30</v>
      </c>
      <c r="Q388" s="43">
        <f t="shared" si="245"/>
        <v>0</v>
      </c>
      <c r="R388" s="44" t="s">
        <v>30</v>
      </c>
      <c r="S388" s="45">
        <f t="shared" si="211"/>
        <v>0</v>
      </c>
      <c r="T388" s="54" t="s">
        <v>30</v>
      </c>
      <c r="U388" s="24"/>
      <c r="V388" s="13"/>
      <c r="W388" s="25"/>
      <c r="X388" s="26"/>
      <c r="Y388" s="26"/>
      <c r="Z388" s="26"/>
      <c r="AA388" s="26"/>
      <c r="AC388" s="26"/>
    </row>
    <row r="389" spans="1:29" ht="63" x14ac:dyDescent="0.25">
      <c r="A389" s="40" t="s">
        <v>842</v>
      </c>
      <c r="B389" s="124" t="s">
        <v>848</v>
      </c>
      <c r="C389" s="43" t="s">
        <v>849</v>
      </c>
      <c r="D389" s="43" t="s">
        <v>30</v>
      </c>
      <c r="E389" s="43">
        <v>2.7848438600000005</v>
      </c>
      <c r="F389" s="43" t="s">
        <v>30</v>
      </c>
      <c r="G389" s="43">
        <v>0</v>
      </c>
      <c r="H389" s="43" t="s">
        <v>30</v>
      </c>
      <c r="I389" s="43">
        <f t="shared" si="243"/>
        <v>2.7848438600000005</v>
      </c>
      <c r="J389" s="44" t="s">
        <v>30</v>
      </c>
      <c r="K389" s="43">
        <v>2.7848438600000005</v>
      </c>
      <c r="L389" s="44" t="s">
        <v>30</v>
      </c>
      <c r="M389" s="43">
        <v>1.7326029999999999</v>
      </c>
      <c r="N389" s="44" t="s">
        <v>30</v>
      </c>
      <c r="O389" s="43">
        <f t="shared" si="244"/>
        <v>1.0522408600000006</v>
      </c>
      <c r="P389" s="44" t="s">
        <v>30</v>
      </c>
      <c r="Q389" s="43">
        <f t="shared" si="245"/>
        <v>-1.0522408600000006</v>
      </c>
      <c r="R389" s="44" t="s">
        <v>30</v>
      </c>
      <c r="S389" s="45">
        <f t="shared" si="211"/>
        <v>-0.37784555001945436</v>
      </c>
      <c r="T389" s="54" t="s">
        <v>850</v>
      </c>
      <c r="U389" s="24"/>
      <c r="V389" s="13"/>
      <c r="W389" s="25"/>
      <c r="X389" s="26"/>
      <c r="Y389" s="26"/>
      <c r="Z389" s="26"/>
      <c r="AA389" s="26"/>
      <c r="AC389" s="26"/>
    </row>
    <row r="390" spans="1:29" ht="63" x14ac:dyDescent="0.25">
      <c r="A390" s="40" t="s">
        <v>842</v>
      </c>
      <c r="B390" s="124" t="s">
        <v>851</v>
      </c>
      <c r="C390" s="43" t="s">
        <v>852</v>
      </c>
      <c r="D390" s="59" t="s">
        <v>30</v>
      </c>
      <c r="E390" s="43">
        <v>4.3306994100000002</v>
      </c>
      <c r="F390" s="43" t="s">
        <v>30</v>
      </c>
      <c r="G390" s="43">
        <v>0</v>
      </c>
      <c r="H390" s="43" t="s">
        <v>30</v>
      </c>
      <c r="I390" s="43">
        <f t="shared" si="243"/>
        <v>4.3306994100000002</v>
      </c>
      <c r="J390" s="44" t="s">
        <v>30</v>
      </c>
      <c r="K390" s="43">
        <v>4.3306994100000002</v>
      </c>
      <c r="L390" s="44" t="s">
        <v>30</v>
      </c>
      <c r="M390" s="43">
        <v>0</v>
      </c>
      <c r="N390" s="44" t="s">
        <v>30</v>
      </c>
      <c r="O390" s="43">
        <f t="shared" si="244"/>
        <v>4.3306994100000002</v>
      </c>
      <c r="P390" s="44" t="s">
        <v>30</v>
      </c>
      <c r="Q390" s="43">
        <f t="shared" si="245"/>
        <v>-4.3306994100000002</v>
      </c>
      <c r="R390" s="44" t="s">
        <v>30</v>
      </c>
      <c r="S390" s="45">
        <f t="shared" si="211"/>
        <v>-1</v>
      </c>
      <c r="T390" s="54" t="s">
        <v>853</v>
      </c>
      <c r="U390" s="24"/>
      <c r="V390" s="13"/>
      <c r="W390" s="25"/>
      <c r="X390" s="26"/>
      <c r="Y390" s="26"/>
      <c r="Z390" s="26"/>
      <c r="AA390" s="26"/>
      <c r="AC390" s="26"/>
    </row>
    <row r="391" spans="1:29" ht="63" x14ac:dyDescent="0.25">
      <c r="A391" s="40" t="s">
        <v>842</v>
      </c>
      <c r="B391" s="124" t="s">
        <v>854</v>
      </c>
      <c r="C391" s="43" t="s">
        <v>855</v>
      </c>
      <c r="D391" s="59" t="s">
        <v>30</v>
      </c>
      <c r="E391" s="43">
        <v>49.532080000000001</v>
      </c>
      <c r="F391" s="43" t="s">
        <v>30</v>
      </c>
      <c r="G391" s="43">
        <v>0</v>
      </c>
      <c r="H391" s="43" t="s">
        <v>30</v>
      </c>
      <c r="I391" s="43">
        <f t="shared" si="243"/>
        <v>49.532080000000001</v>
      </c>
      <c r="J391" s="44" t="s">
        <v>30</v>
      </c>
      <c r="K391" s="43">
        <v>49.532080000000001</v>
      </c>
      <c r="L391" s="44" t="s">
        <v>30</v>
      </c>
      <c r="M391" s="43">
        <v>49.532080000000001</v>
      </c>
      <c r="N391" s="44" t="s">
        <v>30</v>
      </c>
      <c r="O391" s="43">
        <f t="shared" si="244"/>
        <v>0</v>
      </c>
      <c r="P391" s="44" t="s">
        <v>30</v>
      </c>
      <c r="Q391" s="43">
        <f t="shared" si="245"/>
        <v>0</v>
      </c>
      <c r="R391" s="44" t="s">
        <v>30</v>
      </c>
      <c r="S391" s="45">
        <f t="shared" si="211"/>
        <v>0</v>
      </c>
      <c r="T391" s="54" t="s">
        <v>30</v>
      </c>
      <c r="U391" s="24"/>
      <c r="V391" s="13"/>
      <c r="W391" s="25"/>
      <c r="X391" s="26"/>
      <c r="Y391" s="26"/>
      <c r="Z391" s="26"/>
      <c r="AA391" s="26"/>
      <c r="AC391" s="26"/>
    </row>
    <row r="392" spans="1:29" ht="78.75" x14ac:dyDescent="0.25">
      <c r="A392" s="40" t="s">
        <v>842</v>
      </c>
      <c r="B392" s="124" t="s">
        <v>856</v>
      </c>
      <c r="C392" s="43" t="s">
        <v>857</v>
      </c>
      <c r="D392" s="59" t="s">
        <v>30</v>
      </c>
      <c r="E392" s="43">
        <v>2.1821830000000002</v>
      </c>
      <c r="F392" s="43" t="s">
        <v>30</v>
      </c>
      <c r="G392" s="43">
        <v>0</v>
      </c>
      <c r="H392" s="43" t="s">
        <v>30</v>
      </c>
      <c r="I392" s="43">
        <f t="shared" si="243"/>
        <v>2.1821830000000002</v>
      </c>
      <c r="J392" s="44" t="s">
        <v>30</v>
      </c>
      <c r="K392" s="43">
        <v>2.1821830000000002</v>
      </c>
      <c r="L392" s="44" t="s">
        <v>30</v>
      </c>
      <c r="M392" s="43">
        <v>0</v>
      </c>
      <c r="N392" s="44" t="s">
        <v>30</v>
      </c>
      <c r="O392" s="43">
        <f t="shared" si="244"/>
        <v>2.1821830000000002</v>
      </c>
      <c r="P392" s="44" t="s">
        <v>30</v>
      </c>
      <c r="Q392" s="43">
        <f t="shared" si="245"/>
        <v>-2.1821830000000002</v>
      </c>
      <c r="R392" s="44" t="s">
        <v>30</v>
      </c>
      <c r="S392" s="45">
        <f t="shared" si="211"/>
        <v>-1</v>
      </c>
      <c r="T392" s="54" t="s">
        <v>858</v>
      </c>
      <c r="U392" s="24"/>
      <c r="V392" s="13"/>
      <c r="W392" s="25"/>
      <c r="X392" s="26"/>
      <c r="Y392" s="26"/>
      <c r="Z392" s="26"/>
      <c r="AA392" s="26"/>
      <c r="AC392" s="26"/>
    </row>
    <row r="393" spans="1:29" ht="78.75" x14ac:dyDescent="0.25">
      <c r="A393" s="40" t="s">
        <v>842</v>
      </c>
      <c r="B393" s="124" t="s">
        <v>859</v>
      </c>
      <c r="C393" s="43" t="s">
        <v>860</v>
      </c>
      <c r="D393" s="43" t="s">
        <v>30</v>
      </c>
      <c r="E393" s="43">
        <v>12.354251490000001</v>
      </c>
      <c r="F393" s="43" t="s">
        <v>30</v>
      </c>
      <c r="G393" s="43">
        <v>0</v>
      </c>
      <c r="H393" s="43" t="s">
        <v>30</v>
      </c>
      <c r="I393" s="43">
        <f t="shared" si="243"/>
        <v>12.354251490000001</v>
      </c>
      <c r="J393" s="44" t="s">
        <v>30</v>
      </c>
      <c r="K393" s="43">
        <v>12.354251490000001</v>
      </c>
      <c r="L393" s="44" t="s">
        <v>30</v>
      </c>
      <c r="M393" s="43">
        <v>0</v>
      </c>
      <c r="N393" s="44" t="s">
        <v>30</v>
      </c>
      <c r="O393" s="43">
        <f t="shared" si="244"/>
        <v>12.354251490000001</v>
      </c>
      <c r="P393" s="44" t="s">
        <v>30</v>
      </c>
      <c r="Q393" s="43">
        <f t="shared" si="245"/>
        <v>-12.354251490000001</v>
      </c>
      <c r="R393" s="44" t="s">
        <v>30</v>
      </c>
      <c r="S393" s="45">
        <f t="shared" si="211"/>
        <v>-1</v>
      </c>
      <c r="T393" s="43" t="s">
        <v>858</v>
      </c>
      <c r="U393" s="24"/>
      <c r="V393" s="13"/>
      <c r="W393" s="25"/>
      <c r="X393" s="26"/>
      <c r="Y393" s="26"/>
      <c r="Z393" s="26"/>
      <c r="AA393" s="26"/>
      <c r="AC393" s="26"/>
    </row>
    <row r="394" spans="1:29" ht="63" x14ac:dyDescent="0.25">
      <c r="A394" s="40" t="s">
        <v>842</v>
      </c>
      <c r="B394" s="124" t="s">
        <v>861</v>
      </c>
      <c r="C394" s="43" t="s">
        <v>862</v>
      </c>
      <c r="D394" s="43" t="s">
        <v>30</v>
      </c>
      <c r="E394" s="43">
        <v>4.8152742799999997</v>
      </c>
      <c r="F394" s="43" t="s">
        <v>30</v>
      </c>
      <c r="G394" s="43">
        <v>0</v>
      </c>
      <c r="H394" s="43" t="s">
        <v>30</v>
      </c>
      <c r="I394" s="43">
        <f t="shared" si="243"/>
        <v>4.8152742799999997</v>
      </c>
      <c r="J394" s="44" t="s">
        <v>30</v>
      </c>
      <c r="K394" s="43">
        <v>4.8152742799999997</v>
      </c>
      <c r="L394" s="44" t="s">
        <v>30</v>
      </c>
      <c r="M394" s="43">
        <v>3.5662220000000002</v>
      </c>
      <c r="N394" s="44" t="s">
        <v>30</v>
      </c>
      <c r="O394" s="43">
        <f t="shared" si="244"/>
        <v>1.2490522799999995</v>
      </c>
      <c r="P394" s="44" t="s">
        <v>30</v>
      </c>
      <c r="Q394" s="43">
        <f t="shared" si="245"/>
        <v>-1.2490522799999995</v>
      </c>
      <c r="R394" s="44" t="s">
        <v>30</v>
      </c>
      <c r="S394" s="45">
        <f t="shared" si="211"/>
        <v>-0.25939379718988709</v>
      </c>
      <c r="T394" s="43" t="s">
        <v>863</v>
      </c>
      <c r="U394" s="24"/>
      <c r="V394" s="13"/>
      <c r="W394" s="25"/>
      <c r="X394" s="26"/>
      <c r="Y394" s="26"/>
      <c r="Z394" s="26"/>
      <c r="AA394" s="26"/>
      <c r="AC394" s="26"/>
    </row>
    <row r="395" spans="1:29" ht="63" x14ac:dyDescent="0.25">
      <c r="A395" s="40" t="s">
        <v>842</v>
      </c>
      <c r="B395" s="124" t="s">
        <v>864</v>
      </c>
      <c r="C395" s="43" t="s">
        <v>865</v>
      </c>
      <c r="D395" s="43" t="s">
        <v>30</v>
      </c>
      <c r="E395" s="43">
        <v>1.2287866599999999</v>
      </c>
      <c r="F395" s="43" t="s">
        <v>30</v>
      </c>
      <c r="G395" s="43">
        <v>0</v>
      </c>
      <c r="H395" s="43" t="s">
        <v>30</v>
      </c>
      <c r="I395" s="43">
        <f t="shared" si="243"/>
        <v>1.2287866599999999</v>
      </c>
      <c r="J395" s="44" t="s">
        <v>30</v>
      </c>
      <c r="K395" s="43">
        <v>1.2287866599999999</v>
      </c>
      <c r="L395" s="44" t="s">
        <v>30</v>
      </c>
      <c r="M395" s="43">
        <v>1.2287866599999999</v>
      </c>
      <c r="N395" s="44" t="s">
        <v>30</v>
      </c>
      <c r="O395" s="43">
        <f t="shared" si="244"/>
        <v>0</v>
      </c>
      <c r="P395" s="44" t="s">
        <v>30</v>
      </c>
      <c r="Q395" s="43">
        <f t="shared" si="245"/>
        <v>0</v>
      </c>
      <c r="R395" s="44" t="s">
        <v>30</v>
      </c>
      <c r="S395" s="45">
        <f t="shared" si="211"/>
        <v>0</v>
      </c>
      <c r="T395" s="54" t="s">
        <v>30</v>
      </c>
      <c r="U395" s="24"/>
      <c r="V395" s="13"/>
      <c r="W395" s="25"/>
      <c r="X395" s="26"/>
      <c r="Y395" s="26"/>
      <c r="Z395" s="26"/>
      <c r="AA395" s="26"/>
      <c r="AC395" s="26"/>
    </row>
    <row r="396" spans="1:29" ht="78.75" x14ac:dyDescent="0.25">
      <c r="A396" s="40" t="s">
        <v>842</v>
      </c>
      <c r="B396" s="124" t="s">
        <v>866</v>
      </c>
      <c r="C396" s="43" t="s">
        <v>867</v>
      </c>
      <c r="D396" s="43" t="s">
        <v>30</v>
      </c>
      <c r="E396" s="43" t="s">
        <v>30</v>
      </c>
      <c r="F396" s="43" t="s">
        <v>30</v>
      </c>
      <c r="G396" s="43" t="s">
        <v>30</v>
      </c>
      <c r="H396" s="43" t="s">
        <v>30</v>
      </c>
      <c r="I396" s="43" t="s">
        <v>30</v>
      </c>
      <c r="J396" s="44" t="s">
        <v>30</v>
      </c>
      <c r="K396" s="43" t="s">
        <v>30</v>
      </c>
      <c r="L396" s="44" t="s">
        <v>30</v>
      </c>
      <c r="M396" s="43">
        <v>30.368675900000003</v>
      </c>
      <c r="N396" s="44" t="s">
        <v>30</v>
      </c>
      <c r="O396" s="43" t="s">
        <v>30</v>
      </c>
      <c r="P396" s="44" t="s">
        <v>30</v>
      </c>
      <c r="Q396" s="43" t="s">
        <v>30</v>
      </c>
      <c r="R396" s="44" t="s">
        <v>30</v>
      </c>
      <c r="S396" s="45" t="s">
        <v>30</v>
      </c>
      <c r="T396" s="54" t="s">
        <v>868</v>
      </c>
      <c r="U396" s="24"/>
      <c r="V396" s="13"/>
      <c r="W396" s="25"/>
      <c r="X396" s="26"/>
      <c r="Y396" s="26"/>
      <c r="Z396" s="26"/>
      <c r="AA396" s="26"/>
      <c r="AC396" s="26"/>
    </row>
    <row r="397" spans="1:29" ht="63" x14ac:dyDescent="0.25">
      <c r="A397" s="40" t="s">
        <v>842</v>
      </c>
      <c r="B397" s="124" t="s">
        <v>869</v>
      </c>
      <c r="C397" s="43" t="s">
        <v>870</v>
      </c>
      <c r="D397" s="43" t="s">
        <v>30</v>
      </c>
      <c r="E397" s="43" t="s">
        <v>30</v>
      </c>
      <c r="F397" s="43" t="s">
        <v>30</v>
      </c>
      <c r="G397" s="43" t="s">
        <v>30</v>
      </c>
      <c r="H397" s="43" t="s">
        <v>30</v>
      </c>
      <c r="I397" s="43" t="s">
        <v>30</v>
      </c>
      <c r="J397" s="44" t="s">
        <v>30</v>
      </c>
      <c r="K397" s="43" t="s">
        <v>30</v>
      </c>
      <c r="L397" s="44" t="s">
        <v>30</v>
      </c>
      <c r="M397" s="43">
        <v>9.0645732999999993</v>
      </c>
      <c r="N397" s="44" t="s">
        <v>30</v>
      </c>
      <c r="O397" s="43" t="s">
        <v>30</v>
      </c>
      <c r="P397" s="44" t="s">
        <v>30</v>
      </c>
      <c r="Q397" s="43" t="s">
        <v>30</v>
      </c>
      <c r="R397" s="44" t="s">
        <v>30</v>
      </c>
      <c r="S397" s="45" t="s">
        <v>30</v>
      </c>
      <c r="T397" s="54" t="s">
        <v>868</v>
      </c>
      <c r="U397" s="24"/>
      <c r="V397" s="13"/>
      <c r="W397" s="25"/>
      <c r="X397" s="26"/>
      <c r="Y397" s="26"/>
      <c r="Z397" s="26"/>
      <c r="AA397" s="26"/>
      <c r="AC397" s="26"/>
    </row>
    <row r="398" spans="1:29" ht="78.75" x14ac:dyDescent="0.25">
      <c r="A398" s="40" t="s">
        <v>842</v>
      </c>
      <c r="B398" s="124" t="s">
        <v>871</v>
      </c>
      <c r="C398" s="43" t="s">
        <v>872</v>
      </c>
      <c r="D398" s="43" t="s">
        <v>30</v>
      </c>
      <c r="E398" s="43" t="s">
        <v>30</v>
      </c>
      <c r="F398" s="43" t="s">
        <v>30</v>
      </c>
      <c r="G398" s="43" t="s">
        <v>30</v>
      </c>
      <c r="H398" s="43" t="s">
        <v>30</v>
      </c>
      <c r="I398" s="43" t="s">
        <v>30</v>
      </c>
      <c r="J398" s="44" t="s">
        <v>30</v>
      </c>
      <c r="K398" s="43" t="s">
        <v>30</v>
      </c>
      <c r="L398" s="44" t="s">
        <v>30</v>
      </c>
      <c r="M398" s="43">
        <v>0.52165471000000008</v>
      </c>
      <c r="N398" s="44" t="s">
        <v>30</v>
      </c>
      <c r="O398" s="43" t="s">
        <v>30</v>
      </c>
      <c r="P398" s="44" t="s">
        <v>30</v>
      </c>
      <c r="Q398" s="43" t="s">
        <v>30</v>
      </c>
      <c r="R398" s="44" t="s">
        <v>30</v>
      </c>
      <c r="S398" s="45" t="s">
        <v>30</v>
      </c>
      <c r="T398" s="54" t="s">
        <v>868</v>
      </c>
      <c r="U398" s="24"/>
      <c r="V398" s="13"/>
      <c r="W398" s="25"/>
      <c r="X398" s="26"/>
      <c r="Y398" s="26"/>
      <c r="Z398" s="26"/>
      <c r="AA398" s="26"/>
      <c r="AC398" s="26"/>
    </row>
    <row r="399" spans="1:29" ht="63" x14ac:dyDescent="0.25">
      <c r="A399" s="40" t="s">
        <v>842</v>
      </c>
      <c r="B399" s="124" t="s">
        <v>873</v>
      </c>
      <c r="C399" s="43" t="s">
        <v>874</v>
      </c>
      <c r="D399" s="43" t="s">
        <v>30</v>
      </c>
      <c r="E399" s="43">
        <v>6.8483919999999996</v>
      </c>
      <c r="F399" s="43" t="s">
        <v>30</v>
      </c>
      <c r="G399" s="43">
        <v>6.8483919999999996</v>
      </c>
      <c r="H399" s="43" t="s">
        <v>30</v>
      </c>
      <c r="I399" s="43">
        <f t="shared" si="243"/>
        <v>0</v>
      </c>
      <c r="J399" s="44" t="s">
        <v>30</v>
      </c>
      <c r="K399" s="43">
        <v>0</v>
      </c>
      <c r="L399" s="44" t="s">
        <v>30</v>
      </c>
      <c r="M399" s="43">
        <v>0</v>
      </c>
      <c r="N399" s="44" t="s">
        <v>30</v>
      </c>
      <c r="O399" s="43">
        <f t="shared" si="244"/>
        <v>0</v>
      </c>
      <c r="P399" s="44" t="s">
        <v>30</v>
      </c>
      <c r="Q399" s="43">
        <f t="shared" si="245"/>
        <v>0</v>
      </c>
      <c r="R399" s="44" t="s">
        <v>30</v>
      </c>
      <c r="S399" s="45">
        <v>0</v>
      </c>
      <c r="T399" s="54" t="s">
        <v>30</v>
      </c>
      <c r="U399" s="24"/>
      <c r="V399" s="13"/>
      <c r="W399" s="25"/>
      <c r="X399" s="26"/>
      <c r="Y399" s="26"/>
      <c r="Z399" s="26"/>
      <c r="AA399" s="26"/>
      <c r="AC399" s="26"/>
    </row>
    <row r="400" spans="1:29" ht="31.5" x14ac:dyDescent="0.25">
      <c r="A400" s="33" t="s">
        <v>875</v>
      </c>
      <c r="B400" s="34" t="s">
        <v>90</v>
      </c>
      <c r="C400" s="73" t="s">
        <v>29</v>
      </c>
      <c r="D400" s="36">
        <v>0</v>
      </c>
      <c r="E400" s="36">
        <v>0</v>
      </c>
      <c r="F400" s="36" t="s">
        <v>30</v>
      </c>
      <c r="G400" s="36">
        <v>0</v>
      </c>
      <c r="H400" s="36" t="s">
        <v>30</v>
      </c>
      <c r="I400" s="36">
        <v>0</v>
      </c>
      <c r="J400" s="37" t="s">
        <v>30</v>
      </c>
      <c r="K400" s="36">
        <v>0</v>
      </c>
      <c r="L400" s="37" t="s">
        <v>30</v>
      </c>
      <c r="M400" s="36">
        <v>0</v>
      </c>
      <c r="N400" s="37" t="s">
        <v>30</v>
      </c>
      <c r="O400" s="36">
        <v>0</v>
      </c>
      <c r="P400" s="37" t="s">
        <v>30</v>
      </c>
      <c r="Q400" s="36">
        <v>0</v>
      </c>
      <c r="R400" s="37" t="s">
        <v>30</v>
      </c>
      <c r="S400" s="38">
        <v>0</v>
      </c>
      <c r="T400" s="46" t="s">
        <v>30</v>
      </c>
      <c r="U400" s="24"/>
      <c r="V400" s="13"/>
      <c r="W400" s="25"/>
      <c r="X400" s="26"/>
      <c r="Y400" s="26"/>
      <c r="Z400" s="26"/>
      <c r="AA400" s="26"/>
      <c r="AC400" s="26"/>
    </row>
    <row r="401" spans="1:29" ht="63" x14ac:dyDescent="0.25">
      <c r="A401" s="33" t="s">
        <v>876</v>
      </c>
      <c r="B401" s="34" t="s">
        <v>92</v>
      </c>
      <c r="C401" s="73" t="s">
        <v>29</v>
      </c>
      <c r="D401" s="36">
        <f t="shared" ref="D401:E401" si="246">D402+D407+D408+D411</f>
        <v>0</v>
      </c>
      <c r="E401" s="36">
        <f t="shared" si="246"/>
        <v>210.91195192000001</v>
      </c>
      <c r="F401" s="36" t="s">
        <v>30</v>
      </c>
      <c r="G401" s="36">
        <f t="shared" ref="G401" si="247">G402+G407+G408+G411</f>
        <v>41.655935150000005</v>
      </c>
      <c r="H401" s="36" t="s">
        <v>30</v>
      </c>
      <c r="I401" s="36">
        <f t="shared" ref="I401" si="248">I402+I407+I408+I411</f>
        <v>169.25601677</v>
      </c>
      <c r="J401" s="37" t="s">
        <v>30</v>
      </c>
      <c r="K401" s="36">
        <f t="shared" ref="K401:M401" si="249">K402+K407+K408+K411</f>
        <v>71.579361890000001</v>
      </c>
      <c r="L401" s="37" t="s">
        <v>30</v>
      </c>
      <c r="M401" s="36">
        <f t="shared" si="249"/>
        <v>114.82808297</v>
      </c>
      <c r="N401" s="37" t="s">
        <v>30</v>
      </c>
      <c r="O401" s="36">
        <f t="shared" ref="O401" si="250">O402+O407+O408+O411</f>
        <v>103.47183207</v>
      </c>
      <c r="P401" s="37" t="s">
        <v>30</v>
      </c>
      <c r="Q401" s="36">
        <f t="shared" ref="Q401" si="251">Q402+Q407+Q408+Q411</f>
        <v>-5.795177190000004</v>
      </c>
      <c r="R401" s="37" t="s">
        <v>30</v>
      </c>
      <c r="S401" s="38">
        <f t="shared" si="211"/>
        <v>-8.0961565414703979E-2</v>
      </c>
      <c r="T401" s="46" t="s">
        <v>30</v>
      </c>
      <c r="U401" s="24"/>
      <c r="V401" s="13"/>
      <c r="W401" s="25"/>
      <c r="X401" s="26"/>
      <c r="Y401" s="26"/>
      <c r="Z401" s="26"/>
      <c r="AA401" s="26"/>
      <c r="AC401" s="26"/>
    </row>
    <row r="402" spans="1:29" ht="31.5" x14ac:dyDescent="0.25">
      <c r="A402" s="33" t="s">
        <v>877</v>
      </c>
      <c r="B402" s="34" t="s">
        <v>94</v>
      </c>
      <c r="C402" s="73" t="s">
        <v>29</v>
      </c>
      <c r="D402" s="36">
        <f t="shared" ref="D402:E402" si="252">SUM(D403:D406)</f>
        <v>0</v>
      </c>
      <c r="E402" s="36">
        <f t="shared" si="252"/>
        <v>62.670174110000005</v>
      </c>
      <c r="F402" s="36" t="s">
        <v>30</v>
      </c>
      <c r="G402" s="36">
        <f t="shared" ref="G402" si="253">SUM(G403:G406)</f>
        <v>14.979862220000001</v>
      </c>
      <c r="H402" s="36" t="s">
        <v>30</v>
      </c>
      <c r="I402" s="36">
        <f t="shared" ref="I402" si="254">SUM(I403:I406)</f>
        <v>47.690311890000004</v>
      </c>
      <c r="J402" s="37" t="s">
        <v>30</v>
      </c>
      <c r="K402" s="36">
        <f t="shared" ref="K402:M402" si="255">SUM(K403:K406)</f>
        <v>39.510311890000004</v>
      </c>
      <c r="L402" s="37" t="s">
        <v>30</v>
      </c>
      <c r="M402" s="36">
        <f t="shared" si="255"/>
        <v>36.023136969999996</v>
      </c>
      <c r="N402" s="37" t="s">
        <v>30</v>
      </c>
      <c r="O402" s="36">
        <f t="shared" ref="O402" si="256">SUM(O403:O406)</f>
        <v>11.667174920000004</v>
      </c>
      <c r="P402" s="37" t="s">
        <v>30</v>
      </c>
      <c r="Q402" s="36">
        <f t="shared" ref="Q402" si="257">SUM(Q403:Q406)</f>
        <v>-3.4871749200000033</v>
      </c>
      <c r="R402" s="37" t="s">
        <v>30</v>
      </c>
      <c r="S402" s="38">
        <f t="shared" si="211"/>
        <v>-8.8259868201207528E-2</v>
      </c>
      <c r="T402" s="46" t="s">
        <v>30</v>
      </c>
      <c r="U402" s="24"/>
      <c r="V402" s="13"/>
      <c r="W402" s="25"/>
      <c r="X402" s="26"/>
      <c r="Y402" s="26"/>
      <c r="Z402" s="26"/>
      <c r="AA402" s="26"/>
      <c r="AC402" s="26"/>
    </row>
    <row r="403" spans="1:29" ht="31.5" x14ac:dyDescent="0.25">
      <c r="A403" s="40" t="s">
        <v>877</v>
      </c>
      <c r="B403" s="121" t="s">
        <v>878</v>
      </c>
      <c r="C403" s="43" t="s">
        <v>879</v>
      </c>
      <c r="D403" s="43" t="s">
        <v>30</v>
      </c>
      <c r="E403" s="43">
        <v>9.9</v>
      </c>
      <c r="F403" s="43" t="s">
        <v>30</v>
      </c>
      <c r="G403" s="43">
        <v>0</v>
      </c>
      <c r="H403" s="43" t="s">
        <v>30</v>
      </c>
      <c r="I403" s="43">
        <f t="shared" ref="I403:I406" si="258">E403-G403</f>
        <v>9.9</v>
      </c>
      <c r="J403" s="44" t="s">
        <v>30</v>
      </c>
      <c r="K403" s="43">
        <v>2</v>
      </c>
      <c r="L403" s="44" t="s">
        <v>30</v>
      </c>
      <c r="M403" s="43">
        <v>0.64</v>
      </c>
      <c r="N403" s="44" t="s">
        <v>30</v>
      </c>
      <c r="O403" s="43">
        <f t="shared" ref="O403:O406" si="259">I403-M403</f>
        <v>9.26</v>
      </c>
      <c r="P403" s="44" t="s">
        <v>30</v>
      </c>
      <c r="Q403" s="43">
        <f t="shared" ref="Q403:Q406" si="260">M403-K403</f>
        <v>-1.3599999999999999</v>
      </c>
      <c r="R403" s="44" t="s">
        <v>30</v>
      </c>
      <c r="S403" s="45">
        <f t="shared" si="211"/>
        <v>-0.67999999999999994</v>
      </c>
      <c r="T403" s="54" t="s">
        <v>880</v>
      </c>
      <c r="U403" s="24"/>
      <c r="V403" s="13"/>
      <c r="W403" s="25"/>
      <c r="X403" s="26"/>
      <c r="Y403" s="26"/>
      <c r="Z403" s="26"/>
      <c r="AA403" s="26"/>
      <c r="AC403" s="26"/>
    </row>
    <row r="404" spans="1:29" ht="31.5" x14ac:dyDescent="0.25">
      <c r="A404" s="40" t="s">
        <v>877</v>
      </c>
      <c r="B404" s="121" t="s">
        <v>881</v>
      </c>
      <c r="C404" s="72" t="s">
        <v>882</v>
      </c>
      <c r="D404" s="43" t="s">
        <v>30</v>
      </c>
      <c r="E404" s="43">
        <v>26.029348000000002</v>
      </c>
      <c r="F404" s="43" t="s">
        <v>30</v>
      </c>
      <c r="G404" s="43">
        <v>1.1399999999999999</v>
      </c>
      <c r="H404" s="43" t="s">
        <v>30</v>
      </c>
      <c r="I404" s="43">
        <f t="shared" si="258"/>
        <v>24.889348000000002</v>
      </c>
      <c r="J404" s="44" t="s">
        <v>30</v>
      </c>
      <c r="K404" s="43">
        <v>24.889348000000002</v>
      </c>
      <c r="L404" s="44" t="s">
        <v>30</v>
      </c>
      <c r="M404" s="43">
        <v>26.603550349999999</v>
      </c>
      <c r="N404" s="44" t="s">
        <v>30</v>
      </c>
      <c r="O404" s="43">
        <f t="shared" si="259"/>
        <v>-1.7142023499999972</v>
      </c>
      <c r="P404" s="44" t="s">
        <v>30</v>
      </c>
      <c r="Q404" s="43">
        <f t="shared" si="260"/>
        <v>1.7142023499999972</v>
      </c>
      <c r="R404" s="44" t="s">
        <v>30</v>
      </c>
      <c r="S404" s="45">
        <f t="shared" si="211"/>
        <v>6.8872931102895787E-2</v>
      </c>
      <c r="T404" s="54" t="s">
        <v>30</v>
      </c>
      <c r="U404" s="24"/>
      <c r="V404" s="13"/>
      <c r="W404" s="25"/>
      <c r="X404" s="26"/>
      <c r="Y404" s="26"/>
      <c r="Z404" s="26"/>
      <c r="AA404" s="26"/>
      <c r="AC404" s="26"/>
    </row>
    <row r="405" spans="1:29" ht="31.5" x14ac:dyDescent="0.25">
      <c r="A405" s="40" t="s">
        <v>877</v>
      </c>
      <c r="B405" s="121" t="s">
        <v>883</v>
      </c>
      <c r="C405" s="43" t="s">
        <v>884</v>
      </c>
      <c r="D405" s="43" t="s">
        <v>30</v>
      </c>
      <c r="E405" s="43">
        <v>13.839862220000001</v>
      </c>
      <c r="F405" s="43" t="s">
        <v>30</v>
      </c>
      <c r="G405" s="43">
        <v>13.839862220000001</v>
      </c>
      <c r="H405" s="43" t="s">
        <v>30</v>
      </c>
      <c r="I405" s="43">
        <f t="shared" si="258"/>
        <v>0</v>
      </c>
      <c r="J405" s="44" t="s">
        <v>30</v>
      </c>
      <c r="K405" s="43">
        <v>0</v>
      </c>
      <c r="L405" s="44" t="s">
        <v>30</v>
      </c>
      <c r="M405" s="43">
        <v>0</v>
      </c>
      <c r="N405" s="44" t="s">
        <v>30</v>
      </c>
      <c r="O405" s="43">
        <f t="shared" si="259"/>
        <v>0</v>
      </c>
      <c r="P405" s="44" t="s">
        <v>30</v>
      </c>
      <c r="Q405" s="43">
        <f t="shared" si="260"/>
        <v>0</v>
      </c>
      <c r="R405" s="44" t="s">
        <v>30</v>
      </c>
      <c r="S405" s="45">
        <v>0</v>
      </c>
      <c r="T405" s="43" t="s">
        <v>30</v>
      </c>
      <c r="U405" s="24"/>
      <c r="V405" s="13"/>
      <c r="W405" s="25"/>
      <c r="X405" s="26"/>
      <c r="Y405" s="26"/>
      <c r="Z405" s="26"/>
      <c r="AA405" s="26"/>
      <c r="AC405" s="26"/>
    </row>
    <row r="406" spans="1:29" ht="47.25" x14ac:dyDescent="0.25">
      <c r="A406" s="40" t="s">
        <v>877</v>
      </c>
      <c r="B406" s="121" t="s">
        <v>885</v>
      </c>
      <c r="C406" s="43" t="s">
        <v>886</v>
      </c>
      <c r="D406" s="43" t="s">
        <v>30</v>
      </c>
      <c r="E406" s="43">
        <v>12.900963890000002</v>
      </c>
      <c r="F406" s="43" t="s">
        <v>30</v>
      </c>
      <c r="G406" s="43">
        <v>0</v>
      </c>
      <c r="H406" s="43" t="s">
        <v>30</v>
      </c>
      <c r="I406" s="43">
        <f t="shared" si="258"/>
        <v>12.900963890000002</v>
      </c>
      <c r="J406" s="44" t="s">
        <v>30</v>
      </c>
      <c r="K406" s="43">
        <v>12.620963890000001</v>
      </c>
      <c r="L406" s="44" t="s">
        <v>30</v>
      </c>
      <c r="M406" s="43">
        <v>8.7795866199999999</v>
      </c>
      <c r="N406" s="44" t="s">
        <v>30</v>
      </c>
      <c r="O406" s="43">
        <f t="shared" si="259"/>
        <v>4.1213772700000018</v>
      </c>
      <c r="P406" s="44" t="s">
        <v>30</v>
      </c>
      <c r="Q406" s="43">
        <f t="shared" si="260"/>
        <v>-3.8413772700000006</v>
      </c>
      <c r="R406" s="44" t="s">
        <v>30</v>
      </c>
      <c r="S406" s="45">
        <f t="shared" si="211"/>
        <v>-0.30436480949316785</v>
      </c>
      <c r="T406" s="54" t="s">
        <v>887</v>
      </c>
      <c r="U406" s="24"/>
      <c r="V406" s="13"/>
      <c r="W406" s="25"/>
      <c r="X406" s="26"/>
      <c r="Y406" s="26"/>
      <c r="Z406" s="26"/>
      <c r="AA406" s="26"/>
      <c r="AC406" s="26"/>
    </row>
    <row r="407" spans="1:29" x14ac:dyDescent="0.25">
      <c r="A407" s="33" t="s">
        <v>888</v>
      </c>
      <c r="B407" s="34" t="s">
        <v>105</v>
      </c>
      <c r="C407" s="73" t="s">
        <v>29</v>
      </c>
      <c r="D407" s="30">
        <v>0</v>
      </c>
      <c r="E407" s="36">
        <v>0</v>
      </c>
      <c r="F407" s="36" t="s">
        <v>30</v>
      </c>
      <c r="G407" s="36">
        <v>0</v>
      </c>
      <c r="H407" s="36" t="s">
        <v>30</v>
      </c>
      <c r="I407" s="36">
        <v>0</v>
      </c>
      <c r="J407" s="37" t="s">
        <v>30</v>
      </c>
      <c r="K407" s="36">
        <v>0</v>
      </c>
      <c r="L407" s="37" t="s">
        <v>30</v>
      </c>
      <c r="M407" s="36">
        <v>0</v>
      </c>
      <c r="N407" s="37" t="s">
        <v>30</v>
      </c>
      <c r="O407" s="36">
        <v>0</v>
      </c>
      <c r="P407" s="37" t="s">
        <v>30</v>
      </c>
      <c r="Q407" s="36">
        <v>0</v>
      </c>
      <c r="R407" s="37" t="s">
        <v>30</v>
      </c>
      <c r="S407" s="38">
        <v>0</v>
      </c>
      <c r="T407" s="46" t="s">
        <v>30</v>
      </c>
      <c r="U407" s="24"/>
      <c r="V407" s="13"/>
      <c r="W407" s="25"/>
      <c r="X407" s="26"/>
      <c r="Y407" s="26"/>
      <c r="Z407" s="26"/>
      <c r="AA407" s="26"/>
      <c r="AC407" s="26"/>
    </row>
    <row r="408" spans="1:29" x14ac:dyDescent="0.25">
      <c r="A408" s="33" t="s">
        <v>889</v>
      </c>
      <c r="B408" s="34" t="s">
        <v>110</v>
      </c>
      <c r="C408" s="73" t="s">
        <v>29</v>
      </c>
      <c r="D408" s="36">
        <f t="shared" ref="D408:E408" si="261">SUM(D409:D410)</f>
        <v>0</v>
      </c>
      <c r="E408" s="36">
        <f t="shared" si="261"/>
        <v>7.5010000000000003</v>
      </c>
      <c r="F408" s="36" t="s">
        <v>30</v>
      </c>
      <c r="G408" s="36">
        <f t="shared" ref="G408" si="262">SUM(G409:G410)</f>
        <v>0</v>
      </c>
      <c r="H408" s="36" t="s">
        <v>30</v>
      </c>
      <c r="I408" s="36">
        <f t="shared" ref="I408" si="263">SUM(I409:I410)</f>
        <v>7.5010000000000003</v>
      </c>
      <c r="J408" s="37" t="s">
        <v>30</v>
      </c>
      <c r="K408" s="36">
        <f t="shared" ref="K408:M408" si="264">SUM(K409:K410)</f>
        <v>7.5010000000000003</v>
      </c>
      <c r="L408" s="37" t="s">
        <v>30</v>
      </c>
      <c r="M408" s="36">
        <f t="shared" si="264"/>
        <v>56.437198269999996</v>
      </c>
      <c r="N408" s="37" t="s">
        <v>30</v>
      </c>
      <c r="O408" s="36">
        <f t="shared" ref="O408" si="265">SUM(O409:O410)</f>
        <v>0.10770000000000035</v>
      </c>
      <c r="P408" s="37" t="s">
        <v>30</v>
      </c>
      <c r="Q408" s="36">
        <f t="shared" ref="Q408" si="266">SUM(Q409:Q410)</f>
        <v>-0.10770000000000035</v>
      </c>
      <c r="R408" s="37" t="s">
        <v>30</v>
      </c>
      <c r="S408" s="38">
        <f t="shared" ref="S408:S470" si="267">Q408/K408</f>
        <v>-1.4358085588588235E-2</v>
      </c>
      <c r="T408" s="46" t="s">
        <v>30</v>
      </c>
      <c r="U408" s="24"/>
      <c r="V408" s="13"/>
      <c r="W408" s="25"/>
      <c r="X408" s="26"/>
      <c r="Y408" s="26"/>
      <c r="Z408" s="26"/>
      <c r="AA408" s="26"/>
      <c r="AC408" s="26"/>
    </row>
    <row r="409" spans="1:29" ht="47.25" x14ac:dyDescent="0.25">
      <c r="A409" s="40" t="s">
        <v>889</v>
      </c>
      <c r="B409" s="125" t="s">
        <v>890</v>
      </c>
      <c r="C409" s="72" t="s">
        <v>891</v>
      </c>
      <c r="D409" s="43" t="s">
        <v>30</v>
      </c>
      <c r="E409" s="43">
        <v>7.5010000000000003</v>
      </c>
      <c r="F409" s="43" t="s">
        <v>30</v>
      </c>
      <c r="G409" s="43">
        <v>0</v>
      </c>
      <c r="H409" s="43" t="s">
        <v>30</v>
      </c>
      <c r="I409" s="43">
        <f t="shared" ref="I409" si="268">E409-G409</f>
        <v>7.5010000000000003</v>
      </c>
      <c r="J409" s="44" t="s">
        <v>30</v>
      </c>
      <c r="K409" s="43">
        <v>7.5010000000000003</v>
      </c>
      <c r="L409" s="44" t="s">
        <v>30</v>
      </c>
      <c r="M409" s="43">
        <v>7.3933</v>
      </c>
      <c r="N409" s="44" t="s">
        <v>30</v>
      </c>
      <c r="O409" s="43">
        <f t="shared" ref="O409" si="269">I409-M409</f>
        <v>0.10770000000000035</v>
      </c>
      <c r="P409" s="44" t="s">
        <v>30</v>
      </c>
      <c r="Q409" s="43">
        <f t="shared" ref="Q409" si="270">M409-K409</f>
        <v>-0.10770000000000035</v>
      </c>
      <c r="R409" s="44" t="s">
        <v>30</v>
      </c>
      <c r="S409" s="45">
        <f t="shared" si="267"/>
        <v>-1.4358085588588235E-2</v>
      </c>
      <c r="T409" s="54" t="s">
        <v>30</v>
      </c>
      <c r="U409" s="24"/>
      <c r="V409" s="13"/>
      <c r="W409" s="25"/>
      <c r="X409" s="26"/>
      <c r="Y409" s="26"/>
      <c r="Z409" s="26"/>
      <c r="AA409" s="26"/>
      <c r="AC409" s="26"/>
    </row>
    <row r="410" spans="1:29" ht="150.75" customHeight="1" x14ac:dyDescent="0.25">
      <c r="A410" s="74" t="s">
        <v>889</v>
      </c>
      <c r="B410" s="75" t="s">
        <v>892</v>
      </c>
      <c r="C410" s="76" t="s">
        <v>893</v>
      </c>
      <c r="D410" s="43" t="s">
        <v>30</v>
      </c>
      <c r="E410" s="43" t="s">
        <v>30</v>
      </c>
      <c r="F410" s="43" t="s">
        <v>30</v>
      </c>
      <c r="G410" s="43" t="s">
        <v>30</v>
      </c>
      <c r="H410" s="43" t="s">
        <v>30</v>
      </c>
      <c r="I410" s="43" t="s">
        <v>30</v>
      </c>
      <c r="J410" s="44" t="s">
        <v>30</v>
      </c>
      <c r="K410" s="43" t="s">
        <v>30</v>
      </c>
      <c r="L410" s="44" t="s">
        <v>30</v>
      </c>
      <c r="M410" s="43">
        <v>49.04389827</v>
      </c>
      <c r="N410" s="44" t="s">
        <v>30</v>
      </c>
      <c r="O410" s="43" t="s">
        <v>30</v>
      </c>
      <c r="P410" s="44" t="s">
        <v>30</v>
      </c>
      <c r="Q410" s="43" t="s">
        <v>30</v>
      </c>
      <c r="R410" s="44" t="s">
        <v>30</v>
      </c>
      <c r="S410" s="45" t="s">
        <v>30</v>
      </c>
      <c r="T410" s="54" t="s">
        <v>894</v>
      </c>
      <c r="U410" s="24"/>
      <c r="V410" s="13"/>
      <c r="W410" s="25"/>
      <c r="X410" s="26"/>
      <c r="Y410" s="26"/>
      <c r="Z410" s="26"/>
      <c r="AA410" s="26"/>
      <c r="AC410" s="26"/>
    </row>
    <row r="411" spans="1:29" s="26" customFormat="1" ht="31.5" x14ac:dyDescent="0.25">
      <c r="A411" s="33" t="s">
        <v>895</v>
      </c>
      <c r="B411" s="34" t="s">
        <v>117</v>
      </c>
      <c r="C411" s="73" t="s">
        <v>29</v>
      </c>
      <c r="D411" s="36">
        <f t="shared" ref="D411:E411" si="271">SUM(D412:D416)</f>
        <v>0</v>
      </c>
      <c r="E411" s="36">
        <f t="shared" si="271"/>
        <v>140.74077781</v>
      </c>
      <c r="F411" s="36" t="s">
        <v>30</v>
      </c>
      <c r="G411" s="36">
        <f t="shared" ref="G411" si="272">SUM(G412:G416)</f>
        <v>26.676072930000004</v>
      </c>
      <c r="H411" s="36" t="s">
        <v>30</v>
      </c>
      <c r="I411" s="36">
        <f t="shared" ref="I411" si="273">SUM(I412:I416)</f>
        <v>114.06470487999999</v>
      </c>
      <c r="J411" s="37" t="s">
        <v>30</v>
      </c>
      <c r="K411" s="36">
        <f t="shared" ref="K411:M411" si="274">SUM(K412:K416)</f>
        <v>24.568049999999996</v>
      </c>
      <c r="L411" s="37" t="s">
        <v>30</v>
      </c>
      <c r="M411" s="36">
        <f t="shared" si="274"/>
        <v>22.367747729999998</v>
      </c>
      <c r="N411" s="37" t="s">
        <v>30</v>
      </c>
      <c r="O411" s="36">
        <f t="shared" ref="O411" si="275">SUM(O412:O416)</f>
        <v>91.696957150000003</v>
      </c>
      <c r="P411" s="37" t="s">
        <v>30</v>
      </c>
      <c r="Q411" s="36">
        <f t="shared" ref="Q411" si="276">SUM(Q412:Q416)</f>
        <v>-2.2003022700000008</v>
      </c>
      <c r="R411" s="37" t="s">
        <v>30</v>
      </c>
      <c r="S411" s="38">
        <f t="shared" si="267"/>
        <v>-8.9559499838204548E-2</v>
      </c>
      <c r="T411" s="36" t="s">
        <v>30</v>
      </c>
      <c r="U411" s="24"/>
      <c r="V411" s="25"/>
      <c r="W411" s="25"/>
    </row>
    <row r="412" spans="1:29" ht="31.5" x14ac:dyDescent="0.25">
      <c r="A412" s="40" t="s">
        <v>895</v>
      </c>
      <c r="B412" s="125" t="s">
        <v>896</v>
      </c>
      <c r="C412" s="72" t="s">
        <v>897</v>
      </c>
      <c r="D412" s="43" t="s">
        <v>30</v>
      </c>
      <c r="E412" s="43">
        <v>72.3</v>
      </c>
      <c r="F412" s="43" t="s">
        <v>30</v>
      </c>
      <c r="G412" s="43">
        <v>9.4852951200000017</v>
      </c>
      <c r="H412" s="43" t="s">
        <v>30</v>
      </c>
      <c r="I412" s="43">
        <f t="shared" ref="I412:I416" si="277">E412-G412</f>
        <v>62.814704879999994</v>
      </c>
      <c r="J412" s="44" t="s">
        <v>30</v>
      </c>
      <c r="K412" s="43">
        <v>10.118049999999998</v>
      </c>
      <c r="L412" s="44" t="s">
        <v>30</v>
      </c>
      <c r="M412" s="43">
        <v>9.7924603499999989</v>
      </c>
      <c r="N412" s="44" t="s">
        <v>30</v>
      </c>
      <c r="O412" s="43">
        <f t="shared" ref="O412:O416" si="278">I412-M412</f>
        <v>53.022244529999995</v>
      </c>
      <c r="P412" s="44" t="s">
        <v>30</v>
      </c>
      <c r="Q412" s="43">
        <f t="shared" ref="Q412:Q416" si="279">M412-K412</f>
        <v>-0.32558964999999951</v>
      </c>
      <c r="R412" s="44" t="s">
        <v>30</v>
      </c>
      <c r="S412" s="45">
        <f t="shared" si="267"/>
        <v>-3.2179090832719699E-2</v>
      </c>
      <c r="T412" s="43" t="s">
        <v>30</v>
      </c>
      <c r="U412" s="24"/>
      <c r="V412" s="13"/>
      <c r="W412" s="25"/>
      <c r="X412" s="26"/>
      <c r="Y412" s="26"/>
      <c r="Z412" s="26"/>
      <c r="AA412" s="26"/>
      <c r="AC412" s="26"/>
    </row>
    <row r="413" spans="1:29" x14ac:dyDescent="0.25">
      <c r="A413" s="40" t="s">
        <v>895</v>
      </c>
      <c r="B413" s="125" t="s">
        <v>898</v>
      </c>
      <c r="C413" s="72" t="s">
        <v>899</v>
      </c>
      <c r="D413" s="43" t="s">
        <v>30</v>
      </c>
      <c r="E413" s="43">
        <v>11.76161115</v>
      </c>
      <c r="F413" s="43" t="s">
        <v>30</v>
      </c>
      <c r="G413" s="43">
        <v>11.76161115</v>
      </c>
      <c r="H413" s="43" t="s">
        <v>30</v>
      </c>
      <c r="I413" s="43">
        <f t="shared" si="277"/>
        <v>0</v>
      </c>
      <c r="J413" s="44" t="s">
        <v>30</v>
      </c>
      <c r="K413" s="43">
        <v>0</v>
      </c>
      <c r="L413" s="44" t="s">
        <v>30</v>
      </c>
      <c r="M413" s="43">
        <v>0</v>
      </c>
      <c r="N413" s="44" t="s">
        <v>30</v>
      </c>
      <c r="O413" s="43">
        <f t="shared" si="278"/>
        <v>0</v>
      </c>
      <c r="P413" s="44" t="s">
        <v>30</v>
      </c>
      <c r="Q413" s="43">
        <f t="shared" si="279"/>
        <v>0</v>
      </c>
      <c r="R413" s="44" t="s">
        <v>30</v>
      </c>
      <c r="S413" s="45">
        <v>0</v>
      </c>
      <c r="T413" s="43" t="s">
        <v>30</v>
      </c>
      <c r="U413" s="24"/>
      <c r="V413" s="13"/>
      <c r="W413" s="25"/>
      <c r="X413" s="26"/>
      <c r="Y413" s="26"/>
      <c r="Z413" s="26"/>
      <c r="AA413" s="26"/>
      <c r="AC413" s="26"/>
    </row>
    <row r="414" spans="1:29" x14ac:dyDescent="0.25">
      <c r="A414" s="40" t="s">
        <v>895</v>
      </c>
      <c r="B414" s="125" t="s">
        <v>900</v>
      </c>
      <c r="C414" s="72" t="s">
        <v>901</v>
      </c>
      <c r="D414" s="59" t="s">
        <v>30</v>
      </c>
      <c r="E414" s="43">
        <v>10</v>
      </c>
      <c r="F414" s="43" t="s">
        <v>30</v>
      </c>
      <c r="G414" s="43">
        <v>0</v>
      </c>
      <c r="H414" s="43" t="s">
        <v>30</v>
      </c>
      <c r="I414" s="43">
        <f t="shared" si="277"/>
        <v>10</v>
      </c>
      <c r="J414" s="44" t="s">
        <v>30</v>
      </c>
      <c r="K414" s="43">
        <v>10</v>
      </c>
      <c r="L414" s="44" t="s">
        <v>30</v>
      </c>
      <c r="M414" s="43">
        <v>10.158857399999999</v>
      </c>
      <c r="N414" s="44" t="s">
        <v>30</v>
      </c>
      <c r="O414" s="43">
        <f t="shared" si="278"/>
        <v>-0.15885739999999871</v>
      </c>
      <c r="P414" s="44" t="s">
        <v>30</v>
      </c>
      <c r="Q414" s="43">
        <f t="shared" si="279"/>
        <v>0.15885739999999871</v>
      </c>
      <c r="R414" s="44" t="s">
        <v>30</v>
      </c>
      <c r="S414" s="45">
        <f t="shared" si="267"/>
        <v>1.5885739999999871E-2</v>
      </c>
      <c r="T414" s="43" t="s">
        <v>30</v>
      </c>
      <c r="U414" s="24"/>
      <c r="V414" s="13"/>
      <c r="W414" s="25"/>
      <c r="X414" s="26"/>
      <c r="Y414" s="26"/>
      <c r="Z414" s="26"/>
      <c r="AA414" s="26"/>
      <c r="AC414" s="26"/>
    </row>
    <row r="415" spans="1:29" ht="31.5" x14ac:dyDescent="0.25">
      <c r="A415" s="40" t="s">
        <v>895</v>
      </c>
      <c r="B415" s="125" t="s">
        <v>902</v>
      </c>
      <c r="C415" s="72" t="s">
        <v>903</v>
      </c>
      <c r="D415" s="59" t="s">
        <v>30</v>
      </c>
      <c r="E415" s="43">
        <v>6.6791666599999999</v>
      </c>
      <c r="F415" s="43" t="s">
        <v>30</v>
      </c>
      <c r="G415" s="43">
        <v>5.4291666599999999</v>
      </c>
      <c r="H415" s="43" t="s">
        <v>30</v>
      </c>
      <c r="I415" s="43">
        <f t="shared" si="277"/>
        <v>1.25</v>
      </c>
      <c r="J415" s="44" t="s">
        <v>30</v>
      </c>
      <c r="K415" s="43">
        <v>1.25</v>
      </c>
      <c r="L415" s="44" t="s">
        <v>30</v>
      </c>
      <c r="M415" s="43">
        <v>1.2664299800000001</v>
      </c>
      <c r="N415" s="44" t="s">
        <v>30</v>
      </c>
      <c r="O415" s="43">
        <f t="shared" si="278"/>
        <v>-1.6429980000000066E-2</v>
      </c>
      <c r="P415" s="44" t="s">
        <v>30</v>
      </c>
      <c r="Q415" s="43">
        <f t="shared" si="279"/>
        <v>1.6429980000000066E-2</v>
      </c>
      <c r="R415" s="44" t="s">
        <v>30</v>
      </c>
      <c r="S415" s="45">
        <f t="shared" si="267"/>
        <v>1.3143984000000053E-2</v>
      </c>
      <c r="T415" s="43" t="s">
        <v>30</v>
      </c>
      <c r="U415" s="24"/>
      <c r="V415" s="13"/>
      <c r="W415" s="25"/>
      <c r="X415" s="26"/>
      <c r="Y415" s="26"/>
      <c r="Z415" s="26"/>
      <c r="AA415" s="26"/>
      <c r="AC415" s="26"/>
    </row>
    <row r="416" spans="1:29" x14ac:dyDescent="0.25">
      <c r="A416" s="40" t="s">
        <v>895</v>
      </c>
      <c r="B416" s="125" t="s">
        <v>904</v>
      </c>
      <c r="C416" s="43" t="s">
        <v>905</v>
      </c>
      <c r="D416" s="43" t="s">
        <v>30</v>
      </c>
      <c r="E416" s="43">
        <v>40</v>
      </c>
      <c r="F416" s="43" t="s">
        <v>30</v>
      </c>
      <c r="G416" s="43">
        <v>0</v>
      </c>
      <c r="H416" s="43" t="s">
        <v>30</v>
      </c>
      <c r="I416" s="43">
        <f t="shared" si="277"/>
        <v>40</v>
      </c>
      <c r="J416" s="44" t="s">
        <v>30</v>
      </c>
      <c r="K416" s="43">
        <v>3.2</v>
      </c>
      <c r="L416" s="44" t="s">
        <v>30</v>
      </c>
      <c r="M416" s="43">
        <v>1.1499999999999999</v>
      </c>
      <c r="N416" s="44" t="s">
        <v>30</v>
      </c>
      <c r="O416" s="43">
        <f t="shared" si="278"/>
        <v>38.85</v>
      </c>
      <c r="P416" s="44" t="s">
        <v>30</v>
      </c>
      <c r="Q416" s="43">
        <f t="shared" si="279"/>
        <v>-2.0500000000000003</v>
      </c>
      <c r="R416" s="44" t="s">
        <v>30</v>
      </c>
      <c r="S416" s="45">
        <f t="shared" si="267"/>
        <v>-0.640625</v>
      </c>
      <c r="T416" s="43" t="s">
        <v>906</v>
      </c>
      <c r="U416" s="24"/>
      <c r="V416" s="13"/>
      <c r="W416" s="25"/>
      <c r="X416" s="26"/>
      <c r="Y416" s="26"/>
      <c r="Z416" s="26"/>
      <c r="AA416" s="26"/>
      <c r="AC416" s="26"/>
    </row>
    <row r="417" spans="1:29" ht="31.5" x14ac:dyDescent="0.25">
      <c r="A417" s="33" t="s">
        <v>907</v>
      </c>
      <c r="B417" s="34" t="s">
        <v>133</v>
      </c>
      <c r="C417" s="73" t="s">
        <v>29</v>
      </c>
      <c r="D417" s="36">
        <f t="shared" ref="D417:E417" si="280">D418+D428+D430+D432</f>
        <v>0</v>
      </c>
      <c r="E417" s="36">
        <f t="shared" si="280"/>
        <v>1810.4713767630003</v>
      </c>
      <c r="F417" s="36" t="s">
        <v>30</v>
      </c>
      <c r="G417" s="36">
        <f t="shared" ref="G417" si="281">G418+G428+G430+G432</f>
        <v>322.29827322000006</v>
      </c>
      <c r="H417" s="36" t="s">
        <v>30</v>
      </c>
      <c r="I417" s="36">
        <f t="shared" ref="I417" si="282">I418+I428+I430+I432</f>
        <v>1488.1731035430003</v>
      </c>
      <c r="J417" s="37" t="s">
        <v>30</v>
      </c>
      <c r="K417" s="36">
        <f t="shared" ref="K417:M417" si="283">K418+K428+K430+K432</f>
        <v>472.58337539299998</v>
      </c>
      <c r="L417" s="37" t="s">
        <v>30</v>
      </c>
      <c r="M417" s="36">
        <f t="shared" si="283"/>
        <v>307.94814049000001</v>
      </c>
      <c r="N417" s="37" t="s">
        <v>30</v>
      </c>
      <c r="O417" s="36">
        <f t="shared" ref="O417" si="284">O418+O428+O430+O432</f>
        <v>1180.2249630530002</v>
      </c>
      <c r="P417" s="37" t="s">
        <v>30</v>
      </c>
      <c r="Q417" s="36">
        <f t="shared" ref="Q417" si="285">Q418+Q428+Q430+Q432</f>
        <v>-164.635234903</v>
      </c>
      <c r="R417" s="37" t="s">
        <v>30</v>
      </c>
      <c r="S417" s="38">
        <f t="shared" si="267"/>
        <v>-0.34837288714629339</v>
      </c>
      <c r="T417" s="36" t="s">
        <v>30</v>
      </c>
      <c r="U417" s="24"/>
      <c r="V417" s="13"/>
      <c r="W417" s="25"/>
      <c r="X417" s="26"/>
      <c r="Y417" s="26"/>
      <c r="Z417" s="26"/>
      <c r="AA417" s="26"/>
      <c r="AC417" s="26"/>
    </row>
    <row r="418" spans="1:29" ht="47.25" x14ac:dyDescent="0.25">
      <c r="A418" s="33" t="s">
        <v>908</v>
      </c>
      <c r="B418" s="34" t="s">
        <v>135</v>
      </c>
      <c r="C418" s="73" t="s">
        <v>29</v>
      </c>
      <c r="D418" s="36">
        <f t="shared" ref="D418:E418" si="286">SUM(D419:D427)</f>
        <v>0</v>
      </c>
      <c r="E418" s="36">
        <f t="shared" si="286"/>
        <v>348.46249058300003</v>
      </c>
      <c r="F418" s="36" t="s">
        <v>30</v>
      </c>
      <c r="G418" s="36">
        <f t="shared" ref="G418" si="287">SUM(G419:G427)</f>
        <v>146.83182059000001</v>
      </c>
      <c r="H418" s="36" t="s">
        <v>30</v>
      </c>
      <c r="I418" s="36">
        <f t="shared" ref="I418" si="288">SUM(I419:I427)</f>
        <v>201.63066999300003</v>
      </c>
      <c r="J418" s="37" t="s">
        <v>30</v>
      </c>
      <c r="K418" s="36">
        <f t="shared" ref="K418:M418" si="289">SUM(K419:K427)</f>
        <v>99.239892922999985</v>
      </c>
      <c r="L418" s="37" t="s">
        <v>30</v>
      </c>
      <c r="M418" s="36">
        <f t="shared" si="289"/>
        <v>85.329853819999997</v>
      </c>
      <c r="N418" s="37" t="s">
        <v>30</v>
      </c>
      <c r="O418" s="36">
        <f t="shared" ref="O418" si="290">SUM(O419:O427)</f>
        <v>116.30081617300002</v>
      </c>
      <c r="P418" s="37" t="s">
        <v>30</v>
      </c>
      <c r="Q418" s="36">
        <f t="shared" ref="Q418" si="291">SUM(Q419:Q427)</f>
        <v>-13.910039102999995</v>
      </c>
      <c r="R418" s="37" t="s">
        <v>30</v>
      </c>
      <c r="S418" s="38">
        <f t="shared" si="267"/>
        <v>-0.14016580120448904</v>
      </c>
      <c r="T418" s="36" t="s">
        <v>30</v>
      </c>
      <c r="U418" s="24"/>
      <c r="V418" s="13"/>
      <c r="W418" s="25"/>
      <c r="X418" s="26"/>
      <c r="Y418" s="26"/>
      <c r="Z418" s="26"/>
      <c r="AA418" s="26"/>
      <c r="AC418" s="26"/>
    </row>
    <row r="419" spans="1:29" x14ac:dyDescent="0.25">
      <c r="A419" s="40" t="s">
        <v>908</v>
      </c>
      <c r="B419" s="121" t="s">
        <v>909</v>
      </c>
      <c r="C419" s="72" t="s">
        <v>910</v>
      </c>
      <c r="D419" s="43" t="s">
        <v>30</v>
      </c>
      <c r="E419" s="43">
        <v>139.188916823</v>
      </c>
      <c r="F419" s="43" t="s">
        <v>30</v>
      </c>
      <c r="G419" s="43">
        <v>100.72163119999999</v>
      </c>
      <c r="H419" s="43" t="s">
        <v>30</v>
      </c>
      <c r="I419" s="43">
        <f t="shared" ref="I419:I427" si="292">E419-G419</f>
        <v>38.467285623000009</v>
      </c>
      <c r="J419" s="44" t="s">
        <v>30</v>
      </c>
      <c r="K419" s="43">
        <v>38.467285622999995</v>
      </c>
      <c r="L419" s="44" t="s">
        <v>30</v>
      </c>
      <c r="M419" s="43">
        <v>35.241178070000004</v>
      </c>
      <c r="N419" s="44" t="s">
        <v>30</v>
      </c>
      <c r="O419" s="43">
        <f t="shared" ref="O419:O427" si="293">I419-M419</f>
        <v>3.2261075530000056</v>
      </c>
      <c r="P419" s="44" t="s">
        <v>30</v>
      </c>
      <c r="Q419" s="43">
        <f t="shared" ref="Q419:Q427" si="294">M419-K419</f>
        <v>-3.2261075529999914</v>
      </c>
      <c r="R419" s="44" t="s">
        <v>30</v>
      </c>
      <c r="S419" s="45">
        <f t="shared" si="267"/>
        <v>-8.386626456094598E-2</v>
      </c>
      <c r="T419" s="43" t="s">
        <v>30</v>
      </c>
      <c r="U419" s="24"/>
      <c r="V419" s="13"/>
      <c r="W419" s="25"/>
      <c r="X419" s="26"/>
      <c r="Y419" s="26"/>
      <c r="Z419" s="26"/>
      <c r="AA419" s="26"/>
      <c r="AC419" s="26"/>
    </row>
    <row r="420" spans="1:29" ht="47.25" x14ac:dyDescent="0.25">
      <c r="A420" s="40" t="s">
        <v>908</v>
      </c>
      <c r="B420" s="121" t="s">
        <v>911</v>
      </c>
      <c r="C420" s="72" t="s">
        <v>912</v>
      </c>
      <c r="D420" s="53" t="s">
        <v>30</v>
      </c>
      <c r="E420" s="43">
        <v>0.29984100000000002</v>
      </c>
      <c r="F420" s="43" t="s">
        <v>30</v>
      </c>
      <c r="G420" s="43">
        <v>0</v>
      </c>
      <c r="H420" s="43" t="s">
        <v>30</v>
      </c>
      <c r="I420" s="43">
        <f t="shared" si="292"/>
        <v>0.29984100000000002</v>
      </c>
      <c r="J420" s="44" t="s">
        <v>30</v>
      </c>
      <c r="K420" s="43">
        <v>0.29984100000000002</v>
      </c>
      <c r="L420" s="44" t="s">
        <v>30</v>
      </c>
      <c r="M420" s="43">
        <v>0</v>
      </c>
      <c r="N420" s="44" t="s">
        <v>30</v>
      </c>
      <c r="O420" s="43">
        <f t="shared" si="293"/>
        <v>0.29984100000000002</v>
      </c>
      <c r="P420" s="44" t="s">
        <v>30</v>
      </c>
      <c r="Q420" s="43">
        <f t="shared" si="294"/>
        <v>-0.29984100000000002</v>
      </c>
      <c r="R420" s="44" t="s">
        <v>30</v>
      </c>
      <c r="S420" s="45">
        <f t="shared" si="267"/>
        <v>-1</v>
      </c>
      <c r="T420" s="43" t="s">
        <v>913</v>
      </c>
      <c r="U420" s="24"/>
      <c r="V420" s="13"/>
      <c r="W420" s="25"/>
      <c r="X420" s="26"/>
      <c r="Y420" s="26"/>
      <c r="Z420" s="26"/>
      <c r="AA420" s="26"/>
      <c r="AC420" s="26"/>
    </row>
    <row r="421" spans="1:29" ht="63" x14ac:dyDescent="0.25">
      <c r="A421" s="40" t="s">
        <v>908</v>
      </c>
      <c r="B421" s="121" t="s">
        <v>914</v>
      </c>
      <c r="C421" s="72" t="s">
        <v>915</v>
      </c>
      <c r="D421" s="59" t="s">
        <v>30</v>
      </c>
      <c r="E421" s="43">
        <v>22.45</v>
      </c>
      <c r="F421" s="43" t="s">
        <v>30</v>
      </c>
      <c r="G421" s="43">
        <v>22.45</v>
      </c>
      <c r="H421" s="43" t="s">
        <v>30</v>
      </c>
      <c r="I421" s="43">
        <f t="shared" si="292"/>
        <v>0</v>
      </c>
      <c r="J421" s="44" t="s">
        <v>30</v>
      </c>
      <c r="K421" s="43">
        <v>0</v>
      </c>
      <c r="L421" s="44" t="s">
        <v>30</v>
      </c>
      <c r="M421" s="43">
        <v>0</v>
      </c>
      <c r="N421" s="44" t="s">
        <v>30</v>
      </c>
      <c r="O421" s="43">
        <f t="shared" si="293"/>
        <v>0</v>
      </c>
      <c r="P421" s="44" t="s">
        <v>30</v>
      </c>
      <c r="Q421" s="43">
        <f t="shared" si="294"/>
        <v>0</v>
      </c>
      <c r="R421" s="44" t="s">
        <v>30</v>
      </c>
      <c r="S421" s="45">
        <v>0</v>
      </c>
      <c r="T421" s="43" t="s">
        <v>30</v>
      </c>
      <c r="U421" s="24"/>
      <c r="V421" s="13"/>
      <c r="W421" s="25"/>
      <c r="X421" s="26"/>
      <c r="Y421" s="26"/>
      <c r="Z421" s="26"/>
      <c r="AA421" s="26"/>
      <c r="AC421" s="26"/>
    </row>
    <row r="422" spans="1:29" ht="47.25" x14ac:dyDescent="0.25">
      <c r="A422" s="40" t="s">
        <v>908</v>
      </c>
      <c r="B422" s="121" t="s">
        <v>916</v>
      </c>
      <c r="C422" s="72" t="s">
        <v>917</v>
      </c>
      <c r="D422" s="43" t="s">
        <v>30</v>
      </c>
      <c r="E422" s="43">
        <v>32.835000000000001</v>
      </c>
      <c r="F422" s="43" t="s">
        <v>30</v>
      </c>
      <c r="G422" s="43">
        <v>0</v>
      </c>
      <c r="H422" s="43" t="s">
        <v>30</v>
      </c>
      <c r="I422" s="43">
        <f t="shared" si="292"/>
        <v>32.835000000000001</v>
      </c>
      <c r="J422" s="44" t="s">
        <v>30</v>
      </c>
      <c r="K422" s="43">
        <v>2.8510472999999998</v>
      </c>
      <c r="L422" s="44" t="s">
        <v>30</v>
      </c>
      <c r="M422" s="43">
        <v>0</v>
      </c>
      <c r="N422" s="44" t="s">
        <v>30</v>
      </c>
      <c r="O422" s="43">
        <f t="shared" si="293"/>
        <v>32.835000000000001</v>
      </c>
      <c r="P422" s="44" t="s">
        <v>30</v>
      </c>
      <c r="Q422" s="43">
        <f t="shared" si="294"/>
        <v>-2.8510472999999998</v>
      </c>
      <c r="R422" s="44" t="s">
        <v>30</v>
      </c>
      <c r="S422" s="45">
        <f t="shared" si="267"/>
        <v>-1</v>
      </c>
      <c r="T422" s="43" t="s">
        <v>913</v>
      </c>
      <c r="U422" s="24"/>
      <c r="V422" s="13"/>
      <c r="W422" s="25"/>
      <c r="X422" s="26"/>
      <c r="Y422" s="26"/>
      <c r="Z422" s="26"/>
      <c r="AA422" s="26"/>
      <c r="AC422" s="26"/>
    </row>
    <row r="423" spans="1:29" ht="31.5" x14ac:dyDescent="0.25">
      <c r="A423" s="40" t="s">
        <v>908</v>
      </c>
      <c r="B423" s="121" t="s">
        <v>918</v>
      </c>
      <c r="C423" s="72" t="s">
        <v>919</v>
      </c>
      <c r="D423" s="43" t="s">
        <v>30</v>
      </c>
      <c r="E423" s="43">
        <v>2.712326</v>
      </c>
      <c r="F423" s="43" t="s">
        <v>30</v>
      </c>
      <c r="G423" s="43">
        <v>0</v>
      </c>
      <c r="H423" s="43" t="s">
        <v>30</v>
      </c>
      <c r="I423" s="43">
        <f t="shared" si="292"/>
        <v>2.712326</v>
      </c>
      <c r="J423" s="44" t="s">
        <v>30</v>
      </c>
      <c r="K423" s="43">
        <v>2.712326</v>
      </c>
      <c r="L423" s="44" t="s">
        <v>30</v>
      </c>
      <c r="M423" s="43">
        <v>2.712326</v>
      </c>
      <c r="N423" s="44" t="s">
        <v>30</v>
      </c>
      <c r="O423" s="43">
        <f t="shared" si="293"/>
        <v>0</v>
      </c>
      <c r="P423" s="44" t="s">
        <v>30</v>
      </c>
      <c r="Q423" s="43">
        <f t="shared" si="294"/>
        <v>0</v>
      </c>
      <c r="R423" s="44" t="s">
        <v>30</v>
      </c>
      <c r="S423" s="45">
        <f t="shared" si="267"/>
        <v>0</v>
      </c>
      <c r="T423" s="43" t="s">
        <v>30</v>
      </c>
      <c r="U423" s="24"/>
      <c r="V423" s="13"/>
      <c r="W423" s="25"/>
      <c r="X423" s="26"/>
      <c r="Y423" s="26"/>
      <c r="Z423" s="26"/>
      <c r="AA423" s="26"/>
      <c r="AC423" s="26"/>
    </row>
    <row r="424" spans="1:29" ht="47.25" x14ac:dyDescent="0.25">
      <c r="A424" s="40" t="s">
        <v>908</v>
      </c>
      <c r="B424" s="121" t="s">
        <v>920</v>
      </c>
      <c r="C424" s="72" t="s">
        <v>921</v>
      </c>
      <c r="D424" s="59" t="s">
        <v>30</v>
      </c>
      <c r="E424" s="43">
        <v>18.767187199999999</v>
      </c>
      <c r="F424" s="43" t="s">
        <v>30</v>
      </c>
      <c r="G424" s="43">
        <v>0</v>
      </c>
      <c r="H424" s="43" t="s">
        <v>30</v>
      </c>
      <c r="I424" s="43">
        <f t="shared" si="292"/>
        <v>18.767187199999999</v>
      </c>
      <c r="J424" s="44" t="s">
        <v>30</v>
      </c>
      <c r="K424" s="43">
        <v>0</v>
      </c>
      <c r="L424" s="44" t="s">
        <v>30</v>
      </c>
      <c r="M424" s="43">
        <v>0</v>
      </c>
      <c r="N424" s="44" t="s">
        <v>30</v>
      </c>
      <c r="O424" s="43">
        <f t="shared" si="293"/>
        <v>18.767187199999999</v>
      </c>
      <c r="P424" s="44" t="s">
        <v>30</v>
      </c>
      <c r="Q424" s="43">
        <f t="shared" si="294"/>
        <v>0</v>
      </c>
      <c r="R424" s="44" t="s">
        <v>30</v>
      </c>
      <c r="S424" s="45">
        <v>0</v>
      </c>
      <c r="T424" s="43" t="s">
        <v>30</v>
      </c>
      <c r="U424" s="24"/>
      <c r="V424" s="13"/>
      <c r="W424" s="25"/>
      <c r="X424" s="26"/>
      <c r="Y424" s="26"/>
      <c r="Z424" s="26"/>
      <c r="AA424" s="26"/>
      <c r="AC424" s="26"/>
    </row>
    <row r="425" spans="1:29" ht="47.25" x14ac:dyDescent="0.25">
      <c r="A425" s="40" t="s">
        <v>908</v>
      </c>
      <c r="B425" s="121" t="s">
        <v>922</v>
      </c>
      <c r="C425" s="72" t="s">
        <v>923</v>
      </c>
      <c r="D425" s="59" t="s">
        <v>30</v>
      </c>
      <c r="E425" s="43">
        <v>56.900055170000002</v>
      </c>
      <c r="F425" s="43" t="s">
        <v>30</v>
      </c>
      <c r="G425" s="43">
        <v>0</v>
      </c>
      <c r="H425" s="43" t="s">
        <v>30</v>
      </c>
      <c r="I425" s="43">
        <f t="shared" si="292"/>
        <v>56.900055170000002</v>
      </c>
      <c r="J425" s="44" t="s">
        <v>30</v>
      </c>
      <c r="K425" s="43">
        <v>3.260418</v>
      </c>
      <c r="L425" s="44" t="s">
        <v>30</v>
      </c>
      <c r="M425" s="43">
        <v>0</v>
      </c>
      <c r="N425" s="44" t="s">
        <v>30</v>
      </c>
      <c r="O425" s="43">
        <f t="shared" si="293"/>
        <v>56.900055170000002</v>
      </c>
      <c r="P425" s="44" t="s">
        <v>30</v>
      </c>
      <c r="Q425" s="43">
        <f t="shared" si="294"/>
        <v>-3.260418</v>
      </c>
      <c r="R425" s="44" t="s">
        <v>30</v>
      </c>
      <c r="S425" s="45">
        <f t="shared" si="267"/>
        <v>-1</v>
      </c>
      <c r="T425" s="43" t="s">
        <v>924</v>
      </c>
      <c r="U425" s="24"/>
      <c r="V425" s="13"/>
      <c r="W425" s="25"/>
      <c r="X425" s="26"/>
      <c r="Y425" s="26"/>
      <c r="Z425" s="26"/>
      <c r="AA425" s="26"/>
      <c r="AC425" s="26"/>
    </row>
    <row r="426" spans="1:29" ht="47.25" x14ac:dyDescent="0.25">
      <c r="A426" s="40" t="s">
        <v>908</v>
      </c>
      <c r="B426" s="121" t="s">
        <v>925</v>
      </c>
      <c r="C426" s="72" t="s">
        <v>926</v>
      </c>
      <c r="D426" s="43" t="s">
        <v>30</v>
      </c>
      <c r="E426" s="43">
        <v>23.660189389999999</v>
      </c>
      <c r="F426" s="43" t="s">
        <v>30</v>
      </c>
      <c r="G426" s="43">
        <v>23.660189389999999</v>
      </c>
      <c r="H426" s="43" t="s">
        <v>30</v>
      </c>
      <c r="I426" s="43">
        <f t="shared" si="292"/>
        <v>0</v>
      </c>
      <c r="J426" s="44" t="s">
        <v>30</v>
      </c>
      <c r="K426" s="43">
        <v>0</v>
      </c>
      <c r="L426" s="44" t="s">
        <v>30</v>
      </c>
      <c r="M426" s="43">
        <v>0</v>
      </c>
      <c r="N426" s="44" t="s">
        <v>30</v>
      </c>
      <c r="O426" s="43">
        <f t="shared" si="293"/>
        <v>0</v>
      </c>
      <c r="P426" s="44" t="s">
        <v>30</v>
      </c>
      <c r="Q426" s="43">
        <f t="shared" si="294"/>
        <v>0</v>
      </c>
      <c r="R426" s="44" t="s">
        <v>30</v>
      </c>
      <c r="S426" s="45">
        <v>0</v>
      </c>
      <c r="T426" s="43" t="s">
        <v>30</v>
      </c>
      <c r="U426" s="24"/>
      <c r="V426" s="13"/>
      <c r="W426" s="25"/>
      <c r="X426" s="26"/>
      <c r="Y426" s="26"/>
      <c r="Z426" s="26"/>
      <c r="AA426" s="26"/>
      <c r="AC426" s="26"/>
    </row>
    <row r="427" spans="1:29" ht="31.5" x14ac:dyDescent="0.25">
      <c r="A427" s="40" t="s">
        <v>908</v>
      </c>
      <c r="B427" s="121" t="s">
        <v>927</v>
      </c>
      <c r="C427" s="72" t="s">
        <v>928</v>
      </c>
      <c r="D427" s="43" t="s">
        <v>30</v>
      </c>
      <c r="E427" s="43">
        <v>51.648975</v>
      </c>
      <c r="F427" s="43" t="s">
        <v>30</v>
      </c>
      <c r="G427" s="43">
        <v>0</v>
      </c>
      <c r="H427" s="43" t="s">
        <v>30</v>
      </c>
      <c r="I427" s="43">
        <f t="shared" si="292"/>
        <v>51.648975</v>
      </c>
      <c r="J427" s="44" t="s">
        <v>30</v>
      </c>
      <c r="K427" s="43">
        <v>51.648975</v>
      </c>
      <c r="L427" s="44" t="s">
        <v>30</v>
      </c>
      <c r="M427" s="43">
        <v>47.376349749999996</v>
      </c>
      <c r="N427" s="44" t="s">
        <v>30</v>
      </c>
      <c r="O427" s="43">
        <f t="shared" si="293"/>
        <v>4.2726252500000044</v>
      </c>
      <c r="P427" s="44" t="s">
        <v>30</v>
      </c>
      <c r="Q427" s="43">
        <f t="shared" si="294"/>
        <v>-4.2726252500000044</v>
      </c>
      <c r="R427" s="44" t="s">
        <v>30</v>
      </c>
      <c r="S427" s="45">
        <f t="shared" si="267"/>
        <v>-8.2724298981732058E-2</v>
      </c>
      <c r="T427" s="43" t="s">
        <v>30</v>
      </c>
      <c r="U427" s="24"/>
      <c r="V427" s="13"/>
      <c r="W427" s="25"/>
      <c r="X427" s="26"/>
      <c r="Y427" s="26"/>
      <c r="Z427" s="26"/>
      <c r="AA427" s="26"/>
      <c r="AC427" s="26"/>
    </row>
    <row r="428" spans="1:29" ht="31.5" x14ac:dyDescent="0.25">
      <c r="A428" s="33" t="s">
        <v>929</v>
      </c>
      <c r="B428" s="34" t="s">
        <v>172</v>
      </c>
      <c r="C428" s="73" t="s">
        <v>29</v>
      </c>
      <c r="D428" s="55">
        <f t="shared" ref="D428:E428" si="295">SUM(D429)</f>
        <v>0</v>
      </c>
      <c r="E428" s="36">
        <f t="shared" si="295"/>
        <v>86.950999999999993</v>
      </c>
      <c r="F428" s="36" t="s">
        <v>30</v>
      </c>
      <c r="G428" s="36">
        <f t="shared" ref="G428" si="296">SUM(G429)</f>
        <v>0</v>
      </c>
      <c r="H428" s="36" t="s">
        <v>30</v>
      </c>
      <c r="I428" s="36">
        <f t="shared" ref="I428" si="297">SUM(I429)</f>
        <v>86.950999999999993</v>
      </c>
      <c r="J428" s="37" t="s">
        <v>30</v>
      </c>
      <c r="K428" s="36">
        <f t="shared" ref="K428:Q428" si="298">SUM(K429)</f>
        <v>55.3</v>
      </c>
      <c r="L428" s="37" t="s">
        <v>30</v>
      </c>
      <c r="M428" s="36">
        <f t="shared" si="298"/>
        <v>19.283761180000006</v>
      </c>
      <c r="N428" s="37" t="s">
        <v>30</v>
      </c>
      <c r="O428" s="36">
        <f t="shared" si="298"/>
        <v>67.667238819999994</v>
      </c>
      <c r="P428" s="37" t="s">
        <v>30</v>
      </c>
      <c r="Q428" s="36">
        <f t="shared" si="298"/>
        <v>-36.016238819999991</v>
      </c>
      <c r="R428" s="37" t="s">
        <v>30</v>
      </c>
      <c r="S428" s="38">
        <f t="shared" si="267"/>
        <v>-0.6512882245931283</v>
      </c>
      <c r="T428" s="36" t="s">
        <v>30</v>
      </c>
      <c r="U428" s="24"/>
      <c r="V428" s="13"/>
      <c r="W428" s="25"/>
      <c r="X428" s="26"/>
      <c r="Y428" s="26"/>
      <c r="Z428" s="26"/>
      <c r="AA428" s="26"/>
      <c r="AC428" s="26"/>
    </row>
    <row r="429" spans="1:29" ht="89.25" customHeight="1" x14ac:dyDescent="0.25">
      <c r="A429" s="40" t="s">
        <v>929</v>
      </c>
      <c r="B429" s="121" t="s">
        <v>930</v>
      </c>
      <c r="C429" s="77" t="s">
        <v>931</v>
      </c>
      <c r="D429" s="43" t="s">
        <v>30</v>
      </c>
      <c r="E429" s="43">
        <v>86.950999999999993</v>
      </c>
      <c r="F429" s="43" t="s">
        <v>30</v>
      </c>
      <c r="G429" s="43">
        <v>0</v>
      </c>
      <c r="H429" s="43" t="s">
        <v>30</v>
      </c>
      <c r="I429" s="43">
        <f>E429-G429</f>
        <v>86.950999999999993</v>
      </c>
      <c r="J429" s="44" t="s">
        <v>30</v>
      </c>
      <c r="K429" s="43">
        <v>55.3</v>
      </c>
      <c r="L429" s="44" t="s">
        <v>30</v>
      </c>
      <c r="M429" s="43">
        <v>19.283761180000006</v>
      </c>
      <c r="N429" s="44" t="s">
        <v>30</v>
      </c>
      <c r="O429" s="43">
        <f>I429-M429</f>
        <v>67.667238819999994</v>
      </c>
      <c r="P429" s="44" t="s">
        <v>30</v>
      </c>
      <c r="Q429" s="43">
        <f>M429-K429</f>
        <v>-36.016238819999991</v>
      </c>
      <c r="R429" s="44" t="s">
        <v>30</v>
      </c>
      <c r="S429" s="45">
        <f t="shared" si="267"/>
        <v>-0.6512882245931283</v>
      </c>
      <c r="T429" s="43" t="s">
        <v>932</v>
      </c>
      <c r="U429" s="24"/>
      <c r="V429" s="13"/>
      <c r="W429" s="25"/>
      <c r="X429" s="26"/>
      <c r="Y429" s="26"/>
      <c r="Z429" s="26"/>
      <c r="AA429" s="26"/>
      <c r="AC429" s="26"/>
    </row>
    <row r="430" spans="1:29" ht="31.5" x14ac:dyDescent="0.25">
      <c r="A430" s="33" t="s">
        <v>933</v>
      </c>
      <c r="B430" s="34" t="s">
        <v>177</v>
      </c>
      <c r="C430" s="73" t="s">
        <v>29</v>
      </c>
      <c r="D430" s="36">
        <f t="shared" ref="D430:E430" si="299">SUM(D431)</f>
        <v>0</v>
      </c>
      <c r="E430" s="36">
        <f t="shared" si="299"/>
        <v>67.400000000000006</v>
      </c>
      <c r="F430" s="36" t="s">
        <v>30</v>
      </c>
      <c r="G430" s="36">
        <f t="shared" ref="G430" si="300">SUM(G431)</f>
        <v>0</v>
      </c>
      <c r="H430" s="36" t="s">
        <v>30</v>
      </c>
      <c r="I430" s="36">
        <f t="shared" ref="I430" si="301">SUM(I431)</f>
        <v>67.400000000000006</v>
      </c>
      <c r="J430" s="37" t="s">
        <v>30</v>
      </c>
      <c r="K430" s="36">
        <f t="shared" ref="K430:Q430" si="302">SUM(K431)</f>
        <v>67.400000000000006</v>
      </c>
      <c r="L430" s="37" t="s">
        <v>30</v>
      </c>
      <c r="M430" s="36">
        <f t="shared" si="302"/>
        <v>59.986105330000008</v>
      </c>
      <c r="N430" s="37" t="s">
        <v>30</v>
      </c>
      <c r="O430" s="36">
        <f t="shared" si="302"/>
        <v>7.4138946699999977</v>
      </c>
      <c r="P430" s="37" t="s">
        <v>30</v>
      </c>
      <c r="Q430" s="36">
        <f t="shared" si="302"/>
        <v>-7.4138946699999977</v>
      </c>
      <c r="R430" s="37" t="s">
        <v>30</v>
      </c>
      <c r="S430" s="38">
        <f t="shared" si="267"/>
        <v>-0.10999843724035605</v>
      </c>
      <c r="T430" s="36" t="s">
        <v>30</v>
      </c>
      <c r="U430" s="24"/>
      <c r="V430" s="13"/>
      <c r="W430" s="25"/>
      <c r="X430" s="26"/>
      <c r="Y430" s="26"/>
      <c r="Z430" s="26"/>
      <c r="AA430" s="26"/>
      <c r="AC430" s="26"/>
    </row>
    <row r="431" spans="1:29" ht="63" x14ac:dyDescent="0.25">
      <c r="A431" s="40" t="s">
        <v>933</v>
      </c>
      <c r="B431" s="121" t="s">
        <v>934</v>
      </c>
      <c r="C431" s="77" t="s">
        <v>935</v>
      </c>
      <c r="D431" s="59" t="s">
        <v>30</v>
      </c>
      <c r="E431" s="43">
        <v>67.400000000000006</v>
      </c>
      <c r="F431" s="43" t="s">
        <v>30</v>
      </c>
      <c r="G431" s="43">
        <v>0</v>
      </c>
      <c r="H431" s="43" t="s">
        <v>30</v>
      </c>
      <c r="I431" s="43">
        <f>E431-G431</f>
        <v>67.400000000000006</v>
      </c>
      <c r="J431" s="44" t="s">
        <v>30</v>
      </c>
      <c r="K431" s="43">
        <v>67.400000000000006</v>
      </c>
      <c r="L431" s="44" t="s">
        <v>30</v>
      </c>
      <c r="M431" s="43">
        <v>59.986105330000008</v>
      </c>
      <c r="N431" s="44" t="s">
        <v>30</v>
      </c>
      <c r="O431" s="43">
        <f>I431-M431</f>
        <v>7.4138946699999977</v>
      </c>
      <c r="P431" s="44" t="s">
        <v>30</v>
      </c>
      <c r="Q431" s="43">
        <f>M431-K431</f>
        <v>-7.4138946699999977</v>
      </c>
      <c r="R431" s="44" t="s">
        <v>30</v>
      </c>
      <c r="S431" s="45">
        <f t="shared" si="267"/>
        <v>-0.10999843724035605</v>
      </c>
      <c r="T431" s="43" t="s">
        <v>936</v>
      </c>
      <c r="U431" s="24"/>
      <c r="V431" s="13"/>
      <c r="W431" s="25"/>
      <c r="X431" s="26"/>
      <c r="Y431" s="26"/>
      <c r="Z431" s="26"/>
      <c r="AA431" s="26"/>
      <c r="AC431" s="26"/>
    </row>
    <row r="432" spans="1:29" ht="47.25" x14ac:dyDescent="0.25">
      <c r="A432" s="33" t="s">
        <v>937</v>
      </c>
      <c r="B432" s="34" t="s">
        <v>212</v>
      </c>
      <c r="C432" s="73" t="s">
        <v>29</v>
      </c>
      <c r="D432" s="30">
        <f t="shared" ref="D432:E432" si="303">SUM(D433:D450)</f>
        <v>0</v>
      </c>
      <c r="E432" s="36">
        <f t="shared" si="303"/>
        <v>1307.6578861800003</v>
      </c>
      <c r="F432" s="36" t="s">
        <v>30</v>
      </c>
      <c r="G432" s="36">
        <f t="shared" ref="G432" si="304">SUM(G433:G450)</f>
        <v>175.46645263000002</v>
      </c>
      <c r="H432" s="36" t="s">
        <v>30</v>
      </c>
      <c r="I432" s="36">
        <f t="shared" ref="I432" si="305">SUM(I433:I450)</f>
        <v>1132.1914335500003</v>
      </c>
      <c r="J432" s="37" t="s">
        <v>30</v>
      </c>
      <c r="K432" s="36">
        <f t="shared" ref="K432:M432" si="306">SUM(K433:K450)</f>
        <v>250.64348247000001</v>
      </c>
      <c r="L432" s="37" t="s">
        <v>30</v>
      </c>
      <c r="M432" s="36">
        <f t="shared" si="306"/>
        <v>143.34842016000002</v>
      </c>
      <c r="N432" s="37" t="s">
        <v>30</v>
      </c>
      <c r="O432" s="36">
        <f t="shared" ref="O432" si="307">SUM(O433:O450)</f>
        <v>988.84301339000024</v>
      </c>
      <c r="P432" s="37" t="s">
        <v>30</v>
      </c>
      <c r="Q432" s="36">
        <f t="shared" ref="Q432" si="308">SUM(Q433:Q450)</f>
        <v>-107.29506231000001</v>
      </c>
      <c r="R432" s="37" t="s">
        <v>30</v>
      </c>
      <c r="S432" s="38">
        <f t="shared" si="267"/>
        <v>-0.42807840544125203</v>
      </c>
      <c r="T432" s="36" t="s">
        <v>30</v>
      </c>
      <c r="U432" s="24"/>
      <c r="V432" s="13"/>
      <c r="W432" s="25"/>
      <c r="X432" s="26"/>
      <c r="Y432" s="26"/>
      <c r="Z432" s="26"/>
      <c r="AA432" s="26"/>
      <c r="AC432" s="26"/>
    </row>
    <row r="433" spans="1:29" ht="146.25" customHeight="1" x14ac:dyDescent="0.25">
      <c r="A433" s="40" t="s">
        <v>937</v>
      </c>
      <c r="B433" s="122" t="s">
        <v>938</v>
      </c>
      <c r="C433" s="78" t="s">
        <v>939</v>
      </c>
      <c r="D433" s="43" t="s">
        <v>30</v>
      </c>
      <c r="E433" s="43">
        <v>170.09186042000002</v>
      </c>
      <c r="F433" s="43" t="s">
        <v>30</v>
      </c>
      <c r="G433" s="43">
        <v>33.144764619999997</v>
      </c>
      <c r="H433" s="43" t="s">
        <v>30</v>
      </c>
      <c r="I433" s="43">
        <f t="shared" ref="I433:I450" si="309">E433-G433</f>
        <v>136.94709580000003</v>
      </c>
      <c r="J433" s="44" t="s">
        <v>30</v>
      </c>
      <c r="K433" s="43">
        <v>34.154405740000001</v>
      </c>
      <c r="L433" s="44" t="s">
        <v>30</v>
      </c>
      <c r="M433" s="43">
        <v>32.841804000000003</v>
      </c>
      <c r="N433" s="44" t="s">
        <v>30</v>
      </c>
      <c r="O433" s="43">
        <f t="shared" ref="O433:O450" si="310">I433-M433</f>
        <v>104.10529180000003</v>
      </c>
      <c r="P433" s="44" t="s">
        <v>30</v>
      </c>
      <c r="Q433" s="43">
        <f t="shared" ref="Q433:Q450" si="311">M433-K433</f>
        <v>-1.3126017399999981</v>
      </c>
      <c r="R433" s="44" t="s">
        <v>30</v>
      </c>
      <c r="S433" s="45">
        <f t="shared" si="267"/>
        <v>-3.8431403257083809E-2</v>
      </c>
      <c r="T433" s="43" t="s">
        <v>30</v>
      </c>
      <c r="U433" s="24"/>
      <c r="V433" s="13"/>
      <c r="W433" s="25"/>
      <c r="X433" s="26"/>
      <c r="Y433" s="26"/>
      <c r="Z433" s="26"/>
      <c r="AA433" s="26"/>
      <c r="AC433" s="26"/>
    </row>
    <row r="434" spans="1:29" ht="31.5" x14ac:dyDescent="0.25">
      <c r="A434" s="40" t="s">
        <v>937</v>
      </c>
      <c r="B434" s="125" t="s">
        <v>940</v>
      </c>
      <c r="C434" s="72" t="s">
        <v>941</v>
      </c>
      <c r="D434" s="43" t="s">
        <v>30</v>
      </c>
      <c r="E434" s="43">
        <v>97.859954210000012</v>
      </c>
      <c r="F434" s="43" t="s">
        <v>30</v>
      </c>
      <c r="G434" s="43">
        <v>2.3333333299999999</v>
      </c>
      <c r="H434" s="43" t="s">
        <v>30</v>
      </c>
      <c r="I434" s="43">
        <f t="shared" si="309"/>
        <v>95.52662088000001</v>
      </c>
      <c r="J434" s="44" t="s">
        <v>30</v>
      </c>
      <c r="K434" s="43">
        <v>30.946620879999998</v>
      </c>
      <c r="L434" s="44" t="s">
        <v>30</v>
      </c>
      <c r="M434" s="43">
        <v>28.816305709999998</v>
      </c>
      <c r="N434" s="44" t="s">
        <v>30</v>
      </c>
      <c r="O434" s="43">
        <f t="shared" si="310"/>
        <v>66.710315170000015</v>
      </c>
      <c r="P434" s="44" t="s">
        <v>30</v>
      </c>
      <c r="Q434" s="43">
        <f t="shared" si="311"/>
        <v>-2.1303151699999994</v>
      </c>
      <c r="R434" s="44" t="s">
        <v>30</v>
      </c>
      <c r="S434" s="45">
        <f t="shared" si="267"/>
        <v>-6.8838377484268951E-2</v>
      </c>
      <c r="T434" s="43" t="s">
        <v>30</v>
      </c>
      <c r="U434" s="24"/>
      <c r="V434" s="13"/>
      <c r="W434" s="25"/>
      <c r="X434" s="26"/>
      <c r="Y434" s="26"/>
      <c r="Z434" s="26"/>
      <c r="AA434" s="26"/>
      <c r="AC434" s="26"/>
    </row>
    <row r="435" spans="1:29" ht="47.25" x14ac:dyDescent="0.25">
      <c r="A435" s="40" t="s">
        <v>937</v>
      </c>
      <c r="B435" s="125" t="s">
        <v>942</v>
      </c>
      <c r="C435" s="72" t="s">
        <v>943</v>
      </c>
      <c r="D435" s="53" t="s">
        <v>30</v>
      </c>
      <c r="E435" s="43">
        <v>43.235982130000004</v>
      </c>
      <c r="F435" s="43" t="s">
        <v>30</v>
      </c>
      <c r="G435" s="43">
        <v>1</v>
      </c>
      <c r="H435" s="43" t="s">
        <v>30</v>
      </c>
      <c r="I435" s="43">
        <f t="shared" si="309"/>
        <v>42.235982130000004</v>
      </c>
      <c r="J435" s="44" t="s">
        <v>30</v>
      </c>
      <c r="K435" s="43">
        <v>42.235982130000004</v>
      </c>
      <c r="L435" s="44" t="s">
        <v>30</v>
      </c>
      <c r="M435" s="43">
        <v>0</v>
      </c>
      <c r="N435" s="44" t="s">
        <v>30</v>
      </c>
      <c r="O435" s="43">
        <f t="shared" si="310"/>
        <v>42.235982130000004</v>
      </c>
      <c r="P435" s="44" t="s">
        <v>30</v>
      </c>
      <c r="Q435" s="43">
        <f t="shared" si="311"/>
        <v>-42.235982130000004</v>
      </c>
      <c r="R435" s="44" t="s">
        <v>30</v>
      </c>
      <c r="S435" s="45">
        <f t="shared" si="267"/>
        <v>-1</v>
      </c>
      <c r="T435" s="43" t="s">
        <v>944</v>
      </c>
      <c r="U435" s="24"/>
      <c r="V435" s="13"/>
      <c r="W435" s="25"/>
      <c r="X435" s="26"/>
      <c r="Y435" s="26"/>
      <c r="Z435" s="26"/>
      <c r="AA435" s="26"/>
      <c r="AC435" s="26"/>
    </row>
    <row r="436" spans="1:29" ht="31.5" x14ac:dyDescent="0.25">
      <c r="A436" s="40" t="s">
        <v>937</v>
      </c>
      <c r="B436" s="125" t="s">
        <v>945</v>
      </c>
      <c r="C436" s="72" t="s">
        <v>946</v>
      </c>
      <c r="D436" s="53" t="s">
        <v>30</v>
      </c>
      <c r="E436" s="43">
        <v>23.056951700000003</v>
      </c>
      <c r="F436" s="43" t="s">
        <v>30</v>
      </c>
      <c r="G436" s="43">
        <v>0.44878878999999999</v>
      </c>
      <c r="H436" s="43" t="s">
        <v>30</v>
      </c>
      <c r="I436" s="43">
        <f t="shared" si="309"/>
        <v>22.608162910000004</v>
      </c>
      <c r="J436" s="44" t="s">
        <v>30</v>
      </c>
      <c r="K436" s="43">
        <v>22.608162910000004</v>
      </c>
      <c r="L436" s="44" t="s">
        <v>30</v>
      </c>
      <c r="M436" s="43">
        <v>21.662196940000001</v>
      </c>
      <c r="N436" s="44" t="s">
        <v>30</v>
      </c>
      <c r="O436" s="43">
        <f t="shared" si="310"/>
        <v>0.94596597000000315</v>
      </c>
      <c r="P436" s="44" t="s">
        <v>30</v>
      </c>
      <c r="Q436" s="43">
        <f t="shared" si="311"/>
        <v>-0.94596597000000315</v>
      </c>
      <c r="R436" s="44" t="s">
        <v>30</v>
      </c>
      <c r="S436" s="45">
        <f t="shared" si="267"/>
        <v>-4.184178846223658E-2</v>
      </c>
      <c r="T436" s="43" t="s">
        <v>30</v>
      </c>
      <c r="U436" s="24"/>
      <c r="V436" s="13"/>
      <c r="W436" s="25"/>
      <c r="X436" s="26"/>
      <c r="Y436" s="26"/>
      <c r="Z436" s="26"/>
      <c r="AA436" s="26"/>
      <c r="AC436" s="26"/>
    </row>
    <row r="437" spans="1:29" ht="57.75" customHeight="1" x14ac:dyDescent="0.25">
      <c r="A437" s="40" t="s">
        <v>937</v>
      </c>
      <c r="B437" s="125" t="s">
        <v>947</v>
      </c>
      <c r="C437" s="72" t="s">
        <v>948</v>
      </c>
      <c r="D437" s="53" t="s">
        <v>30</v>
      </c>
      <c r="E437" s="43">
        <v>580.76589366000007</v>
      </c>
      <c r="F437" s="43" t="s">
        <v>30</v>
      </c>
      <c r="G437" s="43">
        <v>8.9212353499999999</v>
      </c>
      <c r="H437" s="43" t="s">
        <v>30</v>
      </c>
      <c r="I437" s="43">
        <f t="shared" si="309"/>
        <v>571.84465831000011</v>
      </c>
      <c r="J437" s="44" t="s">
        <v>30</v>
      </c>
      <c r="K437" s="43">
        <v>30.794596630000001</v>
      </c>
      <c r="L437" s="44" t="s">
        <v>30</v>
      </c>
      <c r="M437" s="43">
        <v>2.2578125</v>
      </c>
      <c r="N437" s="44" t="s">
        <v>30</v>
      </c>
      <c r="O437" s="43">
        <f t="shared" si="310"/>
        <v>569.58684581000011</v>
      </c>
      <c r="P437" s="44" t="s">
        <v>30</v>
      </c>
      <c r="Q437" s="43">
        <f t="shared" si="311"/>
        <v>-28.536784130000001</v>
      </c>
      <c r="R437" s="44" t="s">
        <v>30</v>
      </c>
      <c r="S437" s="45">
        <f t="shared" si="267"/>
        <v>-0.9266815367927097</v>
      </c>
      <c r="T437" s="43" t="s">
        <v>949</v>
      </c>
      <c r="U437" s="24"/>
      <c r="V437" s="13"/>
      <c r="W437" s="25"/>
      <c r="X437" s="26"/>
      <c r="Y437" s="26"/>
      <c r="Z437" s="26"/>
      <c r="AA437" s="26"/>
      <c r="AC437" s="26"/>
    </row>
    <row r="438" spans="1:29" ht="153" customHeight="1" x14ac:dyDescent="0.25">
      <c r="A438" s="40" t="s">
        <v>937</v>
      </c>
      <c r="B438" s="126" t="s">
        <v>950</v>
      </c>
      <c r="C438" s="43" t="s">
        <v>951</v>
      </c>
      <c r="D438" s="53" t="s">
        <v>30</v>
      </c>
      <c r="E438" s="43">
        <v>164.78720962</v>
      </c>
      <c r="F438" s="43" t="s">
        <v>30</v>
      </c>
      <c r="G438" s="43">
        <v>74.725692170000002</v>
      </c>
      <c r="H438" s="43" t="s">
        <v>30</v>
      </c>
      <c r="I438" s="43">
        <f t="shared" si="309"/>
        <v>90.061517449999997</v>
      </c>
      <c r="J438" s="44" t="s">
        <v>30</v>
      </c>
      <c r="K438" s="43">
        <v>25.9</v>
      </c>
      <c r="L438" s="44" t="s">
        <v>30</v>
      </c>
      <c r="M438" s="43">
        <v>1.1078166900000002</v>
      </c>
      <c r="N438" s="44" t="s">
        <v>30</v>
      </c>
      <c r="O438" s="43">
        <f t="shared" si="310"/>
        <v>88.95370075999999</v>
      </c>
      <c r="P438" s="44" t="s">
        <v>30</v>
      </c>
      <c r="Q438" s="43">
        <f t="shared" si="311"/>
        <v>-24.792183309999999</v>
      </c>
      <c r="R438" s="44" t="s">
        <v>30</v>
      </c>
      <c r="S438" s="45">
        <f t="shared" si="267"/>
        <v>-0.95722715482625487</v>
      </c>
      <c r="T438" s="43" t="s">
        <v>952</v>
      </c>
      <c r="U438" s="24"/>
      <c r="V438" s="13"/>
      <c r="W438" s="25"/>
      <c r="X438" s="26"/>
      <c r="Y438" s="26"/>
      <c r="Z438" s="26"/>
      <c r="AA438" s="26"/>
      <c r="AC438" s="26"/>
    </row>
    <row r="439" spans="1:29" ht="47.25" x14ac:dyDescent="0.25">
      <c r="A439" s="40" t="s">
        <v>937</v>
      </c>
      <c r="B439" s="125" t="s">
        <v>953</v>
      </c>
      <c r="C439" s="72" t="s">
        <v>954</v>
      </c>
      <c r="D439" s="59" t="s">
        <v>30</v>
      </c>
      <c r="E439" s="43">
        <v>48</v>
      </c>
      <c r="F439" s="43" t="s">
        <v>30</v>
      </c>
      <c r="G439" s="43">
        <v>0</v>
      </c>
      <c r="H439" s="43" t="s">
        <v>30</v>
      </c>
      <c r="I439" s="43">
        <f t="shared" si="309"/>
        <v>48</v>
      </c>
      <c r="J439" s="44" t="s">
        <v>30</v>
      </c>
      <c r="K439" s="43">
        <v>3</v>
      </c>
      <c r="L439" s="44" t="s">
        <v>30</v>
      </c>
      <c r="M439" s="43">
        <v>0</v>
      </c>
      <c r="N439" s="44" t="s">
        <v>30</v>
      </c>
      <c r="O439" s="43">
        <f t="shared" si="310"/>
        <v>48</v>
      </c>
      <c r="P439" s="44" t="s">
        <v>30</v>
      </c>
      <c r="Q439" s="43">
        <f t="shared" si="311"/>
        <v>-3</v>
      </c>
      <c r="R439" s="44" t="s">
        <v>30</v>
      </c>
      <c r="S439" s="45">
        <f t="shared" si="267"/>
        <v>-1</v>
      </c>
      <c r="T439" s="54" t="s">
        <v>955</v>
      </c>
      <c r="U439" s="24"/>
      <c r="V439" s="13"/>
      <c r="W439" s="25"/>
      <c r="X439" s="26"/>
      <c r="Y439" s="26"/>
      <c r="Z439" s="26"/>
      <c r="AA439" s="26"/>
      <c r="AC439" s="26"/>
    </row>
    <row r="440" spans="1:29" s="26" customFormat="1" ht="47.25" x14ac:dyDescent="0.25">
      <c r="A440" s="40" t="s">
        <v>937</v>
      </c>
      <c r="B440" s="125" t="s">
        <v>956</v>
      </c>
      <c r="C440" s="72" t="s">
        <v>957</v>
      </c>
      <c r="D440" s="59" t="s">
        <v>30</v>
      </c>
      <c r="E440" s="43">
        <v>48</v>
      </c>
      <c r="F440" s="43" t="s">
        <v>30</v>
      </c>
      <c r="G440" s="43">
        <v>0</v>
      </c>
      <c r="H440" s="43" t="s">
        <v>30</v>
      </c>
      <c r="I440" s="43">
        <f t="shared" si="309"/>
        <v>48</v>
      </c>
      <c r="J440" s="44" t="s">
        <v>30</v>
      </c>
      <c r="K440" s="43">
        <v>3.4430000000000001</v>
      </c>
      <c r="L440" s="44" t="s">
        <v>30</v>
      </c>
      <c r="M440" s="43">
        <v>3.093</v>
      </c>
      <c r="N440" s="44" t="s">
        <v>30</v>
      </c>
      <c r="O440" s="43">
        <f t="shared" si="310"/>
        <v>44.906999999999996</v>
      </c>
      <c r="P440" s="44" t="s">
        <v>30</v>
      </c>
      <c r="Q440" s="43">
        <f t="shared" si="311"/>
        <v>-0.35000000000000009</v>
      </c>
      <c r="R440" s="44" t="s">
        <v>30</v>
      </c>
      <c r="S440" s="45">
        <f t="shared" si="267"/>
        <v>-0.10165553296543714</v>
      </c>
      <c r="T440" s="54" t="s">
        <v>958</v>
      </c>
      <c r="U440" s="24"/>
      <c r="V440" s="25"/>
      <c r="W440" s="25"/>
    </row>
    <row r="441" spans="1:29" s="26" customFormat="1" ht="31.5" x14ac:dyDescent="0.25">
      <c r="A441" s="40" t="s">
        <v>937</v>
      </c>
      <c r="B441" s="125" t="s">
        <v>959</v>
      </c>
      <c r="C441" s="72" t="s">
        <v>960</v>
      </c>
      <c r="D441" s="43" t="s">
        <v>30</v>
      </c>
      <c r="E441" s="43">
        <v>9.9324063599999999</v>
      </c>
      <c r="F441" s="43" t="s">
        <v>30</v>
      </c>
      <c r="G441" s="43">
        <v>9.9324063599999999</v>
      </c>
      <c r="H441" s="43" t="s">
        <v>30</v>
      </c>
      <c r="I441" s="43">
        <f t="shared" si="309"/>
        <v>0</v>
      </c>
      <c r="J441" s="44" t="s">
        <v>30</v>
      </c>
      <c r="K441" s="43">
        <v>0</v>
      </c>
      <c r="L441" s="44" t="s">
        <v>30</v>
      </c>
      <c r="M441" s="43">
        <v>0</v>
      </c>
      <c r="N441" s="44" t="s">
        <v>30</v>
      </c>
      <c r="O441" s="43">
        <f t="shared" si="310"/>
        <v>0</v>
      </c>
      <c r="P441" s="44" t="s">
        <v>30</v>
      </c>
      <c r="Q441" s="43">
        <f t="shared" si="311"/>
        <v>0</v>
      </c>
      <c r="R441" s="44" t="s">
        <v>30</v>
      </c>
      <c r="S441" s="45">
        <v>0</v>
      </c>
      <c r="T441" s="54" t="s">
        <v>30</v>
      </c>
      <c r="U441" s="24"/>
      <c r="V441" s="25"/>
      <c r="W441" s="25"/>
    </row>
    <row r="442" spans="1:29" s="26" customFormat="1" ht="47.25" x14ac:dyDescent="0.25">
      <c r="A442" s="40" t="s">
        <v>937</v>
      </c>
      <c r="B442" s="125" t="s">
        <v>961</v>
      </c>
      <c r="C442" s="72" t="s">
        <v>962</v>
      </c>
      <c r="D442" s="43" t="s">
        <v>30</v>
      </c>
      <c r="E442" s="43">
        <v>17.957999999999998</v>
      </c>
      <c r="F442" s="43" t="s">
        <v>30</v>
      </c>
      <c r="G442" s="43">
        <v>1</v>
      </c>
      <c r="H442" s="43" t="s">
        <v>30</v>
      </c>
      <c r="I442" s="43">
        <f t="shared" si="309"/>
        <v>16.957999999999998</v>
      </c>
      <c r="J442" s="44" t="s">
        <v>30</v>
      </c>
      <c r="K442" s="43">
        <v>16.957999999999998</v>
      </c>
      <c r="L442" s="44" t="s">
        <v>30</v>
      </c>
      <c r="M442" s="43">
        <v>14.312021000000001</v>
      </c>
      <c r="N442" s="44" t="s">
        <v>30</v>
      </c>
      <c r="O442" s="43">
        <f t="shared" si="310"/>
        <v>2.645978999999997</v>
      </c>
      <c r="P442" s="44" t="s">
        <v>30</v>
      </c>
      <c r="Q442" s="43">
        <f t="shared" si="311"/>
        <v>-2.645978999999997</v>
      </c>
      <c r="R442" s="44" t="s">
        <v>30</v>
      </c>
      <c r="S442" s="45">
        <f t="shared" si="267"/>
        <v>-0.15603131265479403</v>
      </c>
      <c r="T442" s="54" t="s">
        <v>963</v>
      </c>
      <c r="U442" s="24"/>
      <c r="V442" s="25"/>
      <c r="W442" s="25"/>
    </row>
    <row r="443" spans="1:29" s="26" customFormat="1" ht="31.5" x14ac:dyDescent="0.25">
      <c r="A443" s="40" t="s">
        <v>937</v>
      </c>
      <c r="B443" s="125" t="s">
        <v>964</v>
      </c>
      <c r="C443" s="72" t="s">
        <v>965</v>
      </c>
      <c r="D443" s="43" t="s">
        <v>30</v>
      </c>
      <c r="E443" s="43">
        <v>11.360235649999998</v>
      </c>
      <c r="F443" s="43" t="s">
        <v>30</v>
      </c>
      <c r="G443" s="43">
        <v>0.41425392999999999</v>
      </c>
      <c r="H443" s="43" t="s">
        <v>30</v>
      </c>
      <c r="I443" s="43">
        <f t="shared" si="309"/>
        <v>10.945981719999999</v>
      </c>
      <c r="J443" s="44" t="s">
        <v>30</v>
      </c>
      <c r="K443" s="43">
        <v>10.945981719999997</v>
      </c>
      <c r="L443" s="44" t="s">
        <v>30</v>
      </c>
      <c r="M443" s="43">
        <v>10.51321862</v>
      </c>
      <c r="N443" s="44" t="s">
        <v>30</v>
      </c>
      <c r="O443" s="43">
        <f t="shared" si="310"/>
        <v>0.43276309999999896</v>
      </c>
      <c r="P443" s="44" t="s">
        <v>30</v>
      </c>
      <c r="Q443" s="43">
        <f t="shared" si="311"/>
        <v>-0.43276309999999718</v>
      </c>
      <c r="R443" s="44" t="s">
        <v>30</v>
      </c>
      <c r="S443" s="45">
        <f t="shared" si="267"/>
        <v>-3.9536252761072331E-2</v>
      </c>
      <c r="T443" s="54" t="s">
        <v>30</v>
      </c>
      <c r="U443" s="24"/>
      <c r="V443" s="25"/>
      <c r="W443" s="25"/>
    </row>
    <row r="444" spans="1:29" s="26" customFormat="1" ht="47.25" x14ac:dyDescent="0.25">
      <c r="A444" s="40" t="s">
        <v>937</v>
      </c>
      <c r="B444" s="125" t="s">
        <v>966</v>
      </c>
      <c r="C444" s="43" t="s">
        <v>967</v>
      </c>
      <c r="D444" s="43" t="s">
        <v>30</v>
      </c>
      <c r="E444" s="43">
        <v>38.051628650000005</v>
      </c>
      <c r="F444" s="43" t="s">
        <v>30</v>
      </c>
      <c r="G444" s="43">
        <v>38.051628650000005</v>
      </c>
      <c r="H444" s="43" t="s">
        <v>30</v>
      </c>
      <c r="I444" s="43">
        <f t="shared" si="309"/>
        <v>0</v>
      </c>
      <c r="J444" s="44" t="s">
        <v>30</v>
      </c>
      <c r="K444" s="43">
        <v>0</v>
      </c>
      <c r="L444" s="44" t="s">
        <v>30</v>
      </c>
      <c r="M444" s="43">
        <v>0</v>
      </c>
      <c r="N444" s="44" t="s">
        <v>30</v>
      </c>
      <c r="O444" s="43">
        <f t="shared" si="310"/>
        <v>0</v>
      </c>
      <c r="P444" s="44" t="s">
        <v>30</v>
      </c>
      <c r="Q444" s="43">
        <f t="shared" si="311"/>
        <v>0</v>
      </c>
      <c r="R444" s="44" t="s">
        <v>30</v>
      </c>
      <c r="S444" s="45">
        <v>0</v>
      </c>
      <c r="T444" s="54" t="s">
        <v>30</v>
      </c>
      <c r="U444" s="24"/>
      <c r="V444" s="25"/>
      <c r="W444" s="25"/>
    </row>
    <row r="445" spans="1:29" s="26" customFormat="1" ht="47.25" x14ac:dyDescent="0.25">
      <c r="A445" s="40" t="s">
        <v>937</v>
      </c>
      <c r="B445" s="125" t="s">
        <v>968</v>
      </c>
      <c r="C445" s="43" t="s">
        <v>969</v>
      </c>
      <c r="D445" s="43" t="s">
        <v>30</v>
      </c>
      <c r="E445" s="43">
        <v>8.6583324300000015</v>
      </c>
      <c r="F445" s="43" t="s">
        <v>30</v>
      </c>
      <c r="G445" s="43">
        <v>4.5086294300000009</v>
      </c>
      <c r="H445" s="43" t="s">
        <v>30</v>
      </c>
      <c r="I445" s="43">
        <f t="shared" si="309"/>
        <v>4.1497030000000006</v>
      </c>
      <c r="J445" s="44" t="s">
        <v>30</v>
      </c>
      <c r="K445" s="43">
        <v>4.1497030000000006</v>
      </c>
      <c r="L445" s="44" t="s">
        <v>30</v>
      </c>
      <c r="M445" s="43">
        <v>4.4704721200000002</v>
      </c>
      <c r="N445" s="44" t="s">
        <v>30</v>
      </c>
      <c r="O445" s="43">
        <f t="shared" si="310"/>
        <v>-0.32076911999999957</v>
      </c>
      <c r="P445" s="44" t="s">
        <v>30</v>
      </c>
      <c r="Q445" s="43">
        <f t="shared" si="311"/>
        <v>0.32076911999999957</v>
      </c>
      <c r="R445" s="44" t="s">
        <v>30</v>
      </c>
      <c r="S445" s="45">
        <f t="shared" si="267"/>
        <v>7.7299295877319305E-2</v>
      </c>
      <c r="T445" s="54" t="s">
        <v>30</v>
      </c>
      <c r="U445" s="24"/>
      <c r="V445" s="25"/>
      <c r="W445" s="25"/>
    </row>
    <row r="446" spans="1:29" s="26" customFormat="1" ht="63" x14ac:dyDescent="0.25">
      <c r="A446" s="79" t="s">
        <v>937</v>
      </c>
      <c r="B446" s="120" t="s">
        <v>970</v>
      </c>
      <c r="C446" s="70" t="s">
        <v>971</v>
      </c>
      <c r="D446" s="43" t="s">
        <v>30</v>
      </c>
      <c r="E446" s="43">
        <v>3.77</v>
      </c>
      <c r="F446" s="43" t="s">
        <v>30</v>
      </c>
      <c r="G446" s="43">
        <v>0</v>
      </c>
      <c r="H446" s="43" t="s">
        <v>30</v>
      </c>
      <c r="I446" s="43">
        <f t="shared" si="309"/>
        <v>3.77</v>
      </c>
      <c r="J446" s="44" t="s">
        <v>30</v>
      </c>
      <c r="K446" s="43">
        <v>3.77</v>
      </c>
      <c r="L446" s="44" t="s">
        <v>30</v>
      </c>
      <c r="M446" s="43">
        <v>2.3940000000000001</v>
      </c>
      <c r="N446" s="44" t="s">
        <v>30</v>
      </c>
      <c r="O446" s="43">
        <f t="shared" si="310"/>
        <v>1.3759999999999999</v>
      </c>
      <c r="P446" s="44" t="s">
        <v>30</v>
      </c>
      <c r="Q446" s="43">
        <f t="shared" si="311"/>
        <v>-1.3759999999999999</v>
      </c>
      <c r="R446" s="44" t="s">
        <v>30</v>
      </c>
      <c r="S446" s="45">
        <f t="shared" si="267"/>
        <v>-0.36498673740053045</v>
      </c>
      <c r="T446" s="54" t="s">
        <v>972</v>
      </c>
      <c r="U446" s="24"/>
      <c r="V446" s="25"/>
      <c r="W446" s="25"/>
    </row>
    <row r="447" spans="1:29" s="26" customFormat="1" ht="63" x14ac:dyDescent="0.25">
      <c r="A447" s="79" t="s">
        <v>937</v>
      </c>
      <c r="B447" s="120" t="s">
        <v>973</v>
      </c>
      <c r="C447" s="70" t="s">
        <v>974</v>
      </c>
      <c r="D447" s="53" t="s">
        <v>30</v>
      </c>
      <c r="E447" s="43">
        <v>9.1843000000000004</v>
      </c>
      <c r="F447" s="43" t="s">
        <v>30</v>
      </c>
      <c r="G447" s="43">
        <v>0</v>
      </c>
      <c r="H447" s="43" t="s">
        <v>30</v>
      </c>
      <c r="I447" s="43">
        <f t="shared" si="309"/>
        <v>9.1843000000000004</v>
      </c>
      <c r="J447" s="44" t="s">
        <v>30</v>
      </c>
      <c r="K447" s="43">
        <v>0.9</v>
      </c>
      <c r="L447" s="44" t="s">
        <v>30</v>
      </c>
      <c r="M447" s="43">
        <v>0.9</v>
      </c>
      <c r="N447" s="44" t="s">
        <v>30</v>
      </c>
      <c r="O447" s="43">
        <f t="shared" si="310"/>
        <v>8.2843</v>
      </c>
      <c r="P447" s="44" t="s">
        <v>30</v>
      </c>
      <c r="Q447" s="43">
        <f t="shared" si="311"/>
        <v>0</v>
      </c>
      <c r="R447" s="44" t="s">
        <v>30</v>
      </c>
      <c r="S447" s="45">
        <f t="shared" si="267"/>
        <v>0</v>
      </c>
      <c r="T447" s="54" t="s">
        <v>30</v>
      </c>
      <c r="U447" s="24"/>
      <c r="V447" s="25"/>
      <c r="W447" s="25"/>
    </row>
    <row r="448" spans="1:29" s="26" customFormat="1" ht="63" x14ac:dyDescent="0.25">
      <c r="A448" s="79" t="s">
        <v>937</v>
      </c>
      <c r="B448" s="120" t="s">
        <v>975</v>
      </c>
      <c r="C448" s="70" t="s">
        <v>976</v>
      </c>
      <c r="D448" s="53" t="s">
        <v>30</v>
      </c>
      <c r="E448" s="43">
        <v>15.550099459999998</v>
      </c>
      <c r="F448" s="43" t="s">
        <v>30</v>
      </c>
      <c r="G448" s="43">
        <v>0.41306999999999999</v>
      </c>
      <c r="H448" s="43" t="s">
        <v>30</v>
      </c>
      <c r="I448" s="43">
        <f t="shared" si="309"/>
        <v>15.137029459999999</v>
      </c>
      <c r="J448" s="44" t="s">
        <v>30</v>
      </c>
      <c r="K448" s="43">
        <v>15.137029459999997</v>
      </c>
      <c r="L448" s="44" t="s">
        <v>30</v>
      </c>
      <c r="M448" s="43">
        <v>15.137029000000002</v>
      </c>
      <c r="N448" s="44" t="s">
        <v>30</v>
      </c>
      <c r="O448" s="43">
        <f t="shared" si="310"/>
        <v>4.5999999720436335E-7</v>
      </c>
      <c r="P448" s="44" t="s">
        <v>30</v>
      </c>
      <c r="Q448" s="43">
        <f t="shared" si="311"/>
        <v>-4.5999999542800651E-7</v>
      </c>
      <c r="R448" s="44" t="s">
        <v>30</v>
      </c>
      <c r="S448" s="45">
        <f t="shared" si="267"/>
        <v>-3.0389053324073173E-8</v>
      </c>
      <c r="T448" s="54" t="s">
        <v>30</v>
      </c>
      <c r="U448" s="24"/>
      <c r="V448" s="25"/>
      <c r="W448" s="25"/>
    </row>
    <row r="449" spans="1:29" s="26" customFormat="1" ht="31.5" x14ac:dyDescent="0.25">
      <c r="A449" s="79" t="s">
        <v>937</v>
      </c>
      <c r="B449" s="120" t="s">
        <v>977</v>
      </c>
      <c r="C449" s="70" t="s">
        <v>978</v>
      </c>
      <c r="D449" s="43" t="s">
        <v>30</v>
      </c>
      <c r="E449" s="43">
        <v>5.7</v>
      </c>
      <c r="F449" s="43" t="s">
        <v>30</v>
      </c>
      <c r="G449" s="43">
        <v>0</v>
      </c>
      <c r="H449" s="43" t="s">
        <v>30</v>
      </c>
      <c r="I449" s="43">
        <f t="shared" si="309"/>
        <v>5.7</v>
      </c>
      <c r="J449" s="44" t="s">
        <v>30</v>
      </c>
      <c r="K449" s="43">
        <v>5.7</v>
      </c>
      <c r="L449" s="44" t="s">
        <v>30</v>
      </c>
      <c r="M449" s="43">
        <v>5.8427435800000005</v>
      </c>
      <c r="N449" s="44" t="s">
        <v>30</v>
      </c>
      <c r="O449" s="43">
        <f t="shared" si="310"/>
        <v>-0.14274358000000031</v>
      </c>
      <c r="P449" s="44" t="s">
        <v>30</v>
      </c>
      <c r="Q449" s="43">
        <f t="shared" si="311"/>
        <v>0.14274358000000031</v>
      </c>
      <c r="R449" s="44" t="s">
        <v>30</v>
      </c>
      <c r="S449" s="45">
        <f t="shared" si="267"/>
        <v>2.5042733333333386E-2</v>
      </c>
      <c r="T449" s="54" t="s">
        <v>30</v>
      </c>
      <c r="U449" s="24"/>
      <c r="V449" s="25"/>
      <c r="W449" s="25"/>
    </row>
    <row r="450" spans="1:29" s="26" customFormat="1" ht="47.25" x14ac:dyDescent="0.25">
      <c r="A450" s="79" t="s">
        <v>937</v>
      </c>
      <c r="B450" s="121" t="s">
        <v>979</v>
      </c>
      <c r="C450" s="80" t="s">
        <v>980</v>
      </c>
      <c r="D450" s="43" t="s">
        <v>30</v>
      </c>
      <c r="E450" s="43">
        <v>11.695031889999999</v>
      </c>
      <c r="F450" s="43" t="s">
        <v>30</v>
      </c>
      <c r="G450" s="43">
        <v>0.57264999999999999</v>
      </c>
      <c r="H450" s="43" t="s">
        <v>30</v>
      </c>
      <c r="I450" s="43">
        <f t="shared" si="309"/>
        <v>11.12238189</v>
      </c>
      <c r="J450" s="44" t="s">
        <v>30</v>
      </c>
      <c r="K450" s="43">
        <v>0</v>
      </c>
      <c r="L450" s="44" t="s">
        <v>30</v>
      </c>
      <c r="M450" s="43">
        <v>0</v>
      </c>
      <c r="N450" s="44" t="s">
        <v>30</v>
      </c>
      <c r="O450" s="43">
        <f t="shared" si="310"/>
        <v>11.12238189</v>
      </c>
      <c r="P450" s="44" t="s">
        <v>30</v>
      </c>
      <c r="Q450" s="43">
        <f t="shared" si="311"/>
        <v>0</v>
      </c>
      <c r="R450" s="44" t="s">
        <v>30</v>
      </c>
      <c r="S450" s="45">
        <v>0</v>
      </c>
      <c r="T450" s="54" t="s">
        <v>30</v>
      </c>
      <c r="U450" s="24"/>
      <c r="V450" s="25"/>
      <c r="W450" s="25"/>
    </row>
    <row r="451" spans="1:29" s="26" customFormat="1" ht="47.25" x14ac:dyDescent="0.25">
      <c r="A451" s="33" t="s">
        <v>981</v>
      </c>
      <c r="B451" s="34" t="s">
        <v>456</v>
      </c>
      <c r="C451" s="60" t="s">
        <v>29</v>
      </c>
      <c r="D451" s="36">
        <f t="shared" ref="D451:E451" si="312">D452+D457+D461</f>
        <v>0</v>
      </c>
      <c r="E451" s="36">
        <f t="shared" si="312"/>
        <v>507.13499999999999</v>
      </c>
      <c r="F451" s="36" t="s">
        <v>30</v>
      </c>
      <c r="G451" s="36">
        <f t="shared" ref="G451" si="313">G452+G457+G461</f>
        <v>24.83491034</v>
      </c>
      <c r="H451" s="36" t="s">
        <v>30</v>
      </c>
      <c r="I451" s="36">
        <f t="shared" ref="I451" si="314">I452+I457+I461</f>
        <v>482.30008966000003</v>
      </c>
      <c r="J451" s="37" t="s">
        <v>30</v>
      </c>
      <c r="K451" s="36">
        <f t="shared" ref="K451:M451" si="315">K452+K457+K461</f>
        <v>62.015089660000001</v>
      </c>
      <c r="L451" s="37" t="s">
        <v>30</v>
      </c>
      <c r="M451" s="36">
        <f t="shared" si="315"/>
        <v>53.620317499999999</v>
      </c>
      <c r="N451" s="37" t="s">
        <v>30</v>
      </c>
      <c r="O451" s="36">
        <f t="shared" ref="O451" si="316">O452+O457+O461</f>
        <v>428.67977215999997</v>
      </c>
      <c r="P451" s="37" t="s">
        <v>30</v>
      </c>
      <c r="Q451" s="36">
        <f t="shared" ref="Q451" si="317">Q452+Q457+Q461</f>
        <v>-8.3947721600000023</v>
      </c>
      <c r="R451" s="37" t="s">
        <v>30</v>
      </c>
      <c r="S451" s="38">
        <f t="shared" si="267"/>
        <v>-0.13536660522502908</v>
      </c>
      <c r="T451" s="46" t="s">
        <v>30</v>
      </c>
      <c r="U451" s="24"/>
      <c r="V451" s="25"/>
      <c r="W451" s="25"/>
    </row>
    <row r="452" spans="1:29" x14ac:dyDescent="0.25">
      <c r="A452" s="65" t="s">
        <v>982</v>
      </c>
      <c r="B452" s="34" t="s">
        <v>983</v>
      </c>
      <c r="C452" s="60" t="s">
        <v>29</v>
      </c>
      <c r="D452" s="36">
        <f t="shared" ref="D452:E452" si="318">D453+D454</f>
        <v>0</v>
      </c>
      <c r="E452" s="36">
        <f t="shared" si="318"/>
        <v>502.13499999999999</v>
      </c>
      <c r="F452" s="36" t="s">
        <v>30</v>
      </c>
      <c r="G452" s="36">
        <f t="shared" ref="G452" si="319">G453+G454</f>
        <v>19.83491034</v>
      </c>
      <c r="H452" s="36" t="s">
        <v>30</v>
      </c>
      <c r="I452" s="36">
        <f t="shared" ref="I452" si="320">I453+I454</f>
        <v>482.30008966000003</v>
      </c>
      <c r="J452" s="37" t="s">
        <v>30</v>
      </c>
      <c r="K452" s="36">
        <f t="shared" ref="K452:M452" si="321">K453+K454</f>
        <v>62.015089660000001</v>
      </c>
      <c r="L452" s="37" t="s">
        <v>30</v>
      </c>
      <c r="M452" s="36">
        <f t="shared" si="321"/>
        <v>53.620317499999999</v>
      </c>
      <c r="N452" s="37" t="s">
        <v>30</v>
      </c>
      <c r="O452" s="36">
        <f t="shared" ref="O452" si="322">O453+O454</f>
        <v>428.67977215999997</v>
      </c>
      <c r="P452" s="37" t="s">
        <v>30</v>
      </c>
      <c r="Q452" s="36">
        <f t="shared" ref="Q452" si="323">Q453+Q454</f>
        <v>-8.3947721600000023</v>
      </c>
      <c r="R452" s="37" t="s">
        <v>30</v>
      </c>
      <c r="S452" s="38">
        <f t="shared" si="267"/>
        <v>-0.13536660522502908</v>
      </c>
      <c r="T452" s="46" t="s">
        <v>30</v>
      </c>
      <c r="U452" s="24"/>
      <c r="V452" s="13"/>
      <c r="W452" s="25"/>
      <c r="X452" s="26"/>
      <c r="Y452" s="26"/>
      <c r="Z452" s="26"/>
      <c r="AA452" s="26"/>
      <c r="AC452" s="26"/>
    </row>
    <row r="453" spans="1:29" s="26" customFormat="1" ht="47.25" x14ac:dyDescent="0.25">
      <c r="A453" s="66" t="s">
        <v>984</v>
      </c>
      <c r="B453" s="34" t="s">
        <v>460</v>
      </c>
      <c r="C453" s="60" t="s">
        <v>29</v>
      </c>
      <c r="D453" s="36">
        <v>0</v>
      </c>
      <c r="E453" s="36">
        <v>0</v>
      </c>
      <c r="F453" s="36" t="s">
        <v>30</v>
      </c>
      <c r="G453" s="36">
        <v>0</v>
      </c>
      <c r="H453" s="36" t="s">
        <v>30</v>
      </c>
      <c r="I453" s="36">
        <v>0</v>
      </c>
      <c r="J453" s="37" t="s">
        <v>30</v>
      </c>
      <c r="K453" s="36">
        <v>0</v>
      </c>
      <c r="L453" s="37" t="s">
        <v>30</v>
      </c>
      <c r="M453" s="36">
        <v>0</v>
      </c>
      <c r="N453" s="37" t="s">
        <v>30</v>
      </c>
      <c r="O453" s="36">
        <v>0</v>
      </c>
      <c r="P453" s="37" t="s">
        <v>30</v>
      </c>
      <c r="Q453" s="36">
        <v>0</v>
      </c>
      <c r="R453" s="37" t="s">
        <v>30</v>
      </c>
      <c r="S453" s="38">
        <v>0</v>
      </c>
      <c r="T453" s="46" t="s">
        <v>30</v>
      </c>
      <c r="U453" s="24"/>
      <c r="V453" s="25"/>
      <c r="W453" s="25"/>
    </row>
    <row r="454" spans="1:29" s="26" customFormat="1" ht="47.25" x14ac:dyDescent="0.25">
      <c r="A454" s="66" t="s">
        <v>985</v>
      </c>
      <c r="B454" s="34" t="s">
        <v>462</v>
      </c>
      <c r="C454" s="60" t="s">
        <v>29</v>
      </c>
      <c r="D454" s="36">
        <f t="shared" ref="D454:E454" si="324">SUM(D455:D456)</f>
        <v>0</v>
      </c>
      <c r="E454" s="36">
        <f t="shared" si="324"/>
        <v>502.13499999999999</v>
      </c>
      <c r="F454" s="36" t="s">
        <v>30</v>
      </c>
      <c r="G454" s="36">
        <f t="shared" ref="G454" si="325">SUM(G455:G456)</f>
        <v>19.83491034</v>
      </c>
      <c r="H454" s="36" t="s">
        <v>30</v>
      </c>
      <c r="I454" s="36">
        <f t="shared" ref="I454" si="326">SUM(I455:I456)</f>
        <v>482.30008966000003</v>
      </c>
      <c r="J454" s="37" t="s">
        <v>30</v>
      </c>
      <c r="K454" s="36">
        <f t="shared" ref="K454:M454" si="327">SUM(K455:K456)</f>
        <v>62.015089660000001</v>
      </c>
      <c r="L454" s="37" t="s">
        <v>30</v>
      </c>
      <c r="M454" s="36">
        <f t="shared" si="327"/>
        <v>53.620317499999999</v>
      </c>
      <c r="N454" s="37" t="s">
        <v>30</v>
      </c>
      <c r="O454" s="36">
        <f t="shared" ref="O454" si="328">SUM(O455:O456)</f>
        <v>428.67977215999997</v>
      </c>
      <c r="P454" s="37" t="s">
        <v>30</v>
      </c>
      <c r="Q454" s="36">
        <f t="shared" ref="Q454" si="329">SUM(Q455:Q456)</f>
        <v>-8.3947721600000023</v>
      </c>
      <c r="R454" s="37" t="s">
        <v>30</v>
      </c>
      <c r="S454" s="38">
        <f t="shared" si="267"/>
        <v>-0.13536660522502908</v>
      </c>
      <c r="T454" s="46" t="s">
        <v>30</v>
      </c>
      <c r="U454" s="24"/>
      <c r="V454" s="25"/>
      <c r="W454" s="25"/>
    </row>
    <row r="455" spans="1:29" ht="195.75" customHeight="1" x14ac:dyDescent="0.25">
      <c r="A455" s="51" t="s">
        <v>985</v>
      </c>
      <c r="B455" s="121" t="s">
        <v>986</v>
      </c>
      <c r="C455" s="80" t="s">
        <v>987</v>
      </c>
      <c r="D455" s="43" t="s">
        <v>30</v>
      </c>
      <c r="E455" s="43">
        <v>245.536</v>
      </c>
      <c r="F455" s="43" t="s">
        <v>30</v>
      </c>
      <c r="G455" s="43">
        <v>8.6877469000000005</v>
      </c>
      <c r="H455" s="43" t="s">
        <v>30</v>
      </c>
      <c r="I455" s="43">
        <f t="shared" ref="I455:I456" si="330">E455-G455</f>
        <v>236.84825309999999</v>
      </c>
      <c r="J455" s="44" t="s">
        <v>30</v>
      </c>
      <c r="K455" s="43">
        <v>34.862253100000004</v>
      </c>
      <c r="L455" s="44" t="s">
        <v>30</v>
      </c>
      <c r="M455" s="43">
        <v>30.184022420000002</v>
      </c>
      <c r="N455" s="44" t="s">
        <v>30</v>
      </c>
      <c r="O455" s="43">
        <f t="shared" ref="O455:O456" si="331">I455-M455</f>
        <v>206.66423068</v>
      </c>
      <c r="P455" s="44" t="s">
        <v>30</v>
      </c>
      <c r="Q455" s="43">
        <f t="shared" ref="Q455:Q456" si="332">M455-K455</f>
        <v>-4.6782306800000022</v>
      </c>
      <c r="R455" s="44" t="s">
        <v>30</v>
      </c>
      <c r="S455" s="45">
        <f t="shared" si="267"/>
        <v>-0.13419186265961686</v>
      </c>
      <c r="T455" s="54" t="s">
        <v>988</v>
      </c>
      <c r="U455" s="24"/>
      <c r="V455" s="13"/>
      <c r="W455" s="25"/>
      <c r="X455" s="26"/>
      <c r="Y455" s="26"/>
      <c r="Z455" s="26"/>
      <c r="AA455" s="26"/>
      <c r="AC455" s="26"/>
    </row>
    <row r="456" spans="1:29" ht="63" x14ac:dyDescent="0.25">
      <c r="A456" s="51" t="s">
        <v>985</v>
      </c>
      <c r="B456" s="121" t="s">
        <v>989</v>
      </c>
      <c r="C456" s="80" t="s">
        <v>990</v>
      </c>
      <c r="D456" s="53" t="s">
        <v>30</v>
      </c>
      <c r="E456" s="43">
        <v>256.59899999999999</v>
      </c>
      <c r="F456" s="43" t="s">
        <v>30</v>
      </c>
      <c r="G456" s="43">
        <v>11.147163439999998</v>
      </c>
      <c r="H456" s="43" t="s">
        <v>30</v>
      </c>
      <c r="I456" s="43">
        <f t="shared" si="330"/>
        <v>245.45183656</v>
      </c>
      <c r="J456" s="44" t="s">
        <v>30</v>
      </c>
      <c r="K456" s="43">
        <v>27.152836560000001</v>
      </c>
      <c r="L456" s="44" t="s">
        <v>30</v>
      </c>
      <c r="M456" s="43">
        <v>23.436295080000001</v>
      </c>
      <c r="N456" s="44" t="s">
        <v>30</v>
      </c>
      <c r="O456" s="43">
        <f t="shared" si="331"/>
        <v>222.01554148</v>
      </c>
      <c r="P456" s="44" t="s">
        <v>30</v>
      </c>
      <c r="Q456" s="43">
        <f t="shared" si="332"/>
        <v>-3.7165414800000001</v>
      </c>
      <c r="R456" s="44" t="s">
        <v>30</v>
      </c>
      <c r="S456" s="45">
        <f t="shared" si="267"/>
        <v>-0.13687488862489583</v>
      </c>
      <c r="T456" s="54" t="s">
        <v>991</v>
      </c>
      <c r="U456" s="24"/>
      <c r="V456" s="13"/>
      <c r="W456" s="25"/>
      <c r="X456" s="26"/>
      <c r="Y456" s="26"/>
      <c r="Z456" s="26"/>
      <c r="AA456" s="26"/>
      <c r="AC456" s="26"/>
    </row>
    <row r="457" spans="1:29" x14ac:dyDescent="0.25">
      <c r="A457" s="65" t="s">
        <v>992</v>
      </c>
      <c r="B457" s="34" t="s">
        <v>993</v>
      </c>
      <c r="C457" s="35" t="s">
        <v>29</v>
      </c>
      <c r="D457" s="55">
        <f>D458+D459</f>
        <v>0</v>
      </c>
      <c r="E457" s="36">
        <f>E458+E459</f>
        <v>5</v>
      </c>
      <c r="F457" s="36" t="s">
        <v>30</v>
      </c>
      <c r="G457" s="36">
        <f>G458+G459</f>
        <v>5</v>
      </c>
      <c r="H457" s="36" t="s">
        <v>30</v>
      </c>
      <c r="I457" s="36">
        <f t="shared" ref="I457" si="333">I458+I459</f>
        <v>0</v>
      </c>
      <c r="J457" s="37" t="s">
        <v>30</v>
      </c>
      <c r="K457" s="36">
        <f t="shared" ref="K457:M457" si="334">K458+K459</f>
        <v>0</v>
      </c>
      <c r="L457" s="37" t="s">
        <v>30</v>
      </c>
      <c r="M457" s="36">
        <f t="shared" si="334"/>
        <v>0</v>
      </c>
      <c r="N457" s="37" t="s">
        <v>30</v>
      </c>
      <c r="O457" s="36">
        <f t="shared" ref="O457" si="335">O458+O459</f>
        <v>0</v>
      </c>
      <c r="P457" s="37" t="s">
        <v>30</v>
      </c>
      <c r="Q457" s="36">
        <f t="shared" ref="Q457" si="336">Q458+Q459</f>
        <v>0</v>
      </c>
      <c r="R457" s="37" t="s">
        <v>30</v>
      </c>
      <c r="S457" s="38">
        <v>0</v>
      </c>
      <c r="T457" s="46" t="s">
        <v>30</v>
      </c>
      <c r="U457" s="24"/>
      <c r="V457" s="13"/>
      <c r="W457" s="25"/>
      <c r="X457" s="26"/>
      <c r="Y457" s="26"/>
      <c r="Z457" s="26"/>
      <c r="AA457" s="26"/>
      <c r="AC457" s="26"/>
    </row>
    <row r="458" spans="1:29" ht="47.25" x14ac:dyDescent="0.25">
      <c r="A458" s="66" t="s">
        <v>994</v>
      </c>
      <c r="B458" s="34" t="s">
        <v>460</v>
      </c>
      <c r="C458" s="35" t="s">
        <v>29</v>
      </c>
      <c r="D458" s="55">
        <v>0</v>
      </c>
      <c r="E458" s="36">
        <v>0</v>
      </c>
      <c r="F458" s="36" t="s">
        <v>30</v>
      </c>
      <c r="G458" s="36">
        <v>0</v>
      </c>
      <c r="H458" s="36" t="s">
        <v>30</v>
      </c>
      <c r="I458" s="36">
        <v>0</v>
      </c>
      <c r="J458" s="37" t="s">
        <v>30</v>
      </c>
      <c r="K458" s="36">
        <v>0</v>
      </c>
      <c r="L458" s="37" t="s">
        <v>30</v>
      </c>
      <c r="M458" s="36">
        <v>0</v>
      </c>
      <c r="N458" s="37" t="s">
        <v>30</v>
      </c>
      <c r="O458" s="36">
        <v>0</v>
      </c>
      <c r="P458" s="37" t="s">
        <v>30</v>
      </c>
      <c r="Q458" s="36">
        <v>0</v>
      </c>
      <c r="R458" s="37" t="s">
        <v>30</v>
      </c>
      <c r="S458" s="38">
        <v>0</v>
      </c>
      <c r="T458" s="46" t="s">
        <v>30</v>
      </c>
      <c r="U458" s="24"/>
      <c r="V458" s="13"/>
      <c r="W458" s="25"/>
      <c r="X458" s="26"/>
      <c r="Y458" s="26"/>
      <c r="Z458" s="26"/>
      <c r="AA458" s="26"/>
      <c r="AC458" s="26"/>
    </row>
    <row r="459" spans="1:29" ht="47.25" x14ac:dyDescent="0.25">
      <c r="A459" s="66" t="s">
        <v>995</v>
      </c>
      <c r="B459" s="48" t="s">
        <v>462</v>
      </c>
      <c r="C459" s="35" t="s">
        <v>29</v>
      </c>
      <c r="D459" s="55">
        <f t="shared" ref="D459:E459" si="337">SUM(D460:D460)</f>
        <v>0</v>
      </c>
      <c r="E459" s="36">
        <f t="shared" si="337"/>
        <v>5</v>
      </c>
      <c r="F459" s="36" t="s">
        <v>30</v>
      </c>
      <c r="G459" s="36">
        <f t="shared" ref="G459" si="338">SUM(G460:G460)</f>
        <v>5</v>
      </c>
      <c r="H459" s="36" t="s">
        <v>30</v>
      </c>
      <c r="I459" s="36">
        <f t="shared" ref="I459" si="339">SUM(I460:I460)</f>
        <v>0</v>
      </c>
      <c r="J459" s="37" t="s">
        <v>30</v>
      </c>
      <c r="K459" s="36">
        <f t="shared" ref="K459:Q459" si="340">SUM(K460:K460)</f>
        <v>0</v>
      </c>
      <c r="L459" s="37" t="s">
        <v>30</v>
      </c>
      <c r="M459" s="36">
        <f t="shared" si="340"/>
        <v>0</v>
      </c>
      <c r="N459" s="37" t="s">
        <v>30</v>
      </c>
      <c r="O459" s="36">
        <f t="shared" si="340"/>
        <v>0</v>
      </c>
      <c r="P459" s="37" t="s">
        <v>30</v>
      </c>
      <c r="Q459" s="36">
        <f t="shared" si="340"/>
        <v>0</v>
      </c>
      <c r="R459" s="37" t="s">
        <v>30</v>
      </c>
      <c r="S459" s="38">
        <v>0</v>
      </c>
      <c r="T459" s="46" t="s">
        <v>30</v>
      </c>
      <c r="U459" s="24"/>
      <c r="V459" s="13"/>
      <c r="W459" s="25"/>
      <c r="X459" s="26"/>
      <c r="Y459" s="26"/>
      <c r="Z459" s="26"/>
      <c r="AA459" s="26"/>
      <c r="AC459" s="26"/>
    </row>
    <row r="460" spans="1:29" ht="31.5" x14ac:dyDescent="0.25">
      <c r="A460" s="51" t="s">
        <v>995</v>
      </c>
      <c r="B460" s="122" t="s">
        <v>996</v>
      </c>
      <c r="C460" s="52" t="s">
        <v>997</v>
      </c>
      <c r="D460" s="43" t="s">
        <v>30</v>
      </c>
      <c r="E460" s="43">
        <v>5</v>
      </c>
      <c r="F460" s="43" t="s">
        <v>30</v>
      </c>
      <c r="G460" s="43">
        <v>5</v>
      </c>
      <c r="H460" s="43" t="s">
        <v>30</v>
      </c>
      <c r="I460" s="43">
        <f>E460-G460</f>
        <v>0</v>
      </c>
      <c r="J460" s="44" t="s">
        <v>30</v>
      </c>
      <c r="K460" s="43">
        <v>0</v>
      </c>
      <c r="L460" s="44" t="s">
        <v>30</v>
      </c>
      <c r="M460" s="43">
        <v>0</v>
      </c>
      <c r="N460" s="44" t="s">
        <v>30</v>
      </c>
      <c r="O460" s="43">
        <f>I460-M460</f>
        <v>0</v>
      </c>
      <c r="P460" s="44" t="s">
        <v>30</v>
      </c>
      <c r="Q460" s="43">
        <f>M460-K460</f>
        <v>0</v>
      </c>
      <c r="R460" s="44" t="s">
        <v>30</v>
      </c>
      <c r="S460" s="45">
        <v>0</v>
      </c>
      <c r="T460" s="54" t="s">
        <v>30</v>
      </c>
      <c r="U460" s="24"/>
      <c r="V460" s="13"/>
      <c r="W460" s="25"/>
      <c r="X460" s="26"/>
      <c r="Y460" s="26"/>
      <c r="Z460" s="26"/>
      <c r="AA460" s="26"/>
      <c r="AC460" s="26"/>
    </row>
    <row r="461" spans="1:29" x14ac:dyDescent="0.25">
      <c r="A461" s="65" t="s">
        <v>998</v>
      </c>
      <c r="B461" s="34" t="s">
        <v>999</v>
      </c>
      <c r="C461" s="35" t="s">
        <v>29</v>
      </c>
      <c r="D461" s="30">
        <f>D462+D463</f>
        <v>0</v>
      </c>
      <c r="E461" s="36">
        <f>E462+E463</f>
        <v>0</v>
      </c>
      <c r="F461" s="36" t="s">
        <v>30</v>
      </c>
      <c r="G461" s="36">
        <f>G462+G463</f>
        <v>0</v>
      </c>
      <c r="H461" s="36" t="s">
        <v>30</v>
      </c>
      <c r="I461" s="36">
        <f t="shared" ref="I461" si="341">I462+I463</f>
        <v>0</v>
      </c>
      <c r="J461" s="37" t="s">
        <v>30</v>
      </c>
      <c r="K461" s="36">
        <f t="shared" ref="K461:M461" si="342">K462+K463</f>
        <v>0</v>
      </c>
      <c r="L461" s="37" t="s">
        <v>30</v>
      </c>
      <c r="M461" s="36">
        <f t="shared" si="342"/>
        <v>0</v>
      </c>
      <c r="N461" s="37" t="s">
        <v>30</v>
      </c>
      <c r="O461" s="36">
        <f t="shared" ref="O461" si="343">O462+O463</f>
        <v>0</v>
      </c>
      <c r="P461" s="37" t="s">
        <v>30</v>
      </c>
      <c r="Q461" s="36">
        <f t="shared" ref="Q461" si="344">Q462+Q463</f>
        <v>0</v>
      </c>
      <c r="R461" s="37" t="s">
        <v>30</v>
      </c>
      <c r="S461" s="38">
        <v>0</v>
      </c>
      <c r="T461" s="46" t="s">
        <v>30</v>
      </c>
      <c r="U461" s="24"/>
      <c r="V461" s="13"/>
      <c r="W461" s="25"/>
      <c r="X461" s="26"/>
      <c r="Y461" s="26"/>
      <c r="Z461" s="26"/>
      <c r="AA461" s="26"/>
      <c r="AC461" s="26"/>
    </row>
    <row r="462" spans="1:29" ht="47.25" x14ac:dyDescent="0.25">
      <c r="A462" s="66" t="s">
        <v>1000</v>
      </c>
      <c r="B462" s="34" t="s">
        <v>460</v>
      </c>
      <c r="C462" s="35" t="s">
        <v>29</v>
      </c>
      <c r="D462" s="30">
        <v>0</v>
      </c>
      <c r="E462" s="36">
        <v>0</v>
      </c>
      <c r="F462" s="36" t="s">
        <v>30</v>
      </c>
      <c r="G462" s="36">
        <v>0</v>
      </c>
      <c r="H462" s="36" t="s">
        <v>30</v>
      </c>
      <c r="I462" s="36">
        <v>0</v>
      </c>
      <c r="J462" s="37" t="s">
        <v>30</v>
      </c>
      <c r="K462" s="36">
        <v>0</v>
      </c>
      <c r="L462" s="37" t="s">
        <v>30</v>
      </c>
      <c r="M462" s="36">
        <v>0</v>
      </c>
      <c r="N462" s="37" t="s">
        <v>30</v>
      </c>
      <c r="O462" s="36">
        <v>0</v>
      </c>
      <c r="P462" s="37" t="s">
        <v>30</v>
      </c>
      <c r="Q462" s="36">
        <v>0</v>
      </c>
      <c r="R462" s="37" t="s">
        <v>30</v>
      </c>
      <c r="S462" s="38">
        <v>0</v>
      </c>
      <c r="T462" s="46" t="s">
        <v>30</v>
      </c>
      <c r="U462" s="24"/>
      <c r="V462" s="13"/>
      <c r="W462" s="25"/>
      <c r="X462" s="26"/>
      <c r="Y462" s="26"/>
      <c r="Z462" s="26"/>
      <c r="AA462" s="26"/>
      <c r="AC462" s="26"/>
    </row>
    <row r="463" spans="1:29" ht="47.25" x14ac:dyDescent="0.25">
      <c r="A463" s="66" t="s">
        <v>1001</v>
      </c>
      <c r="B463" s="48" t="s">
        <v>462</v>
      </c>
      <c r="C463" s="35" t="s">
        <v>29</v>
      </c>
      <c r="D463" s="36">
        <v>0</v>
      </c>
      <c r="E463" s="36">
        <v>0</v>
      </c>
      <c r="F463" s="36" t="s">
        <v>30</v>
      </c>
      <c r="G463" s="36">
        <v>0</v>
      </c>
      <c r="H463" s="36" t="s">
        <v>30</v>
      </c>
      <c r="I463" s="36">
        <v>0</v>
      </c>
      <c r="J463" s="37" t="s">
        <v>30</v>
      </c>
      <c r="K463" s="36">
        <v>0</v>
      </c>
      <c r="L463" s="37" t="s">
        <v>30</v>
      </c>
      <c r="M463" s="36">
        <v>0</v>
      </c>
      <c r="N463" s="37" t="s">
        <v>30</v>
      </c>
      <c r="O463" s="36">
        <v>0</v>
      </c>
      <c r="P463" s="37" t="s">
        <v>30</v>
      </c>
      <c r="Q463" s="36">
        <v>0</v>
      </c>
      <c r="R463" s="37" t="s">
        <v>30</v>
      </c>
      <c r="S463" s="38">
        <v>0</v>
      </c>
      <c r="T463" s="46" t="s">
        <v>30</v>
      </c>
      <c r="U463" s="24"/>
      <c r="V463" s="13"/>
      <c r="W463" s="25"/>
      <c r="X463" s="26"/>
      <c r="Y463" s="26"/>
      <c r="Z463" s="26"/>
      <c r="AA463" s="26"/>
      <c r="AC463" s="26"/>
    </row>
    <row r="464" spans="1:29" x14ac:dyDescent="0.25">
      <c r="A464" s="33" t="s">
        <v>1002</v>
      </c>
      <c r="B464" s="34" t="s">
        <v>468</v>
      </c>
      <c r="C464" s="60" t="s">
        <v>29</v>
      </c>
      <c r="D464" s="36">
        <f>D465+D466+D467+D469</f>
        <v>0</v>
      </c>
      <c r="E464" s="36">
        <f>E465+E466+E467+E469</f>
        <v>5779.8249999999998</v>
      </c>
      <c r="F464" s="36" t="s">
        <v>30</v>
      </c>
      <c r="G464" s="36">
        <f>G465+G466+G467+G469</f>
        <v>150.40672327999999</v>
      </c>
      <c r="H464" s="36" t="s">
        <v>30</v>
      </c>
      <c r="I464" s="36">
        <f t="shared" ref="I464" si="345">I465+I466+I467+I469</f>
        <v>5629.41827672</v>
      </c>
      <c r="J464" s="37" t="s">
        <v>30</v>
      </c>
      <c r="K464" s="36">
        <f t="shared" ref="K464:M464" si="346">K465+K466+K467+K469</f>
        <v>49.187171419999999</v>
      </c>
      <c r="L464" s="37" t="s">
        <v>30</v>
      </c>
      <c r="M464" s="36">
        <f t="shared" si="346"/>
        <v>46.327286949999994</v>
      </c>
      <c r="N464" s="37" t="s">
        <v>30</v>
      </c>
      <c r="O464" s="36">
        <f t="shared" ref="O464" si="347">O465+O466+O467+O469</f>
        <v>5583.0909897699994</v>
      </c>
      <c r="P464" s="37" t="s">
        <v>30</v>
      </c>
      <c r="Q464" s="36">
        <f t="shared" ref="Q464" si="348">Q465+Q466+Q467+Q469</f>
        <v>-2.8598844700000008</v>
      </c>
      <c r="R464" s="37" t="s">
        <v>30</v>
      </c>
      <c r="S464" s="38">
        <f t="shared" si="267"/>
        <v>-5.8142893511399257E-2</v>
      </c>
      <c r="T464" s="46" t="s">
        <v>30</v>
      </c>
      <c r="U464" s="24"/>
      <c r="V464" s="13"/>
      <c r="W464" s="25"/>
      <c r="X464" s="26"/>
      <c r="Y464" s="26"/>
      <c r="Z464" s="26"/>
      <c r="AA464" s="26"/>
      <c r="AC464" s="26"/>
    </row>
    <row r="465" spans="1:29" ht="31.5" x14ac:dyDescent="0.25">
      <c r="A465" s="33" t="s">
        <v>1003</v>
      </c>
      <c r="B465" s="34" t="s">
        <v>470</v>
      </c>
      <c r="C465" s="60" t="s">
        <v>29</v>
      </c>
      <c r="D465" s="36">
        <v>0</v>
      </c>
      <c r="E465" s="36">
        <v>0</v>
      </c>
      <c r="F465" s="36" t="s">
        <v>30</v>
      </c>
      <c r="G465" s="36">
        <v>0</v>
      </c>
      <c r="H465" s="36" t="s">
        <v>30</v>
      </c>
      <c r="I465" s="36">
        <v>0</v>
      </c>
      <c r="J465" s="37" t="s">
        <v>30</v>
      </c>
      <c r="K465" s="36">
        <v>0</v>
      </c>
      <c r="L465" s="37" t="s">
        <v>30</v>
      </c>
      <c r="M465" s="36">
        <v>0</v>
      </c>
      <c r="N465" s="37" t="s">
        <v>30</v>
      </c>
      <c r="O465" s="36">
        <v>0</v>
      </c>
      <c r="P465" s="37" t="s">
        <v>30</v>
      </c>
      <c r="Q465" s="36">
        <v>0</v>
      </c>
      <c r="R465" s="37" t="s">
        <v>30</v>
      </c>
      <c r="S465" s="38">
        <v>0</v>
      </c>
      <c r="T465" s="46" t="s">
        <v>30</v>
      </c>
      <c r="U465" s="24"/>
      <c r="V465" s="13"/>
      <c r="W465" s="25"/>
      <c r="X465" s="26"/>
      <c r="Y465" s="26"/>
      <c r="Z465" s="26"/>
      <c r="AA465" s="26"/>
      <c r="AC465" s="26"/>
    </row>
    <row r="466" spans="1:29" ht="31.5" x14ac:dyDescent="0.25">
      <c r="A466" s="33" t="s">
        <v>1004</v>
      </c>
      <c r="B466" s="34" t="s">
        <v>472</v>
      </c>
      <c r="C466" s="60" t="s">
        <v>29</v>
      </c>
      <c r="D466" s="36">
        <v>0</v>
      </c>
      <c r="E466" s="36">
        <v>0</v>
      </c>
      <c r="F466" s="36" t="s">
        <v>30</v>
      </c>
      <c r="G466" s="36">
        <v>0</v>
      </c>
      <c r="H466" s="36" t="s">
        <v>30</v>
      </c>
      <c r="I466" s="36">
        <v>0</v>
      </c>
      <c r="J466" s="37" t="s">
        <v>30</v>
      </c>
      <c r="K466" s="36">
        <v>0</v>
      </c>
      <c r="L466" s="37" t="s">
        <v>30</v>
      </c>
      <c r="M466" s="36">
        <v>0</v>
      </c>
      <c r="N466" s="37" t="s">
        <v>30</v>
      </c>
      <c r="O466" s="36">
        <v>0</v>
      </c>
      <c r="P466" s="37" t="s">
        <v>30</v>
      </c>
      <c r="Q466" s="36">
        <v>0</v>
      </c>
      <c r="R466" s="37" t="s">
        <v>30</v>
      </c>
      <c r="S466" s="38">
        <v>0</v>
      </c>
      <c r="T466" s="46" t="s">
        <v>30</v>
      </c>
      <c r="U466" s="24"/>
      <c r="V466" s="13"/>
      <c r="W466" s="25"/>
      <c r="X466" s="26"/>
      <c r="Y466" s="26"/>
      <c r="Z466" s="26"/>
      <c r="AA466" s="26"/>
      <c r="AC466" s="26"/>
    </row>
    <row r="467" spans="1:29" ht="31.5" x14ac:dyDescent="0.25">
      <c r="A467" s="33" t="s">
        <v>1005</v>
      </c>
      <c r="B467" s="34" t="s">
        <v>476</v>
      </c>
      <c r="C467" s="60" t="s">
        <v>29</v>
      </c>
      <c r="D467" s="36">
        <f t="shared" ref="D467:E467" si="349">SUM(D468)</f>
        <v>0</v>
      </c>
      <c r="E467" s="36">
        <f t="shared" si="349"/>
        <v>48.3</v>
      </c>
      <c r="F467" s="36" t="s">
        <v>30</v>
      </c>
      <c r="G467" s="36">
        <f t="shared" ref="G467" si="350">SUM(G468)</f>
        <v>0</v>
      </c>
      <c r="H467" s="36" t="s">
        <v>30</v>
      </c>
      <c r="I467" s="36">
        <f t="shared" ref="I467" si="351">SUM(I468)</f>
        <v>48.3</v>
      </c>
      <c r="J467" s="37" t="s">
        <v>30</v>
      </c>
      <c r="K467" s="36">
        <f t="shared" ref="K467:Q467" si="352">SUM(K468)</f>
        <v>48.3</v>
      </c>
      <c r="L467" s="37" t="s">
        <v>30</v>
      </c>
      <c r="M467" s="36">
        <f t="shared" si="352"/>
        <v>45.205957839999996</v>
      </c>
      <c r="N467" s="37" t="s">
        <v>30</v>
      </c>
      <c r="O467" s="36">
        <f t="shared" si="352"/>
        <v>3.0940421600000008</v>
      </c>
      <c r="P467" s="37" t="s">
        <v>30</v>
      </c>
      <c r="Q467" s="36">
        <f t="shared" si="352"/>
        <v>-3.0940421600000008</v>
      </c>
      <c r="R467" s="37" t="s">
        <v>30</v>
      </c>
      <c r="S467" s="38">
        <f t="shared" si="267"/>
        <v>-6.4058843892339568E-2</v>
      </c>
      <c r="T467" s="46" t="s">
        <v>30</v>
      </c>
      <c r="U467" s="24"/>
      <c r="V467" s="13"/>
      <c r="W467" s="25"/>
      <c r="X467" s="26"/>
      <c r="Y467" s="26"/>
      <c r="Z467" s="26"/>
      <c r="AA467" s="26"/>
      <c r="AC467" s="26"/>
    </row>
    <row r="468" spans="1:29" ht="47.25" x14ac:dyDescent="0.25">
      <c r="A468" s="40" t="s">
        <v>1005</v>
      </c>
      <c r="B468" s="121" t="s">
        <v>1006</v>
      </c>
      <c r="C468" s="80" t="s">
        <v>1007</v>
      </c>
      <c r="D468" s="43" t="s">
        <v>30</v>
      </c>
      <c r="E468" s="43">
        <v>48.3</v>
      </c>
      <c r="F468" s="43" t="s">
        <v>30</v>
      </c>
      <c r="G468" s="43">
        <v>0</v>
      </c>
      <c r="H468" s="43" t="s">
        <v>30</v>
      </c>
      <c r="I468" s="43">
        <f>E468-G468</f>
        <v>48.3</v>
      </c>
      <c r="J468" s="44" t="s">
        <v>30</v>
      </c>
      <c r="K468" s="43">
        <v>48.3</v>
      </c>
      <c r="L468" s="44" t="s">
        <v>30</v>
      </c>
      <c r="M468" s="43">
        <v>45.205957839999996</v>
      </c>
      <c r="N468" s="44" t="s">
        <v>30</v>
      </c>
      <c r="O468" s="43">
        <f>I468-M468</f>
        <v>3.0940421600000008</v>
      </c>
      <c r="P468" s="44" t="s">
        <v>30</v>
      </c>
      <c r="Q468" s="43">
        <f>M468-K468</f>
        <v>-3.0940421600000008</v>
      </c>
      <c r="R468" s="44" t="s">
        <v>30</v>
      </c>
      <c r="S468" s="45">
        <f t="shared" si="267"/>
        <v>-6.4058843892339568E-2</v>
      </c>
      <c r="T468" s="54" t="s">
        <v>30</v>
      </c>
      <c r="U468" s="24"/>
      <c r="V468" s="13"/>
      <c r="W468" s="25"/>
      <c r="X468" s="26"/>
      <c r="Y468" s="26"/>
      <c r="Z468" s="26"/>
      <c r="AA468" s="26"/>
      <c r="AC468" s="26"/>
    </row>
    <row r="469" spans="1:29" x14ac:dyDescent="0.25">
      <c r="A469" s="33" t="s">
        <v>1008</v>
      </c>
      <c r="B469" s="34" t="s">
        <v>483</v>
      </c>
      <c r="C469" s="60" t="s">
        <v>29</v>
      </c>
      <c r="D469" s="36">
        <f t="shared" ref="D469" si="353">SUM(D470:D470)</f>
        <v>0</v>
      </c>
      <c r="E469" s="36">
        <f t="shared" ref="E469" si="354">SUM(E470:E470)</f>
        <v>5731.5249999999996</v>
      </c>
      <c r="F469" s="36" t="s">
        <v>30</v>
      </c>
      <c r="G469" s="36">
        <f t="shared" ref="G469" si="355">SUM(G470:G470)</f>
        <v>150.40672327999999</v>
      </c>
      <c r="H469" s="36" t="s">
        <v>30</v>
      </c>
      <c r="I469" s="36">
        <f t="shared" ref="I469" si="356">SUM(I470:I470)</f>
        <v>5581.1182767199998</v>
      </c>
      <c r="J469" s="37" t="s">
        <v>30</v>
      </c>
      <c r="K469" s="36">
        <f t="shared" ref="K469:Q469" si="357">SUM(K470:K470)</f>
        <v>0.88717141999999993</v>
      </c>
      <c r="L469" s="37" t="s">
        <v>30</v>
      </c>
      <c r="M469" s="36">
        <f t="shared" si="357"/>
        <v>1.12132911</v>
      </c>
      <c r="N469" s="37" t="s">
        <v>30</v>
      </c>
      <c r="O469" s="36">
        <f t="shared" si="357"/>
        <v>5579.9969476099996</v>
      </c>
      <c r="P469" s="37" t="s">
        <v>30</v>
      </c>
      <c r="Q469" s="36">
        <f t="shared" si="357"/>
        <v>0.23415769000000008</v>
      </c>
      <c r="R469" s="37" t="s">
        <v>30</v>
      </c>
      <c r="S469" s="38">
        <f t="shared" si="267"/>
        <v>0.26393736849638383</v>
      </c>
      <c r="T469" s="46" t="s">
        <v>30</v>
      </c>
      <c r="U469" s="24"/>
      <c r="V469" s="13"/>
      <c r="W469" s="25"/>
      <c r="X469" s="26"/>
      <c r="Y469" s="26"/>
      <c r="Z469" s="26"/>
      <c r="AA469" s="26"/>
      <c r="AC469" s="26"/>
    </row>
    <row r="470" spans="1:29" ht="48" customHeight="1" x14ac:dyDescent="0.25">
      <c r="A470" s="40" t="s">
        <v>1008</v>
      </c>
      <c r="B470" s="123" t="s">
        <v>1009</v>
      </c>
      <c r="C470" s="44" t="s">
        <v>1010</v>
      </c>
      <c r="D470" s="43" t="s">
        <v>30</v>
      </c>
      <c r="E470" s="43">
        <v>5731.5249999999996</v>
      </c>
      <c r="F470" s="43" t="s">
        <v>30</v>
      </c>
      <c r="G470" s="43">
        <v>150.40672327999999</v>
      </c>
      <c r="H470" s="43" t="s">
        <v>30</v>
      </c>
      <c r="I470" s="43">
        <f>E470-G470</f>
        <v>5581.1182767199998</v>
      </c>
      <c r="J470" s="44" t="s">
        <v>30</v>
      </c>
      <c r="K470" s="43">
        <v>0.88717141999999993</v>
      </c>
      <c r="L470" s="44" t="s">
        <v>30</v>
      </c>
      <c r="M470" s="43">
        <v>1.12132911</v>
      </c>
      <c r="N470" s="44" t="s">
        <v>30</v>
      </c>
      <c r="O470" s="43">
        <f>I470-M470</f>
        <v>5579.9969476099996</v>
      </c>
      <c r="P470" s="44" t="s">
        <v>30</v>
      </c>
      <c r="Q470" s="43">
        <f>M470-K470</f>
        <v>0.23415769000000008</v>
      </c>
      <c r="R470" s="44" t="s">
        <v>30</v>
      </c>
      <c r="S470" s="45">
        <f t="shared" si="267"/>
        <v>0.26393736849638383</v>
      </c>
      <c r="T470" s="54" t="s">
        <v>1011</v>
      </c>
      <c r="U470" s="24"/>
      <c r="V470" s="13"/>
      <c r="W470" s="25"/>
      <c r="X470" s="26"/>
      <c r="Y470" s="26"/>
      <c r="Z470" s="26"/>
      <c r="AA470" s="26"/>
      <c r="AC470" s="26"/>
    </row>
    <row r="471" spans="1:29" ht="31.5" x14ac:dyDescent="0.25">
      <c r="A471" s="33" t="s">
        <v>1012</v>
      </c>
      <c r="B471" s="34" t="s">
        <v>499</v>
      </c>
      <c r="C471" s="60" t="s">
        <v>29</v>
      </c>
      <c r="D471" s="30">
        <v>0</v>
      </c>
      <c r="E471" s="36">
        <v>0</v>
      </c>
      <c r="F471" s="36" t="s">
        <v>30</v>
      </c>
      <c r="G471" s="36">
        <v>0</v>
      </c>
      <c r="H471" s="36" t="s">
        <v>30</v>
      </c>
      <c r="I471" s="36">
        <v>0</v>
      </c>
      <c r="J471" s="37" t="s">
        <v>30</v>
      </c>
      <c r="K471" s="36">
        <v>0</v>
      </c>
      <c r="L471" s="37" t="s">
        <v>30</v>
      </c>
      <c r="M471" s="36">
        <v>0</v>
      </c>
      <c r="N471" s="37" t="s">
        <v>30</v>
      </c>
      <c r="O471" s="36">
        <v>0</v>
      </c>
      <c r="P471" s="37" t="s">
        <v>30</v>
      </c>
      <c r="Q471" s="36">
        <v>0</v>
      </c>
      <c r="R471" s="37" t="s">
        <v>30</v>
      </c>
      <c r="S471" s="38">
        <v>0</v>
      </c>
      <c r="T471" s="46" t="s">
        <v>30</v>
      </c>
      <c r="U471" s="24"/>
      <c r="V471" s="13"/>
      <c r="W471" s="25"/>
      <c r="X471" s="26"/>
      <c r="Y471" s="26"/>
      <c r="Z471" s="26"/>
      <c r="AA471" s="26"/>
      <c r="AC471" s="26"/>
    </row>
    <row r="472" spans="1:29" ht="31.5" x14ac:dyDescent="0.25">
      <c r="A472" s="33" t="s">
        <v>1013</v>
      </c>
      <c r="B472" s="34" t="s">
        <v>501</v>
      </c>
      <c r="C472" s="60" t="s">
        <v>29</v>
      </c>
      <c r="D472" s="36">
        <f t="shared" ref="D472:E472" si="358">SUM(D473:D500)</f>
        <v>0</v>
      </c>
      <c r="E472" s="36">
        <f t="shared" si="358"/>
        <v>179.38489343999998</v>
      </c>
      <c r="F472" s="36" t="s">
        <v>30</v>
      </c>
      <c r="G472" s="36">
        <f t="shared" ref="G472" si="359">SUM(G473:G500)</f>
        <v>0</v>
      </c>
      <c r="H472" s="36" t="s">
        <v>30</v>
      </c>
      <c r="I472" s="36">
        <f t="shared" ref="I472" si="360">SUM(I473:I500)</f>
        <v>179.38489343999998</v>
      </c>
      <c r="J472" s="37" t="s">
        <v>30</v>
      </c>
      <c r="K472" s="36">
        <f t="shared" ref="K472:M472" si="361">SUM(K473:K500)</f>
        <v>179.38489343999998</v>
      </c>
      <c r="L472" s="37" t="s">
        <v>30</v>
      </c>
      <c r="M472" s="36">
        <f t="shared" si="361"/>
        <v>155.37062689000001</v>
      </c>
      <c r="N472" s="37" t="s">
        <v>30</v>
      </c>
      <c r="O472" s="36">
        <f t="shared" ref="O472" si="362">SUM(O473:O500)</f>
        <v>48.709101509999996</v>
      </c>
      <c r="P472" s="37" t="s">
        <v>30</v>
      </c>
      <c r="Q472" s="36">
        <f t="shared" ref="Q472" si="363">SUM(Q473:Q500)</f>
        <v>-48.709101509999996</v>
      </c>
      <c r="R472" s="37" t="s">
        <v>30</v>
      </c>
      <c r="S472" s="38">
        <f t="shared" ref="S472:S535" si="364">Q472/K472</f>
        <v>-0.27153402148822547</v>
      </c>
      <c r="T472" s="46" t="s">
        <v>30</v>
      </c>
      <c r="U472" s="24"/>
      <c r="V472" s="13"/>
      <c r="W472" s="25"/>
      <c r="X472" s="26"/>
      <c r="Y472" s="26"/>
      <c r="Z472" s="26"/>
      <c r="AA472" s="26"/>
      <c r="AC472" s="26"/>
    </row>
    <row r="473" spans="1:29" ht="31.5" x14ac:dyDescent="0.25">
      <c r="A473" s="40" t="s">
        <v>1013</v>
      </c>
      <c r="B473" s="123" t="s">
        <v>1014</v>
      </c>
      <c r="C473" s="44" t="s">
        <v>1015</v>
      </c>
      <c r="D473" s="43" t="s">
        <v>30</v>
      </c>
      <c r="E473" s="43">
        <v>0.35416259999999999</v>
      </c>
      <c r="F473" s="43" t="s">
        <v>30</v>
      </c>
      <c r="G473" s="43">
        <v>0</v>
      </c>
      <c r="H473" s="43" t="s">
        <v>30</v>
      </c>
      <c r="I473" s="43">
        <f t="shared" ref="I473:I499" si="365">E473-G473</f>
        <v>0.35416259999999999</v>
      </c>
      <c r="J473" s="44" t="s">
        <v>30</v>
      </c>
      <c r="K473" s="43">
        <v>0.35416259999999999</v>
      </c>
      <c r="L473" s="44" t="s">
        <v>30</v>
      </c>
      <c r="M473" s="43">
        <v>0.35416259999999999</v>
      </c>
      <c r="N473" s="44" t="s">
        <v>30</v>
      </c>
      <c r="O473" s="43">
        <f t="shared" ref="O473:O499" si="366">I473-M473</f>
        <v>0</v>
      </c>
      <c r="P473" s="44" t="s">
        <v>30</v>
      </c>
      <c r="Q473" s="43">
        <f t="shared" ref="Q473:Q499" si="367">M473-K473</f>
        <v>0</v>
      </c>
      <c r="R473" s="44" t="s">
        <v>30</v>
      </c>
      <c r="S473" s="45">
        <f t="shared" si="364"/>
        <v>0</v>
      </c>
      <c r="T473" s="54" t="s">
        <v>30</v>
      </c>
      <c r="U473" s="24"/>
      <c r="V473" s="13"/>
      <c r="W473" s="25"/>
      <c r="X473" s="26"/>
      <c r="Y473" s="26"/>
      <c r="Z473" s="26"/>
      <c r="AA473" s="26"/>
      <c r="AC473" s="26"/>
    </row>
    <row r="474" spans="1:29" ht="31.5" x14ac:dyDescent="0.25">
      <c r="A474" s="40" t="s">
        <v>1013</v>
      </c>
      <c r="B474" s="127" t="s">
        <v>1016</v>
      </c>
      <c r="C474" s="78" t="s">
        <v>1017</v>
      </c>
      <c r="D474" s="43" t="s">
        <v>30</v>
      </c>
      <c r="E474" s="43">
        <v>7.53583333</v>
      </c>
      <c r="F474" s="43" t="s">
        <v>30</v>
      </c>
      <c r="G474" s="43">
        <v>0</v>
      </c>
      <c r="H474" s="43" t="s">
        <v>30</v>
      </c>
      <c r="I474" s="43">
        <f t="shared" si="365"/>
        <v>7.53583333</v>
      </c>
      <c r="J474" s="44" t="s">
        <v>30</v>
      </c>
      <c r="K474" s="43">
        <v>7.53583333</v>
      </c>
      <c r="L474" s="44" t="s">
        <v>30</v>
      </c>
      <c r="M474" s="43">
        <v>0</v>
      </c>
      <c r="N474" s="44" t="s">
        <v>30</v>
      </c>
      <c r="O474" s="43">
        <f t="shared" si="366"/>
        <v>7.53583333</v>
      </c>
      <c r="P474" s="44" t="s">
        <v>30</v>
      </c>
      <c r="Q474" s="43">
        <f t="shared" si="367"/>
        <v>-7.53583333</v>
      </c>
      <c r="R474" s="44" t="s">
        <v>30</v>
      </c>
      <c r="S474" s="45">
        <f t="shared" si="364"/>
        <v>-1</v>
      </c>
      <c r="T474" s="54" t="s">
        <v>1018</v>
      </c>
      <c r="U474" s="24"/>
      <c r="V474" s="13"/>
      <c r="W474" s="25"/>
      <c r="X474" s="26"/>
      <c r="Y474" s="26"/>
      <c r="Z474" s="26"/>
      <c r="AA474" s="26"/>
      <c r="AC474" s="26"/>
    </row>
    <row r="475" spans="1:29" x14ac:dyDescent="0.25">
      <c r="A475" s="40" t="s">
        <v>1013</v>
      </c>
      <c r="B475" s="127" t="s">
        <v>1019</v>
      </c>
      <c r="C475" s="78" t="s">
        <v>1020</v>
      </c>
      <c r="D475" s="43" t="s">
        <v>30</v>
      </c>
      <c r="E475" s="43">
        <v>4.9166666699999997</v>
      </c>
      <c r="F475" s="43" t="s">
        <v>30</v>
      </c>
      <c r="G475" s="43">
        <v>0</v>
      </c>
      <c r="H475" s="43" t="s">
        <v>30</v>
      </c>
      <c r="I475" s="43">
        <f t="shared" si="365"/>
        <v>4.9166666699999997</v>
      </c>
      <c r="J475" s="44" t="s">
        <v>30</v>
      </c>
      <c r="K475" s="43">
        <v>4.9166666699999997</v>
      </c>
      <c r="L475" s="44" t="s">
        <v>30</v>
      </c>
      <c r="M475" s="43">
        <v>4.9166666699999997</v>
      </c>
      <c r="N475" s="44" t="s">
        <v>30</v>
      </c>
      <c r="O475" s="43">
        <f t="shared" si="366"/>
        <v>0</v>
      </c>
      <c r="P475" s="44" t="s">
        <v>30</v>
      </c>
      <c r="Q475" s="43">
        <f t="shared" si="367"/>
        <v>0</v>
      </c>
      <c r="R475" s="44" t="s">
        <v>30</v>
      </c>
      <c r="S475" s="45">
        <f t="shared" si="364"/>
        <v>0</v>
      </c>
      <c r="T475" s="54" t="s">
        <v>30</v>
      </c>
      <c r="U475" s="24"/>
      <c r="V475" s="13"/>
      <c r="W475" s="25"/>
      <c r="X475" s="26"/>
      <c r="Y475" s="26"/>
      <c r="Z475" s="26"/>
      <c r="AA475" s="26"/>
      <c r="AC475" s="26"/>
    </row>
    <row r="476" spans="1:29" ht="31.5" x14ac:dyDescent="0.25">
      <c r="A476" s="40" t="s">
        <v>1013</v>
      </c>
      <c r="B476" s="120" t="s">
        <v>1021</v>
      </c>
      <c r="C476" s="44" t="s">
        <v>1022</v>
      </c>
      <c r="D476" s="59" t="s">
        <v>30</v>
      </c>
      <c r="E476" s="43">
        <v>1.05447</v>
      </c>
      <c r="F476" s="43" t="s">
        <v>30</v>
      </c>
      <c r="G476" s="43">
        <v>0</v>
      </c>
      <c r="H476" s="43" t="s">
        <v>30</v>
      </c>
      <c r="I476" s="43">
        <f t="shared" si="365"/>
        <v>1.05447</v>
      </c>
      <c r="J476" s="44" t="s">
        <v>30</v>
      </c>
      <c r="K476" s="43">
        <v>1.05447</v>
      </c>
      <c r="L476" s="44" t="s">
        <v>30</v>
      </c>
      <c r="M476" s="43">
        <v>1.05447</v>
      </c>
      <c r="N476" s="44" t="s">
        <v>30</v>
      </c>
      <c r="O476" s="43">
        <f t="shared" si="366"/>
        <v>0</v>
      </c>
      <c r="P476" s="44" t="s">
        <v>30</v>
      </c>
      <c r="Q476" s="43">
        <f t="shared" si="367"/>
        <v>0</v>
      </c>
      <c r="R476" s="44" t="s">
        <v>30</v>
      </c>
      <c r="S476" s="45">
        <f t="shared" si="364"/>
        <v>0</v>
      </c>
      <c r="T476" s="54" t="s">
        <v>30</v>
      </c>
      <c r="U476" s="24"/>
      <c r="V476" s="13"/>
      <c r="W476" s="25"/>
      <c r="X476" s="26"/>
      <c r="Y476" s="26"/>
      <c r="Z476" s="26"/>
      <c r="AA476" s="26"/>
      <c r="AC476" s="26"/>
    </row>
    <row r="477" spans="1:29" ht="31.5" x14ac:dyDescent="0.25">
      <c r="A477" s="40" t="s">
        <v>1013</v>
      </c>
      <c r="B477" s="120" t="s">
        <v>1023</v>
      </c>
      <c r="C477" s="44" t="s">
        <v>1024</v>
      </c>
      <c r="D477" s="43" t="s">
        <v>30</v>
      </c>
      <c r="E477" s="43">
        <v>8.8940000000000001</v>
      </c>
      <c r="F477" s="43" t="s">
        <v>30</v>
      </c>
      <c r="G477" s="43">
        <v>0</v>
      </c>
      <c r="H477" s="43" t="s">
        <v>30</v>
      </c>
      <c r="I477" s="43">
        <f t="shared" si="365"/>
        <v>8.8940000000000001</v>
      </c>
      <c r="J477" s="44" t="s">
        <v>30</v>
      </c>
      <c r="K477" s="43">
        <v>8.8940000000000001</v>
      </c>
      <c r="L477" s="44" t="s">
        <v>30</v>
      </c>
      <c r="M477" s="43">
        <v>0</v>
      </c>
      <c r="N477" s="44" t="s">
        <v>30</v>
      </c>
      <c r="O477" s="43">
        <f t="shared" si="366"/>
        <v>8.8940000000000001</v>
      </c>
      <c r="P477" s="44" t="s">
        <v>30</v>
      </c>
      <c r="Q477" s="43">
        <f t="shared" si="367"/>
        <v>-8.8940000000000001</v>
      </c>
      <c r="R477" s="44" t="s">
        <v>30</v>
      </c>
      <c r="S477" s="45">
        <f t="shared" si="364"/>
        <v>-1</v>
      </c>
      <c r="T477" s="54" t="s">
        <v>1018</v>
      </c>
      <c r="U477" s="24"/>
      <c r="V477" s="13"/>
      <c r="W477" s="25"/>
      <c r="X477" s="26"/>
      <c r="Y477" s="26"/>
      <c r="Z477" s="26"/>
      <c r="AA477" s="26"/>
      <c r="AC477" s="26"/>
    </row>
    <row r="478" spans="1:29" ht="31.5" x14ac:dyDescent="0.25">
      <c r="A478" s="40" t="s">
        <v>1013</v>
      </c>
      <c r="B478" s="120" t="s">
        <v>1025</v>
      </c>
      <c r="C478" s="44" t="s">
        <v>1026</v>
      </c>
      <c r="D478" s="59" t="s">
        <v>30</v>
      </c>
      <c r="E478" s="43">
        <v>13.091666999999999</v>
      </c>
      <c r="F478" s="43" t="s">
        <v>30</v>
      </c>
      <c r="G478" s="43">
        <v>0</v>
      </c>
      <c r="H478" s="43" t="s">
        <v>30</v>
      </c>
      <c r="I478" s="43">
        <f t="shared" si="365"/>
        <v>13.091666999999999</v>
      </c>
      <c r="J478" s="44" t="s">
        <v>30</v>
      </c>
      <c r="K478" s="43">
        <v>13.091666999999999</v>
      </c>
      <c r="L478" s="44" t="s">
        <v>30</v>
      </c>
      <c r="M478" s="43">
        <v>17.445102840000001</v>
      </c>
      <c r="N478" s="44" t="s">
        <v>30</v>
      </c>
      <c r="O478" s="43">
        <f t="shared" si="366"/>
        <v>-4.3534358400000013</v>
      </c>
      <c r="P478" s="44" t="s">
        <v>30</v>
      </c>
      <c r="Q478" s="43">
        <f t="shared" si="367"/>
        <v>4.3534358400000013</v>
      </c>
      <c r="R478" s="44" t="s">
        <v>30</v>
      </c>
      <c r="S478" s="45">
        <f t="shared" si="364"/>
        <v>0.33253487428300776</v>
      </c>
      <c r="T478" s="54" t="s">
        <v>325</v>
      </c>
      <c r="U478" s="24"/>
      <c r="V478" s="13"/>
      <c r="W478" s="25"/>
      <c r="X478" s="26"/>
      <c r="Y478" s="26"/>
      <c r="Z478" s="26"/>
      <c r="AA478" s="26"/>
      <c r="AC478" s="26"/>
    </row>
    <row r="479" spans="1:29" ht="31.5" x14ac:dyDescent="0.25">
      <c r="A479" s="40" t="s">
        <v>1013</v>
      </c>
      <c r="B479" s="120" t="s">
        <v>1027</v>
      </c>
      <c r="C479" s="44" t="s">
        <v>1028</v>
      </c>
      <c r="D479" s="43" t="s">
        <v>30</v>
      </c>
      <c r="E479" s="43">
        <v>83.369999989999997</v>
      </c>
      <c r="F479" s="43" t="s">
        <v>30</v>
      </c>
      <c r="G479" s="43">
        <v>0</v>
      </c>
      <c r="H479" s="43" t="s">
        <v>30</v>
      </c>
      <c r="I479" s="43">
        <f t="shared" si="365"/>
        <v>83.369999989999997</v>
      </c>
      <c r="J479" s="44" t="s">
        <v>30</v>
      </c>
      <c r="K479" s="43">
        <v>83.369999989999997</v>
      </c>
      <c r="L479" s="44" t="s">
        <v>30</v>
      </c>
      <c r="M479" s="43">
        <v>83.369999989999997</v>
      </c>
      <c r="N479" s="44" t="s">
        <v>30</v>
      </c>
      <c r="O479" s="43">
        <f t="shared" si="366"/>
        <v>0</v>
      </c>
      <c r="P479" s="44" t="s">
        <v>30</v>
      </c>
      <c r="Q479" s="43">
        <f t="shared" si="367"/>
        <v>0</v>
      </c>
      <c r="R479" s="44" t="s">
        <v>30</v>
      </c>
      <c r="S479" s="45">
        <f t="shared" si="364"/>
        <v>0</v>
      </c>
      <c r="T479" s="54" t="s">
        <v>30</v>
      </c>
      <c r="U479" s="24"/>
      <c r="V479" s="13"/>
      <c r="W479" s="25"/>
      <c r="X479" s="26"/>
      <c r="Y479" s="26"/>
      <c r="Z479" s="26"/>
      <c r="AA479" s="26"/>
      <c r="AC479" s="26"/>
    </row>
    <row r="480" spans="1:29" ht="31.5" x14ac:dyDescent="0.25">
      <c r="A480" s="40" t="s">
        <v>1013</v>
      </c>
      <c r="B480" s="120" t="s">
        <v>1029</v>
      </c>
      <c r="C480" s="44" t="s">
        <v>1030</v>
      </c>
      <c r="D480" s="43" t="s">
        <v>30</v>
      </c>
      <c r="E480" s="43">
        <v>0.44474999999999998</v>
      </c>
      <c r="F480" s="43" t="s">
        <v>30</v>
      </c>
      <c r="G480" s="43">
        <v>0</v>
      </c>
      <c r="H480" s="43" t="s">
        <v>30</v>
      </c>
      <c r="I480" s="43">
        <f t="shared" si="365"/>
        <v>0.44474999999999998</v>
      </c>
      <c r="J480" s="44" t="s">
        <v>30</v>
      </c>
      <c r="K480" s="43">
        <v>0.44474999999999998</v>
      </c>
      <c r="L480" s="44" t="s">
        <v>30</v>
      </c>
      <c r="M480" s="43">
        <v>0.40799999999999997</v>
      </c>
      <c r="N480" s="44" t="s">
        <v>30</v>
      </c>
      <c r="O480" s="43">
        <f t="shared" si="366"/>
        <v>3.6750000000000005E-2</v>
      </c>
      <c r="P480" s="44" t="s">
        <v>30</v>
      </c>
      <c r="Q480" s="43">
        <f t="shared" si="367"/>
        <v>-3.6750000000000005E-2</v>
      </c>
      <c r="R480" s="44" t="s">
        <v>30</v>
      </c>
      <c r="S480" s="45">
        <f t="shared" si="364"/>
        <v>-8.2630691399662753E-2</v>
      </c>
      <c r="T480" s="54" t="s">
        <v>30</v>
      </c>
      <c r="U480" s="24"/>
      <c r="V480" s="13"/>
      <c r="W480" s="25"/>
      <c r="X480" s="26"/>
      <c r="Y480" s="26"/>
      <c r="Z480" s="26"/>
      <c r="AA480" s="26"/>
      <c r="AC480" s="26"/>
    </row>
    <row r="481" spans="1:29" ht="31.5" x14ac:dyDescent="0.25">
      <c r="A481" s="40" t="s">
        <v>1013</v>
      </c>
      <c r="B481" s="120" t="s">
        <v>1031</v>
      </c>
      <c r="C481" s="44" t="s">
        <v>1032</v>
      </c>
      <c r="D481" s="43" t="s">
        <v>30</v>
      </c>
      <c r="E481" s="43">
        <v>0.32</v>
      </c>
      <c r="F481" s="43" t="s">
        <v>30</v>
      </c>
      <c r="G481" s="43">
        <v>0</v>
      </c>
      <c r="H481" s="43" t="s">
        <v>30</v>
      </c>
      <c r="I481" s="43">
        <f t="shared" si="365"/>
        <v>0.32</v>
      </c>
      <c r="J481" s="44" t="s">
        <v>30</v>
      </c>
      <c r="K481" s="43">
        <v>0.32</v>
      </c>
      <c r="L481" s="44" t="s">
        <v>30</v>
      </c>
      <c r="M481" s="43">
        <v>0.32</v>
      </c>
      <c r="N481" s="44" t="s">
        <v>30</v>
      </c>
      <c r="O481" s="43">
        <f t="shared" si="366"/>
        <v>0</v>
      </c>
      <c r="P481" s="44" t="s">
        <v>30</v>
      </c>
      <c r="Q481" s="43">
        <f t="shared" si="367"/>
        <v>0</v>
      </c>
      <c r="R481" s="44" t="s">
        <v>30</v>
      </c>
      <c r="S481" s="45">
        <f t="shared" si="364"/>
        <v>0</v>
      </c>
      <c r="T481" s="54" t="s">
        <v>30</v>
      </c>
      <c r="U481" s="24"/>
      <c r="V481" s="13"/>
      <c r="W481" s="25"/>
      <c r="X481" s="26"/>
      <c r="Y481" s="26"/>
      <c r="Z481" s="26"/>
      <c r="AA481" s="26"/>
      <c r="AC481" s="26"/>
    </row>
    <row r="482" spans="1:29" ht="53.25" customHeight="1" x14ac:dyDescent="0.25">
      <c r="A482" s="40" t="s">
        <v>1013</v>
      </c>
      <c r="B482" s="120" t="s">
        <v>1033</v>
      </c>
      <c r="C482" s="44" t="s">
        <v>1034</v>
      </c>
      <c r="D482" s="43" t="s">
        <v>30</v>
      </c>
      <c r="E482" s="43">
        <v>0.28061000000000003</v>
      </c>
      <c r="F482" s="43" t="s">
        <v>30</v>
      </c>
      <c r="G482" s="43">
        <v>0</v>
      </c>
      <c r="H482" s="43" t="s">
        <v>30</v>
      </c>
      <c r="I482" s="43">
        <f t="shared" si="365"/>
        <v>0.28061000000000003</v>
      </c>
      <c r="J482" s="44" t="s">
        <v>30</v>
      </c>
      <c r="K482" s="43">
        <v>0.28061000000000003</v>
      </c>
      <c r="L482" s="44" t="s">
        <v>30</v>
      </c>
      <c r="M482" s="43">
        <v>0</v>
      </c>
      <c r="N482" s="44" t="s">
        <v>30</v>
      </c>
      <c r="O482" s="43">
        <f t="shared" si="366"/>
        <v>0.28061000000000003</v>
      </c>
      <c r="P482" s="44" t="s">
        <v>30</v>
      </c>
      <c r="Q482" s="43">
        <f t="shared" si="367"/>
        <v>-0.28061000000000003</v>
      </c>
      <c r="R482" s="44" t="s">
        <v>30</v>
      </c>
      <c r="S482" s="45">
        <f t="shared" si="364"/>
        <v>-1</v>
      </c>
      <c r="T482" s="54" t="s">
        <v>1035</v>
      </c>
      <c r="U482" s="24"/>
      <c r="V482" s="13"/>
      <c r="W482" s="25"/>
      <c r="X482" s="26"/>
      <c r="Y482" s="26"/>
      <c r="Z482" s="26"/>
      <c r="AA482" s="26"/>
      <c r="AC482" s="26"/>
    </row>
    <row r="483" spans="1:29" ht="47.25" x14ac:dyDescent="0.25">
      <c r="A483" s="40" t="s">
        <v>1013</v>
      </c>
      <c r="B483" s="120" t="s">
        <v>1036</v>
      </c>
      <c r="C483" s="44" t="s">
        <v>1037</v>
      </c>
      <c r="D483" s="43" t="s">
        <v>30</v>
      </c>
      <c r="E483" s="43">
        <v>0.12590833000000001</v>
      </c>
      <c r="F483" s="43" t="s">
        <v>30</v>
      </c>
      <c r="G483" s="43">
        <v>0</v>
      </c>
      <c r="H483" s="43" t="s">
        <v>30</v>
      </c>
      <c r="I483" s="43">
        <f t="shared" si="365"/>
        <v>0.12590833000000001</v>
      </c>
      <c r="J483" s="44" t="s">
        <v>30</v>
      </c>
      <c r="K483" s="43">
        <v>0.12590833000000001</v>
      </c>
      <c r="L483" s="44" t="s">
        <v>30</v>
      </c>
      <c r="M483" s="43">
        <v>0.12590833000000001</v>
      </c>
      <c r="N483" s="44" t="s">
        <v>30</v>
      </c>
      <c r="O483" s="43">
        <f t="shared" si="366"/>
        <v>0</v>
      </c>
      <c r="P483" s="44" t="s">
        <v>30</v>
      </c>
      <c r="Q483" s="43">
        <f t="shared" si="367"/>
        <v>0</v>
      </c>
      <c r="R483" s="44" t="s">
        <v>30</v>
      </c>
      <c r="S483" s="45">
        <f t="shared" si="364"/>
        <v>0</v>
      </c>
      <c r="T483" s="54" t="s">
        <v>30</v>
      </c>
      <c r="U483" s="24"/>
      <c r="V483" s="13"/>
      <c r="W483" s="25"/>
      <c r="X483" s="26"/>
      <c r="Y483" s="26"/>
      <c r="Z483" s="26"/>
      <c r="AA483" s="26"/>
      <c r="AC483" s="26"/>
    </row>
    <row r="484" spans="1:29" ht="31.5" x14ac:dyDescent="0.25">
      <c r="A484" s="40" t="s">
        <v>1013</v>
      </c>
      <c r="B484" s="120" t="s">
        <v>1038</v>
      </c>
      <c r="C484" s="44" t="s">
        <v>1039</v>
      </c>
      <c r="D484" s="43" t="s">
        <v>30</v>
      </c>
      <c r="E484" s="43">
        <v>2.8448899999999999</v>
      </c>
      <c r="F484" s="43" t="s">
        <v>30</v>
      </c>
      <c r="G484" s="43">
        <v>0</v>
      </c>
      <c r="H484" s="43" t="s">
        <v>30</v>
      </c>
      <c r="I484" s="43">
        <f t="shared" si="365"/>
        <v>2.8448899999999999</v>
      </c>
      <c r="J484" s="44" t="s">
        <v>30</v>
      </c>
      <c r="K484" s="43">
        <v>2.8448899999999999</v>
      </c>
      <c r="L484" s="44" t="s">
        <v>30</v>
      </c>
      <c r="M484" s="43">
        <v>0</v>
      </c>
      <c r="N484" s="44" t="s">
        <v>30</v>
      </c>
      <c r="O484" s="43">
        <f t="shared" si="366"/>
        <v>2.8448899999999999</v>
      </c>
      <c r="P484" s="44" t="s">
        <v>30</v>
      </c>
      <c r="Q484" s="43">
        <f t="shared" si="367"/>
        <v>-2.8448899999999999</v>
      </c>
      <c r="R484" s="44" t="s">
        <v>30</v>
      </c>
      <c r="S484" s="45">
        <f t="shared" si="364"/>
        <v>-1</v>
      </c>
      <c r="T484" s="54" t="s">
        <v>1040</v>
      </c>
      <c r="U484" s="24"/>
      <c r="V484" s="13"/>
      <c r="W484" s="25"/>
      <c r="X484" s="26"/>
      <c r="Y484" s="26"/>
      <c r="Z484" s="26"/>
      <c r="AA484" s="26"/>
      <c r="AC484" s="26"/>
    </row>
    <row r="485" spans="1:29" ht="31.5" x14ac:dyDescent="0.25">
      <c r="A485" s="40" t="s">
        <v>1013</v>
      </c>
      <c r="B485" s="120" t="s">
        <v>1041</v>
      </c>
      <c r="C485" s="44" t="s">
        <v>1042</v>
      </c>
      <c r="D485" s="43" t="s">
        <v>30</v>
      </c>
      <c r="E485" s="43">
        <v>2.956</v>
      </c>
      <c r="F485" s="43" t="s">
        <v>30</v>
      </c>
      <c r="G485" s="43">
        <v>0</v>
      </c>
      <c r="H485" s="43" t="s">
        <v>30</v>
      </c>
      <c r="I485" s="43">
        <f t="shared" si="365"/>
        <v>2.956</v>
      </c>
      <c r="J485" s="44" t="s">
        <v>30</v>
      </c>
      <c r="K485" s="43">
        <v>2.956</v>
      </c>
      <c r="L485" s="44" t="s">
        <v>30</v>
      </c>
      <c r="M485" s="43">
        <v>7.2853869299999996</v>
      </c>
      <c r="N485" s="44" t="s">
        <v>30</v>
      </c>
      <c r="O485" s="43">
        <f t="shared" si="366"/>
        <v>-4.3293869300000001</v>
      </c>
      <c r="P485" s="44" t="s">
        <v>30</v>
      </c>
      <c r="Q485" s="43">
        <f t="shared" si="367"/>
        <v>4.3293869300000001</v>
      </c>
      <c r="R485" s="44" t="s">
        <v>30</v>
      </c>
      <c r="S485" s="45">
        <f t="shared" si="364"/>
        <v>1.4646099221921516</v>
      </c>
      <c r="T485" s="54" t="s">
        <v>325</v>
      </c>
      <c r="U485" s="24"/>
      <c r="V485" s="13"/>
      <c r="W485" s="25"/>
      <c r="X485" s="26"/>
      <c r="Y485" s="26"/>
      <c r="Z485" s="26"/>
      <c r="AA485" s="26"/>
      <c r="AC485" s="26"/>
    </row>
    <row r="486" spans="1:29" ht="31.5" x14ac:dyDescent="0.25">
      <c r="A486" s="40" t="s">
        <v>1013</v>
      </c>
      <c r="B486" s="120" t="s">
        <v>1043</v>
      </c>
      <c r="C486" s="44" t="s">
        <v>1044</v>
      </c>
      <c r="D486" s="43" t="s">
        <v>30</v>
      </c>
      <c r="E486" s="43">
        <v>0.36063000000000001</v>
      </c>
      <c r="F486" s="43" t="s">
        <v>30</v>
      </c>
      <c r="G486" s="43">
        <v>0</v>
      </c>
      <c r="H486" s="43" t="s">
        <v>30</v>
      </c>
      <c r="I486" s="43">
        <f t="shared" si="365"/>
        <v>0.36063000000000001</v>
      </c>
      <c r="J486" s="44" t="s">
        <v>30</v>
      </c>
      <c r="K486" s="43">
        <v>0.36063000000000001</v>
      </c>
      <c r="L486" s="44" t="s">
        <v>30</v>
      </c>
      <c r="M486" s="43">
        <v>0.20035</v>
      </c>
      <c r="N486" s="44" t="s">
        <v>30</v>
      </c>
      <c r="O486" s="43">
        <f t="shared" si="366"/>
        <v>0.16028000000000001</v>
      </c>
      <c r="P486" s="44" t="s">
        <v>30</v>
      </c>
      <c r="Q486" s="43">
        <f t="shared" si="367"/>
        <v>-0.16028000000000001</v>
      </c>
      <c r="R486" s="44" t="s">
        <v>30</v>
      </c>
      <c r="S486" s="45">
        <f t="shared" si="364"/>
        <v>-0.44444444444444448</v>
      </c>
      <c r="T486" s="54" t="s">
        <v>325</v>
      </c>
      <c r="U486" s="24"/>
      <c r="V486" s="13"/>
      <c r="W486" s="25"/>
      <c r="X486" s="26"/>
      <c r="Y486" s="26"/>
      <c r="Z486" s="26"/>
      <c r="AA486" s="26"/>
      <c r="AC486" s="26"/>
    </row>
    <row r="487" spans="1:29" ht="47.25" x14ac:dyDescent="0.25">
      <c r="A487" s="40" t="s">
        <v>1013</v>
      </c>
      <c r="B487" s="120" t="s">
        <v>1045</v>
      </c>
      <c r="C487" s="44" t="s">
        <v>1046</v>
      </c>
      <c r="D487" s="43" t="s">
        <v>30</v>
      </c>
      <c r="E487" s="43">
        <v>0.188</v>
      </c>
      <c r="F487" s="43" t="s">
        <v>30</v>
      </c>
      <c r="G487" s="43">
        <v>0</v>
      </c>
      <c r="H487" s="43" t="s">
        <v>30</v>
      </c>
      <c r="I487" s="43">
        <f t="shared" si="365"/>
        <v>0.188</v>
      </c>
      <c r="J487" s="44" t="s">
        <v>30</v>
      </c>
      <c r="K487" s="43">
        <v>0.188</v>
      </c>
      <c r="L487" s="44" t="s">
        <v>30</v>
      </c>
      <c r="M487" s="43">
        <v>0.188</v>
      </c>
      <c r="N487" s="44" t="s">
        <v>30</v>
      </c>
      <c r="O487" s="43">
        <f t="shared" si="366"/>
        <v>0</v>
      </c>
      <c r="P487" s="44" t="s">
        <v>30</v>
      </c>
      <c r="Q487" s="43">
        <f t="shared" si="367"/>
        <v>0</v>
      </c>
      <c r="R487" s="44" t="s">
        <v>30</v>
      </c>
      <c r="S487" s="45">
        <f t="shared" si="364"/>
        <v>0</v>
      </c>
      <c r="T487" s="54" t="s">
        <v>30</v>
      </c>
      <c r="U487" s="24"/>
      <c r="V487" s="13"/>
      <c r="W487" s="25"/>
      <c r="X487" s="26"/>
      <c r="Y487" s="26"/>
      <c r="Z487" s="26"/>
      <c r="AA487" s="26"/>
      <c r="AC487" s="26"/>
    </row>
    <row r="488" spans="1:29" ht="31.5" x14ac:dyDescent="0.25">
      <c r="A488" s="40" t="s">
        <v>1013</v>
      </c>
      <c r="B488" s="120" t="s">
        <v>1047</v>
      </c>
      <c r="C488" s="44" t="s">
        <v>1048</v>
      </c>
      <c r="D488" s="43" t="s">
        <v>30</v>
      </c>
      <c r="E488" s="43">
        <v>0.11765672000000001</v>
      </c>
      <c r="F488" s="43" t="s">
        <v>30</v>
      </c>
      <c r="G488" s="43">
        <v>0</v>
      </c>
      <c r="H488" s="43" t="s">
        <v>30</v>
      </c>
      <c r="I488" s="43">
        <f t="shared" si="365"/>
        <v>0.11765672000000001</v>
      </c>
      <c r="J488" s="44" t="s">
        <v>30</v>
      </c>
      <c r="K488" s="43">
        <v>0.11765672000000001</v>
      </c>
      <c r="L488" s="44" t="s">
        <v>30</v>
      </c>
      <c r="M488" s="43">
        <v>0.11765672000000001</v>
      </c>
      <c r="N488" s="44" t="s">
        <v>30</v>
      </c>
      <c r="O488" s="43">
        <f t="shared" si="366"/>
        <v>0</v>
      </c>
      <c r="P488" s="44" t="s">
        <v>30</v>
      </c>
      <c r="Q488" s="43">
        <f t="shared" si="367"/>
        <v>0</v>
      </c>
      <c r="R488" s="44" t="s">
        <v>30</v>
      </c>
      <c r="S488" s="45">
        <f t="shared" si="364"/>
        <v>0</v>
      </c>
      <c r="T488" s="54" t="s">
        <v>30</v>
      </c>
      <c r="U488" s="24"/>
      <c r="V488" s="13"/>
      <c r="W488" s="25"/>
      <c r="X488" s="26"/>
      <c r="Y488" s="26"/>
      <c r="Z488" s="26"/>
      <c r="AA488" s="26"/>
      <c r="AC488" s="26"/>
    </row>
    <row r="489" spans="1:29" x14ac:dyDescent="0.25">
      <c r="A489" s="40" t="s">
        <v>1013</v>
      </c>
      <c r="B489" s="120" t="s">
        <v>1049</v>
      </c>
      <c r="C489" s="44" t="s">
        <v>1050</v>
      </c>
      <c r="D489" s="43" t="s">
        <v>30</v>
      </c>
      <c r="E489" s="43">
        <v>0.19064880000000001</v>
      </c>
      <c r="F489" s="43" t="s">
        <v>30</v>
      </c>
      <c r="G489" s="43">
        <v>0</v>
      </c>
      <c r="H489" s="43" t="s">
        <v>30</v>
      </c>
      <c r="I489" s="43">
        <f t="shared" si="365"/>
        <v>0.19064880000000001</v>
      </c>
      <c r="J489" s="44" t="s">
        <v>30</v>
      </c>
      <c r="K489" s="43">
        <v>0.19064880000000001</v>
      </c>
      <c r="L489" s="44" t="s">
        <v>30</v>
      </c>
      <c r="M489" s="43">
        <v>0.19064880000000001</v>
      </c>
      <c r="N489" s="44" t="s">
        <v>30</v>
      </c>
      <c r="O489" s="43">
        <f t="shared" si="366"/>
        <v>0</v>
      </c>
      <c r="P489" s="44" t="s">
        <v>30</v>
      </c>
      <c r="Q489" s="43">
        <f t="shared" si="367"/>
        <v>0</v>
      </c>
      <c r="R489" s="44" t="s">
        <v>30</v>
      </c>
      <c r="S489" s="45">
        <f t="shared" si="364"/>
        <v>0</v>
      </c>
      <c r="T489" s="54" t="s">
        <v>30</v>
      </c>
      <c r="U489" s="24"/>
      <c r="V489" s="13"/>
      <c r="W489" s="25"/>
      <c r="X489" s="26"/>
      <c r="Y489" s="26"/>
      <c r="Z489" s="26"/>
      <c r="AA489" s="26"/>
      <c r="AC489" s="26"/>
    </row>
    <row r="490" spans="1:29" ht="31.5" x14ac:dyDescent="0.25">
      <c r="A490" s="74" t="s">
        <v>1013</v>
      </c>
      <c r="B490" s="81" t="s">
        <v>1051</v>
      </c>
      <c r="C490" s="82" t="s">
        <v>1052</v>
      </c>
      <c r="D490" s="43" t="s">
        <v>30</v>
      </c>
      <c r="E490" s="43" t="s">
        <v>30</v>
      </c>
      <c r="F490" s="43" t="s">
        <v>30</v>
      </c>
      <c r="G490" s="43" t="s">
        <v>30</v>
      </c>
      <c r="H490" s="43" t="s">
        <v>30</v>
      </c>
      <c r="I490" s="43" t="s">
        <v>30</v>
      </c>
      <c r="J490" s="44" t="s">
        <v>30</v>
      </c>
      <c r="K490" s="43" t="s">
        <v>30</v>
      </c>
      <c r="L490" s="44" t="s">
        <v>30</v>
      </c>
      <c r="M490" s="43">
        <v>0.20729</v>
      </c>
      <c r="N490" s="44" t="s">
        <v>30</v>
      </c>
      <c r="O490" s="43" t="s">
        <v>30</v>
      </c>
      <c r="P490" s="44" t="s">
        <v>30</v>
      </c>
      <c r="Q490" s="43" t="s">
        <v>30</v>
      </c>
      <c r="R490" s="44" t="s">
        <v>30</v>
      </c>
      <c r="S490" s="45" t="s">
        <v>30</v>
      </c>
      <c r="T490" s="54" t="s">
        <v>1053</v>
      </c>
      <c r="U490" s="24"/>
      <c r="V490" s="13"/>
      <c r="W490" s="25"/>
      <c r="X490" s="26"/>
      <c r="Y490" s="26"/>
      <c r="Z490" s="26"/>
      <c r="AA490" s="26"/>
      <c r="AC490" s="26"/>
    </row>
    <row r="491" spans="1:29" ht="31.5" x14ac:dyDescent="0.25">
      <c r="A491" s="74" t="s">
        <v>1013</v>
      </c>
      <c r="B491" s="81" t="s">
        <v>1054</v>
      </c>
      <c r="C491" s="82" t="s">
        <v>1055</v>
      </c>
      <c r="D491" s="43" t="s">
        <v>30</v>
      </c>
      <c r="E491" s="43" t="s">
        <v>30</v>
      </c>
      <c r="F491" s="43" t="s">
        <v>30</v>
      </c>
      <c r="G491" s="43" t="s">
        <v>30</v>
      </c>
      <c r="H491" s="43" t="s">
        <v>30</v>
      </c>
      <c r="I491" s="43" t="s">
        <v>30</v>
      </c>
      <c r="J491" s="44" t="s">
        <v>30</v>
      </c>
      <c r="K491" s="43" t="s">
        <v>30</v>
      </c>
      <c r="L491" s="44" t="s">
        <v>30</v>
      </c>
      <c r="M491" s="43">
        <v>0.21352600000000002</v>
      </c>
      <c r="N491" s="44" t="s">
        <v>30</v>
      </c>
      <c r="O491" s="43" t="s">
        <v>30</v>
      </c>
      <c r="P491" s="44" t="s">
        <v>30</v>
      </c>
      <c r="Q491" s="43" t="s">
        <v>30</v>
      </c>
      <c r="R491" s="44" t="s">
        <v>30</v>
      </c>
      <c r="S491" s="45" t="s">
        <v>30</v>
      </c>
      <c r="T491" s="54" t="s">
        <v>1056</v>
      </c>
      <c r="U491" s="24"/>
      <c r="V491" s="13"/>
      <c r="W491" s="25"/>
      <c r="X491" s="26"/>
      <c r="Y491" s="26"/>
      <c r="Z491" s="26"/>
      <c r="AA491" s="26"/>
      <c r="AC491" s="26"/>
    </row>
    <row r="492" spans="1:29" ht="31.5" x14ac:dyDescent="0.25">
      <c r="A492" s="74" t="s">
        <v>1013</v>
      </c>
      <c r="B492" s="81" t="s">
        <v>1057</v>
      </c>
      <c r="C492" s="82" t="s">
        <v>1058</v>
      </c>
      <c r="D492" s="43" t="s">
        <v>30</v>
      </c>
      <c r="E492" s="43" t="s">
        <v>30</v>
      </c>
      <c r="F492" s="43" t="s">
        <v>30</v>
      </c>
      <c r="G492" s="43" t="s">
        <v>30</v>
      </c>
      <c r="H492" s="43" t="s">
        <v>30</v>
      </c>
      <c r="I492" s="43" t="s">
        <v>30</v>
      </c>
      <c r="J492" s="44" t="s">
        <v>30</v>
      </c>
      <c r="K492" s="43" t="s">
        <v>30</v>
      </c>
      <c r="L492" s="44" t="s">
        <v>30</v>
      </c>
      <c r="M492" s="43">
        <v>0.24301</v>
      </c>
      <c r="N492" s="44" t="s">
        <v>30</v>
      </c>
      <c r="O492" s="43" t="s">
        <v>30</v>
      </c>
      <c r="P492" s="44" t="s">
        <v>30</v>
      </c>
      <c r="Q492" s="43" t="s">
        <v>30</v>
      </c>
      <c r="R492" s="44" t="s">
        <v>30</v>
      </c>
      <c r="S492" s="45" t="s">
        <v>30</v>
      </c>
      <c r="T492" s="54" t="s">
        <v>1053</v>
      </c>
      <c r="U492" s="24"/>
      <c r="V492" s="13"/>
      <c r="W492" s="25"/>
      <c r="X492" s="26"/>
      <c r="Y492" s="26"/>
      <c r="Z492" s="26"/>
      <c r="AA492" s="26"/>
      <c r="AC492" s="26"/>
    </row>
    <row r="493" spans="1:29" ht="47.25" x14ac:dyDescent="0.25">
      <c r="A493" s="74" t="s">
        <v>1013</v>
      </c>
      <c r="B493" s="81" t="s">
        <v>1059</v>
      </c>
      <c r="C493" s="82" t="s">
        <v>1060</v>
      </c>
      <c r="D493" s="43" t="s">
        <v>30</v>
      </c>
      <c r="E493" s="43" t="s">
        <v>30</v>
      </c>
      <c r="F493" s="43" t="s">
        <v>30</v>
      </c>
      <c r="G493" s="43" t="s">
        <v>30</v>
      </c>
      <c r="H493" s="43" t="s">
        <v>30</v>
      </c>
      <c r="I493" s="43" t="s">
        <v>30</v>
      </c>
      <c r="J493" s="44" t="s">
        <v>30</v>
      </c>
      <c r="K493" s="43" t="s">
        <v>30</v>
      </c>
      <c r="L493" s="44" t="s">
        <v>30</v>
      </c>
      <c r="M493" s="43">
        <v>0.82050043999999989</v>
      </c>
      <c r="N493" s="44" t="s">
        <v>30</v>
      </c>
      <c r="O493" s="43" t="s">
        <v>30</v>
      </c>
      <c r="P493" s="44" t="s">
        <v>30</v>
      </c>
      <c r="Q493" s="43" t="s">
        <v>30</v>
      </c>
      <c r="R493" s="44" t="s">
        <v>30</v>
      </c>
      <c r="S493" s="45" t="s">
        <v>30</v>
      </c>
      <c r="T493" s="54" t="s">
        <v>1053</v>
      </c>
      <c r="U493" s="24"/>
      <c r="V493" s="13"/>
      <c r="W493" s="25"/>
      <c r="X493" s="26"/>
      <c r="Y493" s="26"/>
      <c r="Z493" s="26"/>
      <c r="AA493" s="26"/>
      <c r="AC493" s="26"/>
    </row>
    <row r="494" spans="1:29" ht="31.5" x14ac:dyDescent="0.25">
      <c r="A494" s="74" t="s">
        <v>1013</v>
      </c>
      <c r="B494" s="81" t="s">
        <v>1061</v>
      </c>
      <c r="C494" s="82" t="s">
        <v>1062</v>
      </c>
      <c r="D494" s="43" t="s">
        <v>30</v>
      </c>
      <c r="E494" s="43" t="s">
        <v>30</v>
      </c>
      <c r="F494" s="43" t="s">
        <v>30</v>
      </c>
      <c r="G494" s="43" t="s">
        <v>30</v>
      </c>
      <c r="H494" s="43" t="s">
        <v>30</v>
      </c>
      <c r="I494" s="43" t="s">
        <v>30</v>
      </c>
      <c r="J494" s="44" t="s">
        <v>30</v>
      </c>
      <c r="K494" s="43" t="s">
        <v>30</v>
      </c>
      <c r="L494" s="44" t="s">
        <v>30</v>
      </c>
      <c r="M494" s="43">
        <v>0.14351</v>
      </c>
      <c r="N494" s="44" t="s">
        <v>30</v>
      </c>
      <c r="O494" s="43" t="s">
        <v>30</v>
      </c>
      <c r="P494" s="44" t="s">
        <v>30</v>
      </c>
      <c r="Q494" s="43" t="s">
        <v>30</v>
      </c>
      <c r="R494" s="44" t="s">
        <v>30</v>
      </c>
      <c r="S494" s="45" t="s">
        <v>30</v>
      </c>
      <c r="T494" s="54" t="s">
        <v>1053</v>
      </c>
      <c r="U494" s="24"/>
      <c r="V494" s="13"/>
      <c r="W494" s="25"/>
      <c r="X494" s="26"/>
      <c r="Y494" s="26"/>
      <c r="Z494" s="26"/>
      <c r="AA494" s="26"/>
      <c r="AC494" s="26"/>
    </row>
    <row r="495" spans="1:29" ht="31.5" x14ac:dyDescent="0.25">
      <c r="A495" s="74" t="s">
        <v>1013</v>
      </c>
      <c r="B495" s="81" t="s">
        <v>1063</v>
      </c>
      <c r="C495" s="82" t="s">
        <v>1064</v>
      </c>
      <c r="D495" s="43" t="s">
        <v>30</v>
      </c>
      <c r="E495" s="43" t="s">
        <v>30</v>
      </c>
      <c r="F495" s="43" t="s">
        <v>30</v>
      </c>
      <c r="G495" s="43" t="s">
        <v>30</v>
      </c>
      <c r="H495" s="43" t="s">
        <v>30</v>
      </c>
      <c r="I495" s="43" t="s">
        <v>30</v>
      </c>
      <c r="J495" s="44" t="s">
        <v>30</v>
      </c>
      <c r="K495" s="43" t="s">
        <v>30</v>
      </c>
      <c r="L495" s="44" t="s">
        <v>30</v>
      </c>
      <c r="M495" s="43">
        <v>0.23400000000000001</v>
      </c>
      <c r="N495" s="44" t="s">
        <v>30</v>
      </c>
      <c r="O495" s="43" t="s">
        <v>30</v>
      </c>
      <c r="P495" s="44" t="s">
        <v>30</v>
      </c>
      <c r="Q495" s="43" t="s">
        <v>30</v>
      </c>
      <c r="R495" s="44" t="s">
        <v>30</v>
      </c>
      <c r="S495" s="45" t="s">
        <v>30</v>
      </c>
      <c r="T495" s="54" t="s">
        <v>1053</v>
      </c>
      <c r="U495" s="24"/>
      <c r="V495" s="13"/>
      <c r="W495" s="25"/>
      <c r="X495" s="26"/>
      <c r="Y495" s="26"/>
      <c r="Z495" s="26"/>
      <c r="AA495" s="26"/>
      <c r="AC495" s="26"/>
    </row>
    <row r="496" spans="1:29" ht="31.5" x14ac:dyDescent="0.25">
      <c r="A496" s="74" t="s">
        <v>1013</v>
      </c>
      <c r="B496" s="81" t="s">
        <v>1065</v>
      </c>
      <c r="C496" s="82" t="s">
        <v>1066</v>
      </c>
      <c r="D496" s="43" t="s">
        <v>30</v>
      </c>
      <c r="E496" s="43" t="s">
        <v>30</v>
      </c>
      <c r="F496" s="43" t="s">
        <v>30</v>
      </c>
      <c r="G496" s="43" t="s">
        <v>30</v>
      </c>
      <c r="H496" s="43" t="s">
        <v>30</v>
      </c>
      <c r="I496" s="43" t="s">
        <v>30</v>
      </c>
      <c r="J496" s="44" t="s">
        <v>30</v>
      </c>
      <c r="K496" s="43" t="s">
        <v>30</v>
      </c>
      <c r="L496" s="44" t="s">
        <v>30</v>
      </c>
      <c r="M496" s="43">
        <v>0</v>
      </c>
      <c r="N496" s="44" t="s">
        <v>30</v>
      </c>
      <c r="O496" s="43" t="s">
        <v>30</v>
      </c>
      <c r="P496" s="44" t="s">
        <v>30</v>
      </c>
      <c r="Q496" s="43" t="s">
        <v>30</v>
      </c>
      <c r="R496" s="44" t="s">
        <v>30</v>
      </c>
      <c r="S496" s="45" t="s">
        <v>30</v>
      </c>
      <c r="T496" s="54" t="s">
        <v>1053</v>
      </c>
      <c r="U496" s="24"/>
      <c r="V496" s="13"/>
      <c r="W496" s="25"/>
      <c r="X496" s="26"/>
      <c r="Y496" s="26"/>
      <c r="Z496" s="26"/>
      <c r="AA496" s="26"/>
      <c r="AC496" s="26"/>
    </row>
    <row r="497" spans="1:29" ht="31.5" x14ac:dyDescent="0.25">
      <c r="A497" s="74" t="s">
        <v>1013</v>
      </c>
      <c r="B497" s="81" t="s">
        <v>1067</v>
      </c>
      <c r="C497" s="82" t="s">
        <v>1068</v>
      </c>
      <c r="D497" s="43" t="s">
        <v>30</v>
      </c>
      <c r="E497" s="43" t="s">
        <v>30</v>
      </c>
      <c r="F497" s="43" t="s">
        <v>30</v>
      </c>
      <c r="G497" s="43" t="s">
        <v>30</v>
      </c>
      <c r="H497" s="43" t="s">
        <v>30</v>
      </c>
      <c r="I497" s="43" t="s">
        <v>30</v>
      </c>
      <c r="J497" s="44" t="s">
        <v>30</v>
      </c>
      <c r="K497" s="43" t="s">
        <v>30</v>
      </c>
      <c r="L497" s="44" t="s">
        <v>30</v>
      </c>
      <c r="M497" s="43">
        <v>0</v>
      </c>
      <c r="N497" s="44" t="s">
        <v>30</v>
      </c>
      <c r="O497" s="43" t="s">
        <v>30</v>
      </c>
      <c r="P497" s="44" t="s">
        <v>30</v>
      </c>
      <c r="Q497" s="43" t="s">
        <v>30</v>
      </c>
      <c r="R497" s="44" t="s">
        <v>30</v>
      </c>
      <c r="S497" s="45" t="s">
        <v>30</v>
      </c>
      <c r="T497" s="54" t="s">
        <v>1053</v>
      </c>
      <c r="U497" s="24"/>
      <c r="V497" s="13"/>
      <c r="W497" s="25"/>
      <c r="X497" s="26"/>
      <c r="Y497" s="26"/>
      <c r="Z497" s="26"/>
      <c r="AA497" s="26"/>
      <c r="AC497" s="26"/>
    </row>
    <row r="498" spans="1:29" ht="44.25" customHeight="1" x14ac:dyDescent="0.25">
      <c r="A498" s="74" t="s">
        <v>1013</v>
      </c>
      <c r="B498" s="81" t="s">
        <v>1069</v>
      </c>
      <c r="C498" s="82" t="s">
        <v>1070</v>
      </c>
      <c r="D498" s="43" t="s">
        <v>30</v>
      </c>
      <c r="E498" s="43" t="s">
        <v>30</v>
      </c>
      <c r="F498" s="43" t="s">
        <v>30</v>
      </c>
      <c r="G498" s="43" t="s">
        <v>30</v>
      </c>
      <c r="H498" s="43" t="s">
        <v>30</v>
      </c>
      <c r="I498" s="43" t="s">
        <v>30</v>
      </c>
      <c r="J498" s="44" t="s">
        <v>30</v>
      </c>
      <c r="K498" s="43" t="s">
        <v>30</v>
      </c>
      <c r="L498" s="44" t="s">
        <v>30</v>
      </c>
      <c r="M498" s="43">
        <v>4.287674</v>
      </c>
      <c r="N498" s="44" t="s">
        <v>30</v>
      </c>
      <c r="O498" s="43" t="s">
        <v>30</v>
      </c>
      <c r="P498" s="44" t="s">
        <v>30</v>
      </c>
      <c r="Q498" s="43" t="s">
        <v>30</v>
      </c>
      <c r="R498" s="44" t="s">
        <v>30</v>
      </c>
      <c r="S498" s="45" t="s">
        <v>30</v>
      </c>
      <c r="T498" s="54" t="s">
        <v>817</v>
      </c>
      <c r="U498" s="24"/>
      <c r="V498" s="13"/>
      <c r="W498" s="25"/>
      <c r="X498" s="26"/>
      <c r="Y498" s="26"/>
      <c r="Z498" s="26"/>
      <c r="AA498" s="26"/>
      <c r="AC498" s="26"/>
    </row>
    <row r="499" spans="1:29" ht="58.5" customHeight="1" x14ac:dyDescent="0.25">
      <c r="A499" s="40" t="s">
        <v>1013</v>
      </c>
      <c r="B499" s="120" t="s">
        <v>1071</v>
      </c>
      <c r="C499" s="44" t="s">
        <v>1072</v>
      </c>
      <c r="D499" s="43" t="s">
        <v>30</v>
      </c>
      <c r="E499" s="43">
        <v>52.338999999999999</v>
      </c>
      <c r="F499" s="43" t="s">
        <v>30</v>
      </c>
      <c r="G499" s="43">
        <v>0</v>
      </c>
      <c r="H499" s="43" t="s">
        <v>30</v>
      </c>
      <c r="I499" s="43">
        <f t="shared" si="365"/>
        <v>52.338999999999999</v>
      </c>
      <c r="J499" s="44" t="s">
        <v>30</v>
      </c>
      <c r="K499" s="43">
        <v>52.338999999999999</v>
      </c>
      <c r="L499" s="44" t="s">
        <v>30</v>
      </c>
      <c r="M499" s="43">
        <v>14.699439050000001</v>
      </c>
      <c r="N499" s="44" t="s">
        <v>30</v>
      </c>
      <c r="O499" s="43">
        <f t="shared" si="366"/>
        <v>37.639560949999996</v>
      </c>
      <c r="P499" s="44" t="s">
        <v>30</v>
      </c>
      <c r="Q499" s="43">
        <f t="shared" si="367"/>
        <v>-37.639560949999996</v>
      </c>
      <c r="R499" s="44" t="s">
        <v>30</v>
      </c>
      <c r="S499" s="45">
        <f t="shared" si="364"/>
        <v>-0.71914940961806684</v>
      </c>
      <c r="T499" s="54" t="s">
        <v>972</v>
      </c>
      <c r="U499" s="24"/>
      <c r="V499" s="13"/>
      <c r="W499" s="25"/>
      <c r="X499" s="26"/>
      <c r="Y499" s="26"/>
      <c r="Z499" s="26"/>
      <c r="AA499" s="26"/>
      <c r="AC499" s="26"/>
    </row>
    <row r="500" spans="1:29" ht="137.25" customHeight="1" x14ac:dyDescent="0.25">
      <c r="A500" s="74" t="s">
        <v>1013</v>
      </c>
      <c r="B500" s="81" t="s">
        <v>1073</v>
      </c>
      <c r="C500" s="82" t="s">
        <v>1074</v>
      </c>
      <c r="D500" s="43" t="s">
        <v>30</v>
      </c>
      <c r="E500" s="43" t="s">
        <v>30</v>
      </c>
      <c r="F500" s="43" t="s">
        <v>30</v>
      </c>
      <c r="G500" s="43" t="s">
        <v>30</v>
      </c>
      <c r="H500" s="43" t="s">
        <v>30</v>
      </c>
      <c r="I500" s="43" t="s">
        <v>30</v>
      </c>
      <c r="J500" s="44" t="s">
        <v>30</v>
      </c>
      <c r="K500" s="43" t="s">
        <v>30</v>
      </c>
      <c r="L500" s="44" t="s">
        <v>30</v>
      </c>
      <c r="M500" s="43">
        <v>18.545324519999998</v>
      </c>
      <c r="N500" s="44" t="s">
        <v>30</v>
      </c>
      <c r="O500" s="43" t="s">
        <v>30</v>
      </c>
      <c r="P500" s="44" t="s">
        <v>30</v>
      </c>
      <c r="Q500" s="43" t="s">
        <v>30</v>
      </c>
      <c r="R500" s="44" t="s">
        <v>30</v>
      </c>
      <c r="S500" s="45" t="s">
        <v>30</v>
      </c>
      <c r="T500" s="54" t="s">
        <v>1075</v>
      </c>
      <c r="U500" s="24"/>
      <c r="V500" s="13"/>
      <c r="W500" s="25"/>
      <c r="X500" s="26"/>
      <c r="Y500" s="26"/>
      <c r="Z500" s="26"/>
      <c r="AA500" s="26"/>
      <c r="AC500" s="26"/>
    </row>
    <row r="501" spans="1:29" x14ac:dyDescent="0.25">
      <c r="A501" s="33" t="s">
        <v>1076</v>
      </c>
      <c r="B501" s="34" t="s">
        <v>1077</v>
      </c>
      <c r="C501" s="35" t="s">
        <v>29</v>
      </c>
      <c r="D501" s="36">
        <f t="shared" ref="D501:E501" si="368">SUM(D502,D543,D554,D640,D647,D653,D654)</f>
        <v>3811.89239</v>
      </c>
      <c r="E501" s="36">
        <f t="shared" si="368"/>
        <v>9147.2250367290017</v>
      </c>
      <c r="F501" s="36" t="s">
        <v>30</v>
      </c>
      <c r="G501" s="36">
        <f t="shared" ref="G501" si="369">SUM(G502,G543,G554,G640,G647,G653,G654)</f>
        <v>3102.9323101600003</v>
      </c>
      <c r="H501" s="36" t="s">
        <v>30</v>
      </c>
      <c r="I501" s="36">
        <f t="shared" ref="I501" si="370">SUM(I502,I543,I554,I640,I647,I653,I654)</f>
        <v>6044.2927265690005</v>
      </c>
      <c r="J501" s="37" t="s">
        <v>30</v>
      </c>
      <c r="K501" s="36">
        <f t="shared" ref="K501:M501" si="371">SUM(K502,K543,K554,K640,K647,K653,K654)</f>
        <v>2711.3168680130002</v>
      </c>
      <c r="L501" s="37" t="s">
        <v>30</v>
      </c>
      <c r="M501" s="36">
        <f t="shared" si="371"/>
        <v>1352.4406617900001</v>
      </c>
      <c r="N501" s="37" t="s">
        <v>30</v>
      </c>
      <c r="O501" s="36">
        <f t="shared" ref="O501" si="372">SUM(O502,O543,O554,O640,O647,O653,O654)</f>
        <v>4730.6298081090008</v>
      </c>
      <c r="P501" s="37" t="s">
        <v>30</v>
      </c>
      <c r="Q501" s="36">
        <f t="shared" ref="Q501" si="373">SUM(Q502,Q543,Q554,Q640,Q647,Q653,Q654)</f>
        <v>-1397.8414495530001</v>
      </c>
      <c r="R501" s="37" t="s">
        <v>30</v>
      </c>
      <c r="S501" s="38">
        <f t="shared" si="364"/>
        <v>-0.5155581282454138</v>
      </c>
      <c r="T501" s="46" t="s">
        <v>30</v>
      </c>
      <c r="U501" s="24"/>
      <c r="V501" s="13"/>
      <c r="W501" s="25"/>
      <c r="X501" s="26"/>
      <c r="Y501" s="26"/>
      <c r="Z501" s="26"/>
      <c r="AA501" s="26"/>
      <c r="AC501" s="26"/>
    </row>
    <row r="502" spans="1:29" ht="31.5" x14ac:dyDescent="0.25">
      <c r="A502" s="33" t="s">
        <v>1078</v>
      </c>
      <c r="B502" s="34" t="s">
        <v>48</v>
      </c>
      <c r="C502" s="73" t="s">
        <v>29</v>
      </c>
      <c r="D502" s="36">
        <f t="shared" ref="D502:E502" si="374">D503+D506+D509+D542</f>
        <v>654.91144000000008</v>
      </c>
      <c r="E502" s="36">
        <f t="shared" si="374"/>
        <v>1667.48523219</v>
      </c>
      <c r="F502" s="36" t="s">
        <v>30</v>
      </c>
      <c r="G502" s="36">
        <f t="shared" ref="G502" si="375">G503+G506+G509+G542</f>
        <v>280.14613522999997</v>
      </c>
      <c r="H502" s="36" t="s">
        <v>30</v>
      </c>
      <c r="I502" s="36">
        <f t="shared" ref="I502" si="376">I503+I506+I509+I542</f>
        <v>1387.33909696</v>
      </c>
      <c r="J502" s="37" t="s">
        <v>30</v>
      </c>
      <c r="K502" s="36">
        <f t="shared" ref="K502:M502" si="377">K503+K506+K509+K542</f>
        <v>899.4520143200001</v>
      </c>
      <c r="L502" s="37" t="s">
        <v>30</v>
      </c>
      <c r="M502" s="36">
        <f t="shared" si="377"/>
        <v>414.64717494000007</v>
      </c>
      <c r="N502" s="37" t="s">
        <v>30</v>
      </c>
      <c r="O502" s="36">
        <f t="shared" ref="O502" si="378">O503+O506+O509+O542</f>
        <v>972.78417602000013</v>
      </c>
      <c r="P502" s="37" t="s">
        <v>30</v>
      </c>
      <c r="Q502" s="36">
        <f t="shared" ref="Q502" si="379">Q503+Q506+Q509+Q542</f>
        <v>-484.89709338000011</v>
      </c>
      <c r="R502" s="37" t="s">
        <v>30</v>
      </c>
      <c r="S502" s="38">
        <f t="shared" si="364"/>
        <v>-0.53910279332309907</v>
      </c>
      <c r="T502" s="36" t="s">
        <v>30</v>
      </c>
      <c r="U502" s="24"/>
      <c r="V502" s="13"/>
      <c r="W502" s="25"/>
      <c r="X502" s="26"/>
      <c r="Y502" s="26"/>
      <c r="Z502" s="26"/>
      <c r="AA502" s="26"/>
      <c r="AC502" s="26"/>
    </row>
    <row r="503" spans="1:29" ht="101.25" customHeight="1" x14ac:dyDescent="0.25">
      <c r="A503" s="33" t="s">
        <v>1079</v>
      </c>
      <c r="B503" s="34" t="s">
        <v>50</v>
      </c>
      <c r="C503" s="35" t="s">
        <v>29</v>
      </c>
      <c r="D503" s="36">
        <v>0</v>
      </c>
      <c r="E503" s="36">
        <v>0</v>
      </c>
      <c r="F503" s="36" t="s">
        <v>30</v>
      </c>
      <c r="G503" s="36">
        <v>0</v>
      </c>
      <c r="H503" s="36" t="s">
        <v>30</v>
      </c>
      <c r="I503" s="36">
        <v>0</v>
      </c>
      <c r="J503" s="37" t="s">
        <v>30</v>
      </c>
      <c r="K503" s="36">
        <v>0</v>
      </c>
      <c r="L503" s="37" t="s">
        <v>30</v>
      </c>
      <c r="M503" s="36">
        <v>0</v>
      </c>
      <c r="N503" s="37" t="s">
        <v>30</v>
      </c>
      <c r="O503" s="36">
        <v>0</v>
      </c>
      <c r="P503" s="37" t="s">
        <v>30</v>
      </c>
      <c r="Q503" s="36">
        <v>0</v>
      </c>
      <c r="R503" s="37" t="s">
        <v>30</v>
      </c>
      <c r="S503" s="38">
        <v>0</v>
      </c>
      <c r="T503" s="46" t="s">
        <v>30</v>
      </c>
      <c r="U503" s="24"/>
      <c r="V503" s="13"/>
      <c r="W503" s="25"/>
      <c r="X503" s="26"/>
      <c r="Y503" s="26"/>
      <c r="Z503" s="26"/>
      <c r="AA503" s="26"/>
      <c r="AC503" s="26"/>
    </row>
    <row r="504" spans="1:29" ht="31.5" x14ac:dyDescent="0.25">
      <c r="A504" s="33" t="s">
        <v>1080</v>
      </c>
      <c r="B504" s="34" t="s">
        <v>57</v>
      </c>
      <c r="C504" s="73" t="s">
        <v>29</v>
      </c>
      <c r="D504" s="36">
        <v>0</v>
      </c>
      <c r="E504" s="36">
        <v>0</v>
      </c>
      <c r="F504" s="36" t="s">
        <v>30</v>
      </c>
      <c r="G504" s="36">
        <v>0</v>
      </c>
      <c r="H504" s="36" t="s">
        <v>30</v>
      </c>
      <c r="I504" s="36">
        <v>0</v>
      </c>
      <c r="J504" s="37" t="s">
        <v>30</v>
      </c>
      <c r="K504" s="36">
        <v>0</v>
      </c>
      <c r="L504" s="37" t="s">
        <v>30</v>
      </c>
      <c r="M504" s="36">
        <v>0</v>
      </c>
      <c r="N504" s="37" t="s">
        <v>30</v>
      </c>
      <c r="O504" s="36">
        <v>0</v>
      </c>
      <c r="P504" s="37" t="s">
        <v>30</v>
      </c>
      <c r="Q504" s="36">
        <v>0</v>
      </c>
      <c r="R504" s="37" t="s">
        <v>30</v>
      </c>
      <c r="S504" s="38">
        <v>0</v>
      </c>
      <c r="T504" s="36" t="s">
        <v>30</v>
      </c>
      <c r="U504" s="24"/>
      <c r="V504" s="13"/>
      <c r="W504" s="25"/>
      <c r="X504" s="26"/>
      <c r="Y504" s="26"/>
      <c r="Z504" s="26"/>
      <c r="AA504" s="26"/>
      <c r="AC504" s="26"/>
    </row>
    <row r="505" spans="1:29" ht="31.5" x14ac:dyDescent="0.25">
      <c r="A505" s="33" t="s">
        <v>1081</v>
      </c>
      <c r="B505" s="34" t="s">
        <v>57</v>
      </c>
      <c r="C505" s="73" t="s">
        <v>29</v>
      </c>
      <c r="D505" s="36">
        <v>0</v>
      </c>
      <c r="E505" s="36">
        <v>0</v>
      </c>
      <c r="F505" s="36" t="s">
        <v>30</v>
      </c>
      <c r="G505" s="36">
        <v>0</v>
      </c>
      <c r="H505" s="36" t="s">
        <v>30</v>
      </c>
      <c r="I505" s="36">
        <v>0</v>
      </c>
      <c r="J505" s="37" t="s">
        <v>30</v>
      </c>
      <c r="K505" s="36">
        <v>0</v>
      </c>
      <c r="L505" s="37" t="s">
        <v>30</v>
      </c>
      <c r="M505" s="36">
        <v>0</v>
      </c>
      <c r="N505" s="37" t="s">
        <v>30</v>
      </c>
      <c r="O505" s="36">
        <v>0</v>
      </c>
      <c r="P505" s="37" t="s">
        <v>30</v>
      </c>
      <c r="Q505" s="36">
        <v>0</v>
      </c>
      <c r="R505" s="37" t="s">
        <v>30</v>
      </c>
      <c r="S505" s="38">
        <v>0</v>
      </c>
      <c r="T505" s="46" t="s">
        <v>30</v>
      </c>
      <c r="U505" s="24"/>
      <c r="V505" s="13"/>
      <c r="W505" s="25"/>
      <c r="X505" s="26"/>
      <c r="Y505" s="26"/>
      <c r="Z505" s="26"/>
      <c r="AA505" s="26"/>
      <c r="AC505" s="26"/>
    </row>
    <row r="506" spans="1:29" ht="47.25" x14ac:dyDescent="0.25">
      <c r="A506" s="33" t="s">
        <v>1082</v>
      </c>
      <c r="B506" s="34" t="s">
        <v>59</v>
      </c>
      <c r="C506" s="35" t="s">
        <v>29</v>
      </c>
      <c r="D506" s="30">
        <v>0</v>
      </c>
      <c r="E506" s="36">
        <v>0</v>
      </c>
      <c r="F506" s="36" t="s">
        <v>30</v>
      </c>
      <c r="G506" s="36">
        <v>0</v>
      </c>
      <c r="H506" s="36" t="s">
        <v>30</v>
      </c>
      <c r="I506" s="36">
        <v>0</v>
      </c>
      <c r="J506" s="37" t="s">
        <v>30</v>
      </c>
      <c r="K506" s="36">
        <v>0</v>
      </c>
      <c r="L506" s="37" t="s">
        <v>30</v>
      </c>
      <c r="M506" s="36">
        <v>0</v>
      </c>
      <c r="N506" s="37" t="s">
        <v>30</v>
      </c>
      <c r="O506" s="36">
        <v>0</v>
      </c>
      <c r="P506" s="37" t="s">
        <v>30</v>
      </c>
      <c r="Q506" s="36">
        <v>0</v>
      </c>
      <c r="R506" s="37" t="s">
        <v>30</v>
      </c>
      <c r="S506" s="38">
        <v>0</v>
      </c>
      <c r="T506" s="46" t="s">
        <v>30</v>
      </c>
      <c r="U506" s="24"/>
      <c r="V506" s="13"/>
      <c r="W506" s="25"/>
      <c r="X506" s="26"/>
      <c r="Y506" s="26"/>
      <c r="Z506" s="26"/>
      <c r="AA506" s="26"/>
      <c r="AC506" s="26"/>
    </row>
    <row r="507" spans="1:29" ht="31.5" x14ac:dyDescent="0.25">
      <c r="A507" s="33" t="s">
        <v>1083</v>
      </c>
      <c r="B507" s="34" t="s">
        <v>57</v>
      </c>
      <c r="C507" s="73" t="s">
        <v>29</v>
      </c>
      <c r="D507" s="30">
        <v>0</v>
      </c>
      <c r="E507" s="36">
        <v>0</v>
      </c>
      <c r="F507" s="36" t="s">
        <v>30</v>
      </c>
      <c r="G507" s="36">
        <v>0</v>
      </c>
      <c r="H507" s="36" t="s">
        <v>30</v>
      </c>
      <c r="I507" s="36">
        <v>0</v>
      </c>
      <c r="J507" s="37" t="s">
        <v>30</v>
      </c>
      <c r="K507" s="36">
        <v>0</v>
      </c>
      <c r="L507" s="37" t="s">
        <v>30</v>
      </c>
      <c r="M507" s="36">
        <v>0</v>
      </c>
      <c r="N507" s="37" t="s">
        <v>30</v>
      </c>
      <c r="O507" s="36">
        <v>0</v>
      </c>
      <c r="P507" s="37" t="s">
        <v>30</v>
      </c>
      <c r="Q507" s="36">
        <v>0</v>
      </c>
      <c r="R507" s="37" t="s">
        <v>30</v>
      </c>
      <c r="S507" s="38">
        <v>0</v>
      </c>
      <c r="T507" s="46" t="s">
        <v>30</v>
      </c>
      <c r="U507" s="24"/>
      <c r="V507" s="13"/>
      <c r="W507" s="25"/>
      <c r="X507" s="26"/>
      <c r="Y507" s="26"/>
      <c r="Z507" s="26"/>
      <c r="AA507" s="26"/>
      <c r="AC507" s="26"/>
    </row>
    <row r="508" spans="1:29" ht="31.5" x14ac:dyDescent="0.25">
      <c r="A508" s="33" t="s">
        <v>1084</v>
      </c>
      <c r="B508" s="34" t="s">
        <v>57</v>
      </c>
      <c r="C508" s="73" t="s">
        <v>29</v>
      </c>
      <c r="D508" s="30">
        <v>0</v>
      </c>
      <c r="E508" s="36">
        <v>0</v>
      </c>
      <c r="F508" s="36" t="s">
        <v>30</v>
      </c>
      <c r="G508" s="36">
        <v>0</v>
      </c>
      <c r="H508" s="36" t="s">
        <v>30</v>
      </c>
      <c r="I508" s="36">
        <v>0</v>
      </c>
      <c r="J508" s="37" t="s">
        <v>30</v>
      </c>
      <c r="K508" s="36">
        <v>0</v>
      </c>
      <c r="L508" s="37" t="s">
        <v>30</v>
      </c>
      <c r="M508" s="36">
        <v>0</v>
      </c>
      <c r="N508" s="37" t="s">
        <v>30</v>
      </c>
      <c r="O508" s="36">
        <v>0</v>
      </c>
      <c r="P508" s="37" t="s">
        <v>30</v>
      </c>
      <c r="Q508" s="36">
        <v>0</v>
      </c>
      <c r="R508" s="37" t="s">
        <v>30</v>
      </c>
      <c r="S508" s="38">
        <v>0</v>
      </c>
      <c r="T508" s="46" t="s">
        <v>30</v>
      </c>
      <c r="U508" s="24"/>
      <c r="V508" s="13"/>
      <c r="W508" s="25"/>
      <c r="X508" s="26"/>
      <c r="Y508" s="26"/>
      <c r="Z508" s="26"/>
      <c r="AA508" s="26"/>
      <c r="AC508" s="26"/>
    </row>
    <row r="509" spans="1:29" ht="47.25" x14ac:dyDescent="0.25">
      <c r="A509" s="33" t="s">
        <v>1085</v>
      </c>
      <c r="B509" s="34" t="s">
        <v>63</v>
      </c>
      <c r="C509" s="73" t="s">
        <v>29</v>
      </c>
      <c r="D509" s="30">
        <f t="shared" ref="D509:E509" si="380">SUM(D510,D515,D517,D535,D537)</f>
        <v>654.91144000000008</v>
      </c>
      <c r="E509" s="36">
        <f t="shared" si="380"/>
        <v>1667.48523219</v>
      </c>
      <c r="F509" s="36" t="s">
        <v>30</v>
      </c>
      <c r="G509" s="36">
        <f t="shared" ref="G509" si="381">SUM(G510,G515,G517,G535,G537)</f>
        <v>280.14613522999997</v>
      </c>
      <c r="H509" s="36" t="s">
        <v>30</v>
      </c>
      <c r="I509" s="36">
        <f t="shared" ref="I509" si="382">SUM(I510,I515,I517,I535,I537)</f>
        <v>1387.33909696</v>
      </c>
      <c r="J509" s="37" t="s">
        <v>30</v>
      </c>
      <c r="K509" s="36">
        <f t="shared" ref="K509:M509" si="383">SUM(K510,K515,K517,K535,K537)</f>
        <v>899.4520143200001</v>
      </c>
      <c r="L509" s="37" t="s">
        <v>30</v>
      </c>
      <c r="M509" s="36">
        <f t="shared" si="383"/>
        <v>414.64717494000007</v>
      </c>
      <c r="N509" s="37" t="s">
        <v>30</v>
      </c>
      <c r="O509" s="36">
        <f t="shared" ref="O509" si="384">SUM(O510,O515,O517,O535,O537)</f>
        <v>972.78417602000013</v>
      </c>
      <c r="P509" s="37" t="s">
        <v>30</v>
      </c>
      <c r="Q509" s="36">
        <f t="shared" ref="Q509" si="385">SUM(Q510,Q515,Q517,Q535,Q537)</f>
        <v>-484.89709338000011</v>
      </c>
      <c r="R509" s="37" t="s">
        <v>30</v>
      </c>
      <c r="S509" s="38">
        <f t="shared" si="364"/>
        <v>-0.53910279332309907</v>
      </c>
      <c r="T509" s="36" t="s">
        <v>30</v>
      </c>
      <c r="U509" s="24"/>
      <c r="V509" s="13"/>
      <c r="W509" s="25"/>
      <c r="X509" s="26"/>
      <c r="Y509" s="26"/>
      <c r="Z509" s="26"/>
      <c r="AA509" s="26"/>
      <c r="AC509" s="26"/>
    </row>
    <row r="510" spans="1:29" ht="78.75" x14ac:dyDescent="0.25">
      <c r="A510" s="33" t="s">
        <v>1086</v>
      </c>
      <c r="B510" s="83" t="s">
        <v>65</v>
      </c>
      <c r="C510" s="37" t="s">
        <v>29</v>
      </c>
      <c r="D510" s="30">
        <f>SUM(D511:D514)</f>
        <v>0</v>
      </c>
      <c r="E510" s="36">
        <f>SUM(E511:E514)</f>
        <v>8.2905976199999998</v>
      </c>
      <c r="F510" s="36" t="s">
        <v>30</v>
      </c>
      <c r="G510" s="36">
        <f>SUM(G511:G514)</f>
        <v>7.7834916200000004</v>
      </c>
      <c r="H510" s="36" t="s">
        <v>30</v>
      </c>
      <c r="I510" s="36">
        <f t="shared" ref="I510" si="386">SUM(I511:I514)</f>
        <v>0.50710599999999995</v>
      </c>
      <c r="J510" s="37" t="s">
        <v>30</v>
      </c>
      <c r="K510" s="36">
        <f t="shared" ref="K510:M510" si="387">SUM(K511:K514)</f>
        <v>0.50710599999999995</v>
      </c>
      <c r="L510" s="37" t="s">
        <v>30</v>
      </c>
      <c r="M510" s="36">
        <f t="shared" si="387"/>
        <v>0.63407799999999992</v>
      </c>
      <c r="N510" s="37" t="s">
        <v>30</v>
      </c>
      <c r="O510" s="36">
        <f t="shared" ref="O510" si="388">SUM(O511:O514)</f>
        <v>-0.12697199999999997</v>
      </c>
      <c r="P510" s="37" t="s">
        <v>30</v>
      </c>
      <c r="Q510" s="36">
        <f t="shared" ref="Q510" si="389">SUM(Q511:Q514)</f>
        <v>0.12697199999999997</v>
      </c>
      <c r="R510" s="37" t="s">
        <v>30</v>
      </c>
      <c r="S510" s="38">
        <f t="shared" si="364"/>
        <v>0.25038552097589062</v>
      </c>
      <c r="T510" s="36" t="s">
        <v>30</v>
      </c>
      <c r="U510" s="24"/>
      <c r="V510" s="13"/>
      <c r="W510" s="25"/>
      <c r="X510" s="26"/>
      <c r="Y510" s="26"/>
      <c r="Z510" s="26"/>
      <c r="AA510" s="26"/>
      <c r="AC510" s="26"/>
    </row>
    <row r="511" spans="1:29" ht="31.5" x14ac:dyDescent="0.25">
      <c r="A511" s="40" t="s">
        <v>1086</v>
      </c>
      <c r="B511" s="128" t="s">
        <v>1087</v>
      </c>
      <c r="C511" s="77" t="s">
        <v>1088</v>
      </c>
      <c r="D511" s="59" t="s">
        <v>30</v>
      </c>
      <c r="E511" s="43">
        <v>1.6273369199999999</v>
      </c>
      <c r="F511" s="43" t="s">
        <v>30</v>
      </c>
      <c r="G511" s="43">
        <v>1.6273369199999999</v>
      </c>
      <c r="H511" s="43" t="s">
        <v>30</v>
      </c>
      <c r="I511" s="43">
        <f t="shared" ref="I511:I514" si="390">E511-G511</f>
        <v>0</v>
      </c>
      <c r="J511" s="44" t="s">
        <v>30</v>
      </c>
      <c r="K511" s="43">
        <v>0</v>
      </c>
      <c r="L511" s="44" t="s">
        <v>30</v>
      </c>
      <c r="M511" s="43">
        <v>0</v>
      </c>
      <c r="N511" s="44" t="s">
        <v>30</v>
      </c>
      <c r="O511" s="43">
        <f t="shared" ref="O511:O514" si="391">I511-M511</f>
        <v>0</v>
      </c>
      <c r="P511" s="44" t="s">
        <v>30</v>
      </c>
      <c r="Q511" s="43">
        <f t="shared" ref="Q511:Q514" si="392">M511-K511</f>
        <v>0</v>
      </c>
      <c r="R511" s="44" t="s">
        <v>30</v>
      </c>
      <c r="S511" s="45">
        <v>0</v>
      </c>
      <c r="T511" s="54" t="s">
        <v>30</v>
      </c>
      <c r="U511" s="24"/>
      <c r="V511" s="13"/>
      <c r="W511" s="25"/>
      <c r="X511" s="26"/>
      <c r="Y511" s="26"/>
      <c r="Z511" s="26"/>
      <c r="AA511" s="26"/>
      <c r="AC511" s="26"/>
    </row>
    <row r="512" spans="1:29" ht="78.75" x14ac:dyDescent="0.25">
      <c r="A512" s="40" t="s">
        <v>1086</v>
      </c>
      <c r="B512" s="121" t="s">
        <v>1089</v>
      </c>
      <c r="C512" s="52" t="s">
        <v>1090</v>
      </c>
      <c r="D512" s="59" t="s">
        <v>30</v>
      </c>
      <c r="E512" s="43">
        <v>2.4881140400000001</v>
      </c>
      <c r="F512" s="43" t="s">
        <v>30</v>
      </c>
      <c r="G512" s="43">
        <v>2.4881140400000001</v>
      </c>
      <c r="H512" s="43" t="s">
        <v>30</v>
      </c>
      <c r="I512" s="43">
        <f t="shared" si="390"/>
        <v>0</v>
      </c>
      <c r="J512" s="44" t="s">
        <v>30</v>
      </c>
      <c r="K512" s="43">
        <v>0</v>
      </c>
      <c r="L512" s="44" t="s">
        <v>30</v>
      </c>
      <c r="M512" s="43">
        <v>0</v>
      </c>
      <c r="N512" s="44" t="s">
        <v>30</v>
      </c>
      <c r="O512" s="43">
        <f t="shared" si="391"/>
        <v>0</v>
      </c>
      <c r="P512" s="44" t="s">
        <v>30</v>
      </c>
      <c r="Q512" s="43">
        <f t="shared" si="392"/>
        <v>0</v>
      </c>
      <c r="R512" s="44" t="s">
        <v>30</v>
      </c>
      <c r="S512" s="45">
        <v>0</v>
      </c>
      <c r="T512" s="54" t="s">
        <v>30</v>
      </c>
      <c r="U512" s="24"/>
      <c r="V512" s="13"/>
      <c r="W512" s="25"/>
      <c r="X512" s="26"/>
      <c r="Y512" s="26"/>
      <c r="Z512" s="26"/>
      <c r="AA512" s="26"/>
      <c r="AC512" s="26"/>
    </row>
    <row r="513" spans="1:29" ht="47.25" x14ac:dyDescent="0.25">
      <c r="A513" s="40" t="s">
        <v>1086</v>
      </c>
      <c r="B513" s="121" t="s">
        <v>1091</v>
      </c>
      <c r="C513" s="52" t="s">
        <v>1092</v>
      </c>
      <c r="D513" s="59" t="s">
        <v>30</v>
      </c>
      <c r="E513" s="43">
        <v>3.66804066</v>
      </c>
      <c r="F513" s="43" t="s">
        <v>30</v>
      </c>
      <c r="G513" s="43">
        <v>3.66804066</v>
      </c>
      <c r="H513" s="43" t="s">
        <v>30</v>
      </c>
      <c r="I513" s="43">
        <f t="shared" si="390"/>
        <v>0</v>
      </c>
      <c r="J513" s="44" t="s">
        <v>30</v>
      </c>
      <c r="K513" s="43">
        <v>0</v>
      </c>
      <c r="L513" s="44" t="s">
        <v>30</v>
      </c>
      <c r="M513" s="43">
        <v>0</v>
      </c>
      <c r="N513" s="44" t="s">
        <v>30</v>
      </c>
      <c r="O513" s="43">
        <f t="shared" si="391"/>
        <v>0</v>
      </c>
      <c r="P513" s="44" t="s">
        <v>30</v>
      </c>
      <c r="Q513" s="43">
        <f t="shared" si="392"/>
        <v>0</v>
      </c>
      <c r="R513" s="44" t="s">
        <v>30</v>
      </c>
      <c r="S513" s="45">
        <v>0</v>
      </c>
      <c r="T513" s="43" t="s">
        <v>30</v>
      </c>
      <c r="U513" s="24"/>
      <c r="V513" s="13"/>
      <c r="W513" s="25"/>
      <c r="X513" s="26"/>
      <c r="Y513" s="26"/>
      <c r="Z513" s="26"/>
      <c r="AA513" s="26"/>
      <c r="AC513" s="26"/>
    </row>
    <row r="514" spans="1:29" ht="31.5" x14ac:dyDescent="0.25">
      <c r="A514" s="40" t="s">
        <v>1086</v>
      </c>
      <c r="B514" s="121" t="s">
        <v>1093</v>
      </c>
      <c r="C514" s="52" t="s">
        <v>1094</v>
      </c>
      <c r="D514" s="59" t="s">
        <v>30</v>
      </c>
      <c r="E514" s="43">
        <v>0.50710599999999995</v>
      </c>
      <c r="F514" s="43" t="s">
        <v>30</v>
      </c>
      <c r="G514" s="43">
        <v>0</v>
      </c>
      <c r="H514" s="43" t="s">
        <v>30</v>
      </c>
      <c r="I514" s="43">
        <f t="shared" si="390"/>
        <v>0.50710599999999995</v>
      </c>
      <c r="J514" s="44" t="s">
        <v>30</v>
      </c>
      <c r="K514" s="43">
        <v>0.50710599999999995</v>
      </c>
      <c r="L514" s="44" t="s">
        <v>30</v>
      </c>
      <c r="M514" s="43">
        <v>0.63407799999999992</v>
      </c>
      <c r="N514" s="44" t="s">
        <v>30</v>
      </c>
      <c r="O514" s="43">
        <f t="shared" si="391"/>
        <v>-0.12697199999999997</v>
      </c>
      <c r="P514" s="44" t="s">
        <v>30</v>
      </c>
      <c r="Q514" s="43">
        <f t="shared" si="392"/>
        <v>0.12697199999999997</v>
      </c>
      <c r="R514" s="44" t="s">
        <v>30</v>
      </c>
      <c r="S514" s="45">
        <f t="shared" si="364"/>
        <v>0.25038552097589062</v>
      </c>
      <c r="T514" s="54" t="s">
        <v>325</v>
      </c>
      <c r="U514" s="24"/>
      <c r="V514" s="13"/>
      <c r="W514" s="25"/>
      <c r="X514" s="26"/>
      <c r="Y514" s="26"/>
      <c r="Z514" s="26"/>
      <c r="AA514" s="26"/>
      <c r="AC514" s="26"/>
    </row>
    <row r="515" spans="1:29" ht="78.75" x14ac:dyDescent="0.25">
      <c r="A515" s="33" t="s">
        <v>1095</v>
      </c>
      <c r="B515" s="84" t="s">
        <v>67</v>
      </c>
      <c r="C515" s="37" t="s">
        <v>29</v>
      </c>
      <c r="D515" s="30">
        <f t="shared" ref="D515:E515" si="393">SUM(D516:D516)</f>
        <v>0</v>
      </c>
      <c r="E515" s="36">
        <f t="shared" si="393"/>
        <v>2.4948687000000001</v>
      </c>
      <c r="F515" s="36" t="s">
        <v>30</v>
      </c>
      <c r="G515" s="36">
        <f t="shared" ref="G515" si="394">SUM(G516:G516)</f>
        <v>0</v>
      </c>
      <c r="H515" s="36" t="s">
        <v>30</v>
      </c>
      <c r="I515" s="36">
        <f t="shared" ref="I515" si="395">SUM(I516:I516)</f>
        <v>2.4948687000000001</v>
      </c>
      <c r="J515" s="37" t="s">
        <v>30</v>
      </c>
      <c r="K515" s="36">
        <f t="shared" ref="K515:Q515" si="396">SUM(K516:K516)</f>
        <v>2.4948687000000001</v>
      </c>
      <c r="L515" s="37" t="s">
        <v>30</v>
      </c>
      <c r="M515" s="36">
        <f t="shared" si="396"/>
        <v>0</v>
      </c>
      <c r="N515" s="37" t="s">
        <v>30</v>
      </c>
      <c r="O515" s="36">
        <f t="shared" si="396"/>
        <v>2.4948687000000001</v>
      </c>
      <c r="P515" s="37" t="s">
        <v>30</v>
      </c>
      <c r="Q515" s="36">
        <f t="shared" si="396"/>
        <v>-2.4948687000000001</v>
      </c>
      <c r="R515" s="37" t="s">
        <v>30</v>
      </c>
      <c r="S515" s="38">
        <f t="shared" si="364"/>
        <v>-1</v>
      </c>
      <c r="T515" s="46" t="s">
        <v>30</v>
      </c>
      <c r="U515" s="24"/>
      <c r="V515" s="13"/>
      <c r="W515" s="25"/>
      <c r="X515" s="26"/>
      <c r="Y515" s="26"/>
      <c r="Z515" s="26"/>
      <c r="AA515" s="26"/>
      <c r="AC515" s="26"/>
    </row>
    <row r="516" spans="1:29" ht="47.25" x14ac:dyDescent="0.25">
      <c r="A516" s="40" t="s">
        <v>1095</v>
      </c>
      <c r="B516" s="121" t="s">
        <v>1096</v>
      </c>
      <c r="C516" s="52" t="s">
        <v>1097</v>
      </c>
      <c r="D516" s="43" t="s">
        <v>30</v>
      </c>
      <c r="E516" s="43">
        <v>2.4948687000000001</v>
      </c>
      <c r="F516" s="43" t="s">
        <v>30</v>
      </c>
      <c r="G516" s="43">
        <v>0</v>
      </c>
      <c r="H516" s="43" t="s">
        <v>30</v>
      </c>
      <c r="I516" s="43">
        <f>E516-G516</f>
        <v>2.4948687000000001</v>
      </c>
      <c r="J516" s="44" t="s">
        <v>30</v>
      </c>
      <c r="K516" s="43">
        <v>2.4948687000000001</v>
      </c>
      <c r="L516" s="44" t="s">
        <v>30</v>
      </c>
      <c r="M516" s="43">
        <v>0</v>
      </c>
      <c r="N516" s="44" t="s">
        <v>30</v>
      </c>
      <c r="O516" s="43">
        <f>I516-M516</f>
        <v>2.4948687000000001</v>
      </c>
      <c r="P516" s="44" t="s">
        <v>30</v>
      </c>
      <c r="Q516" s="43">
        <f>M516-K516</f>
        <v>-2.4948687000000001</v>
      </c>
      <c r="R516" s="44" t="s">
        <v>30</v>
      </c>
      <c r="S516" s="45">
        <f t="shared" si="364"/>
        <v>-1</v>
      </c>
      <c r="T516" s="54" t="s">
        <v>1098</v>
      </c>
      <c r="U516" s="24"/>
      <c r="V516" s="13"/>
      <c r="W516" s="25"/>
      <c r="X516" s="26"/>
      <c r="Y516" s="26"/>
      <c r="Z516" s="26"/>
      <c r="AA516" s="26"/>
      <c r="AC516" s="26"/>
    </row>
    <row r="517" spans="1:29" ht="63" x14ac:dyDescent="0.25">
      <c r="A517" s="33" t="s">
        <v>1099</v>
      </c>
      <c r="B517" s="34" t="s">
        <v>69</v>
      </c>
      <c r="C517" s="35" t="s">
        <v>29</v>
      </c>
      <c r="D517" s="36">
        <f t="shared" ref="D517:E517" si="397">SUM(D518:D534)</f>
        <v>0</v>
      </c>
      <c r="E517" s="36">
        <f t="shared" si="397"/>
        <v>886.66188776000013</v>
      </c>
      <c r="F517" s="36" t="s">
        <v>30</v>
      </c>
      <c r="G517" s="36">
        <f t="shared" ref="G517" si="398">SUM(G518:G534)</f>
        <v>12.711848140000001</v>
      </c>
      <c r="H517" s="36" t="s">
        <v>30</v>
      </c>
      <c r="I517" s="36">
        <f t="shared" ref="I517" si="399">SUM(I518:I534)</f>
        <v>873.9500396200001</v>
      </c>
      <c r="J517" s="37" t="s">
        <v>30</v>
      </c>
      <c r="K517" s="36">
        <f t="shared" ref="K517:M517" si="400">SUM(K518:K534)</f>
        <v>873.9500396200001</v>
      </c>
      <c r="L517" s="37" t="s">
        <v>30</v>
      </c>
      <c r="M517" s="36">
        <f t="shared" si="400"/>
        <v>411.93578694000007</v>
      </c>
      <c r="N517" s="37" t="s">
        <v>30</v>
      </c>
      <c r="O517" s="36">
        <f t="shared" ref="O517" si="401">SUM(O518:O534)</f>
        <v>462.10650668000011</v>
      </c>
      <c r="P517" s="37" t="s">
        <v>30</v>
      </c>
      <c r="Q517" s="36">
        <f t="shared" ref="Q517" si="402">SUM(Q518:Q534)</f>
        <v>-462.10650668000011</v>
      </c>
      <c r="R517" s="37" t="s">
        <v>30</v>
      </c>
      <c r="S517" s="38">
        <f t="shared" si="364"/>
        <v>-0.52875620542442836</v>
      </c>
      <c r="T517" s="46" t="s">
        <v>30</v>
      </c>
      <c r="U517" s="24"/>
      <c r="V517" s="13"/>
      <c r="W517" s="25"/>
      <c r="X517" s="26"/>
      <c r="Y517" s="26"/>
      <c r="Z517" s="26"/>
      <c r="AA517" s="26"/>
      <c r="AC517" s="26"/>
    </row>
    <row r="518" spans="1:29" ht="47.25" x14ac:dyDescent="0.25">
      <c r="A518" s="40" t="s">
        <v>1099</v>
      </c>
      <c r="B518" s="121" t="s">
        <v>1100</v>
      </c>
      <c r="C518" s="52" t="s">
        <v>1101</v>
      </c>
      <c r="D518" s="43" t="s">
        <v>30</v>
      </c>
      <c r="E518" s="43">
        <v>81.063054140000006</v>
      </c>
      <c r="F518" s="43" t="s">
        <v>30</v>
      </c>
      <c r="G518" s="43">
        <v>4.4251481400000001</v>
      </c>
      <c r="H518" s="43" t="s">
        <v>30</v>
      </c>
      <c r="I518" s="43">
        <f t="shared" ref="I518:I534" si="403">E518-G518</f>
        <v>76.637906000000001</v>
      </c>
      <c r="J518" s="44" t="s">
        <v>30</v>
      </c>
      <c r="K518" s="43">
        <v>76.637906000000001</v>
      </c>
      <c r="L518" s="44" t="s">
        <v>30</v>
      </c>
      <c r="M518" s="43">
        <v>8.0672547599999991</v>
      </c>
      <c r="N518" s="44" t="s">
        <v>30</v>
      </c>
      <c r="O518" s="43">
        <f t="shared" ref="O518:O534" si="404">I518-M518</f>
        <v>68.570651240000004</v>
      </c>
      <c r="P518" s="44" t="s">
        <v>30</v>
      </c>
      <c r="Q518" s="43">
        <f t="shared" ref="Q518:Q534" si="405">M518-K518</f>
        <v>-68.570651240000004</v>
      </c>
      <c r="R518" s="44" t="s">
        <v>30</v>
      </c>
      <c r="S518" s="45">
        <f t="shared" si="364"/>
        <v>-0.8947354490609386</v>
      </c>
      <c r="T518" s="54" t="s">
        <v>1102</v>
      </c>
      <c r="U518" s="24"/>
      <c r="V518" s="13"/>
      <c r="W518" s="25"/>
      <c r="X518" s="26"/>
      <c r="Y518" s="26"/>
      <c r="Z518" s="26"/>
      <c r="AA518" s="26"/>
      <c r="AC518" s="26"/>
    </row>
    <row r="519" spans="1:29" ht="47.25" x14ac:dyDescent="0.25">
      <c r="A519" s="40" t="s">
        <v>1099</v>
      </c>
      <c r="B519" s="121" t="s">
        <v>1103</v>
      </c>
      <c r="C519" s="52" t="s">
        <v>1104</v>
      </c>
      <c r="D519" s="43" t="s">
        <v>30</v>
      </c>
      <c r="E519" s="43">
        <v>121.29392582</v>
      </c>
      <c r="F519" s="43" t="s">
        <v>30</v>
      </c>
      <c r="G519" s="43">
        <v>3.3800030000000003</v>
      </c>
      <c r="H519" s="43" t="s">
        <v>30</v>
      </c>
      <c r="I519" s="43">
        <f t="shared" si="403"/>
        <v>117.91392282</v>
      </c>
      <c r="J519" s="44" t="s">
        <v>30</v>
      </c>
      <c r="K519" s="43">
        <v>117.91392282</v>
      </c>
      <c r="L519" s="44" t="s">
        <v>30</v>
      </c>
      <c r="M519" s="43">
        <v>14.432126</v>
      </c>
      <c r="N519" s="44" t="s">
        <v>30</v>
      </c>
      <c r="O519" s="43">
        <f t="shared" si="404"/>
        <v>103.48179682</v>
      </c>
      <c r="P519" s="44" t="s">
        <v>30</v>
      </c>
      <c r="Q519" s="43">
        <f t="shared" si="405"/>
        <v>-103.48179682</v>
      </c>
      <c r="R519" s="44" t="s">
        <v>30</v>
      </c>
      <c r="S519" s="45">
        <f t="shared" si="364"/>
        <v>-0.87760456394932107</v>
      </c>
      <c r="T519" s="61" t="s">
        <v>1102</v>
      </c>
      <c r="U519" s="24"/>
      <c r="V519" s="13"/>
      <c r="W519" s="25"/>
      <c r="X519" s="26"/>
      <c r="Y519" s="26"/>
      <c r="Z519" s="26"/>
      <c r="AA519" s="26"/>
      <c r="AC519" s="26"/>
    </row>
    <row r="520" spans="1:29" ht="63" x14ac:dyDescent="0.25">
      <c r="A520" s="40" t="s">
        <v>1099</v>
      </c>
      <c r="B520" s="121" t="s">
        <v>1105</v>
      </c>
      <c r="C520" s="52" t="s">
        <v>1106</v>
      </c>
      <c r="D520" s="43" t="s">
        <v>30</v>
      </c>
      <c r="E520" s="43">
        <v>148.04087150000004</v>
      </c>
      <c r="F520" s="43" t="s">
        <v>30</v>
      </c>
      <c r="G520" s="43">
        <v>4.881697</v>
      </c>
      <c r="H520" s="43" t="s">
        <v>30</v>
      </c>
      <c r="I520" s="43">
        <f t="shared" si="403"/>
        <v>143.15917450000003</v>
      </c>
      <c r="J520" s="44" t="s">
        <v>30</v>
      </c>
      <c r="K520" s="43">
        <v>143.15917450000003</v>
      </c>
      <c r="L520" s="44" t="s">
        <v>30</v>
      </c>
      <c r="M520" s="43">
        <v>140.40132453000004</v>
      </c>
      <c r="N520" s="44" t="s">
        <v>30</v>
      </c>
      <c r="O520" s="43">
        <f t="shared" si="404"/>
        <v>2.7578499699999952</v>
      </c>
      <c r="P520" s="44" t="s">
        <v>30</v>
      </c>
      <c r="Q520" s="43">
        <f t="shared" si="405"/>
        <v>-2.7578499699999952</v>
      </c>
      <c r="R520" s="44" t="s">
        <v>30</v>
      </c>
      <c r="S520" s="45">
        <f t="shared" si="364"/>
        <v>-1.9264220959865862E-2</v>
      </c>
      <c r="T520" s="54" t="s">
        <v>30</v>
      </c>
      <c r="U520" s="24"/>
      <c r="V520" s="13"/>
      <c r="W520" s="25"/>
      <c r="X520" s="26"/>
      <c r="Y520" s="26"/>
      <c r="Z520" s="26"/>
      <c r="AA520" s="26"/>
      <c r="AC520" s="26"/>
    </row>
    <row r="521" spans="1:29" ht="63" x14ac:dyDescent="0.25">
      <c r="A521" s="40" t="s">
        <v>1099</v>
      </c>
      <c r="B521" s="121" t="s">
        <v>1107</v>
      </c>
      <c r="C521" s="52" t="s">
        <v>1108</v>
      </c>
      <c r="D521" s="43" t="s">
        <v>30</v>
      </c>
      <c r="E521" s="43">
        <v>136.29958499999998</v>
      </c>
      <c r="F521" s="43" t="s">
        <v>30</v>
      </c>
      <c r="G521" s="43">
        <v>0</v>
      </c>
      <c r="H521" s="43" t="s">
        <v>30</v>
      </c>
      <c r="I521" s="43">
        <f t="shared" si="403"/>
        <v>136.29958499999998</v>
      </c>
      <c r="J521" s="44" t="s">
        <v>30</v>
      </c>
      <c r="K521" s="43">
        <v>136.29958499999998</v>
      </c>
      <c r="L521" s="44" t="s">
        <v>30</v>
      </c>
      <c r="M521" s="43">
        <v>6.25E-2</v>
      </c>
      <c r="N521" s="44" t="s">
        <v>30</v>
      </c>
      <c r="O521" s="43">
        <f t="shared" si="404"/>
        <v>136.23708499999998</v>
      </c>
      <c r="P521" s="44" t="s">
        <v>30</v>
      </c>
      <c r="Q521" s="43">
        <f t="shared" si="405"/>
        <v>-136.23708499999998</v>
      </c>
      <c r="R521" s="44" t="s">
        <v>30</v>
      </c>
      <c r="S521" s="45">
        <f t="shared" si="364"/>
        <v>-0.99954145128174821</v>
      </c>
      <c r="T521" s="61" t="s">
        <v>1109</v>
      </c>
      <c r="U521" s="24"/>
      <c r="V521" s="13"/>
      <c r="W521" s="25"/>
      <c r="X521" s="26"/>
      <c r="Y521" s="26"/>
      <c r="Z521" s="26"/>
      <c r="AA521" s="26"/>
      <c r="AC521" s="26"/>
    </row>
    <row r="522" spans="1:29" ht="63" x14ac:dyDescent="0.25">
      <c r="A522" s="40" t="s">
        <v>1099</v>
      </c>
      <c r="B522" s="121" t="s">
        <v>1110</v>
      </c>
      <c r="C522" s="52" t="s">
        <v>1111</v>
      </c>
      <c r="D522" s="43" t="s">
        <v>30</v>
      </c>
      <c r="E522" s="43">
        <v>27.593945999999995</v>
      </c>
      <c r="F522" s="43" t="s">
        <v>30</v>
      </c>
      <c r="G522" s="43">
        <v>0</v>
      </c>
      <c r="H522" s="43" t="s">
        <v>30</v>
      </c>
      <c r="I522" s="43">
        <f t="shared" si="403"/>
        <v>27.593945999999995</v>
      </c>
      <c r="J522" s="44" t="s">
        <v>30</v>
      </c>
      <c r="K522" s="43">
        <v>27.593945999999995</v>
      </c>
      <c r="L522" s="44" t="s">
        <v>30</v>
      </c>
      <c r="M522" s="43">
        <v>29.613699</v>
      </c>
      <c r="N522" s="44" t="s">
        <v>30</v>
      </c>
      <c r="O522" s="43">
        <f t="shared" si="404"/>
        <v>-2.019753000000005</v>
      </c>
      <c r="P522" s="44" t="s">
        <v>30</v>
      </c>
      <c r="Q522" s="43">
        <f t="shared" si="405"/>
        <v>2.019753000000005</v>
      </c>
      <c r="R522" s="44" t="s">
        <v>30</v>
      </c>
      <c r="S522" s="45">
        <f t="shared" si="364"/>
        <v>7.3195511798131566E-2</v>
      </c>
      <c r="T522" s="61" t="s">
        <v>30</v>
      </c>
      <c r="U522" s="24"/>
      <c r="V522" s="13"/>
      <c r="W522" s="25"/>
      <c r="X522" s="26"/>
      <c r="Y522" s="26"/>
      <c r="Z522" s="26"/>
      <c r="AA522" s="26"/>
      <c r="AC522" s="26"/>
    </row>
    <row r="523" spans="1:29" ht="78.75" x14ac:dyDescent="0.25">
      <c r="A523" s="40" t="s">
        <v>1099</v>
      </c>
      <c r="B523" s="121" t="s">
        <v>1112</v>
      </c>
      <c r="C523" s="52" t="s">
        <v>1113</v>
      </c>
      <c r="D523" s="43" t="s">
        <v>30</v>
      </c>
      <c r="E523" s="43">
        <v>47.067126999999999</v>
      </c>
      <c r="F523" s="43" t="s">
        <v>30</v>
      </c>
      <c r="G523" s="43">
        <v>0</v>
      </c>
      <c r="H523" s="43" t="s">
        <v>30</v>
      </c>
      <c r="I523" s="43">
        <f t="shared" si="403"/>
        <v>47.067126999999999</v>
      </c>
      <c r="J523" s="44" t="s">
        <v>30</v>
      </c>
      <c r="K523" s="43">
        <v>47.067126999999999</v>
      </c>
      <c r="L523" s="44" t="s">
        <v>30</v>
      </c>
      <c r="M523" s="43">
        <v>6.25E-2</v>
      </c>
      <c r="N523" s="44" t="s">
        <v>30</v>
      </c>
      <c r="O523" s="43">
        <f t="shared" si="404"/>
        <v>47.004626999999999</v>
      </c>
      <c r="P523" s="44" t="s">
        <v>30</v>
      </c>
      <c r="Q523" s="43">
        <f t="shared" si="405"/>
        <v>-47.004626999999999</v>
      </c>
      <c r="R523" s="44" t="s">
        <v>30</v>
      </c>
      <c r="S523" s="45">
        <f t="shared" si="364"/>
        <v>-0.99867210930465333</v>
      </c>
      <c r="T523" s="61" t="s">
        <v>1114</v>
      </c>
      <c r="U523" s="24"/>
      <c r="V523" s="13"/>
      <c r="W523" s="25"/>
      <c r="X523" s="26"/>
      <c r="Y523" s="26"/>
      <c r="Z523" s="26"/>
      <c r="AA523" s="26"/>
      <c r="AC523" s="26"/>
    </row>
    <row r="524" spans="1:29" ht="47.25" x14ac:dyDescent="0.25">
      <c r="A524" s="40" t="s">
        <v>1099</v>
      </c>
      <c r="B524" s="121" t="s">
        <v>1115</v>
      </c>
      <c r="C524" s="52" t="s">
        <v>1116</v>
      </c>
      <c r="D524" s="43" t="s">
        <v>30</v>
      </c>
      <c r="E524" s="43">
        <v>3.6115822000000004</v>
      </c>
      <c r="F524" s="43" t="s">
        <v>30</v>
      </c>
      <c r="G524" s="43">
        <v>0</v>
      </c>
      <c r="H524" s="43" t="s">
        <v>30</v>
      </c>
      <c r="I524" s="43">
        <f t="shared" si="403"/>
        <v>3.6115822000000004</v>
      </c>
      <c r="J524" s="44" t="s">
        <v>30</v>
      </c>
      <c r="K524" s="43">
        <v>3.6115822000000004</v>
      </c>
      <c r="L524" s="44" t="s">
        <v>30</v>
      </c>
      <c r="M524" s="43">
        <v>0.16609796000000002</v>
      </c>
      <c r="N524" s="44" t="s">
        <v>30</v>
      </c>
      <c r="O524" s="43">
        <f t="shared" si="404"/>
        <v>3.4454842400000003</v>
      </c>
      <c r="P524" s="44" t="s">
        <v>30</v>
      </c>
      <c r="Q524" s="43">
        <f t="shared" si="405"/>
        <v>-3.4454842400000003</v>
      </c>
      <c r="R524" s="44" t="s">
        <v>30</v>
      </c>
      <c r="S524" s="45">
        <f t="shared" si="364"/>
        <v>-0.95400964153605583</v>
      </c>
      <c r="T524" s="54" t="s">
        <v>1117</v>
      </c>
      <c r="U524" s="24"/>
      <c r="V524" s="13"/>
      <c r="W524" s="25"/>
      <c r="X524" s="26"/>
      <c r="Y524" s="26"/>
      <c r="Z524" s="26"/>
      <c r="AA524" s="26"/>
      <c r="AC524" s="26"/>
    </row>
    <row r="525" spans="1:29" ht="78.75" x14ac:dyDescent="0.25">
      <c r="A525" s="40" t="s">
        <v>1099</v>
      </c>
      <c r="B525" s="121" t="s">
        <v>1118</v>
      </c>
      <c r="C525" s="52" t="s">
        <v>1119</v>
      </c>
      <c r="D525" s="43" t="s">
        <v>30</v>
      </c>
      <c r="E525" s="43">
        <v>0.98976300000000006</v>
      </c>
      <c r="F525" s="43" t="s">
        <v>30</v>
      </c>
      <c r="G525" s="43">
        <v>0</v>
      </c>
      <c r="H525" s="43" t="s">
        <v>30</v>
      </c>
      <c r="I525" s="43">
        <f t="shared" si="403"/>
        <v>0.98976300000000006</v>
      </c>
      <c r="J525" s="44" t="s">
        <v>30</v>
      </c>
      <c r="K525" s="43">
        <v>0.98976300000000006</v>
      </c>
      <c r="L525" s="44" t="s">
        <v>30</v>
      </c>
      <c r="M525" s="43">
        <v>0.98767399999999994</v>
      </c>
      <c r="N525" s="44" t="s">
        <v>30</v>
      </c>
      <c r="O525" s="43">
        <f t="shared" si="404"/>
        <v>2.0890000000001185E-3</v>
      </c>
      <c r="P525" s="44" t="s">
        <v>30</v>
      </c>
      <c r="Q525" s="43">
        <f t="shared" si="405"/>
        <v>-2.0890000000001185E-3</v>
      </c>
      <c r="R525" s="44" t="s">
        <v>30</v>
      </c>
      <c r="S525" s="45">
        <f t="shared" si="364"/>
        <v>-2.110606276452159E-3</v>
      </c>
      <c r="T525" s="54" t="s">
        <v>30</v>
      </c>
      <c r="U525" s="24"/>
      <c r="V525" s="13"/>
      <c r="W525" s="25"/>
      <c r="X525" s="26"/>
      <c r="Y525" s="26"/>
      <c r="Z525" s="26"/>
      <c r="AA525" s="26"/>
      <c r="AC525" s="26"/>
    </row>
    <row r="526" spans="1:29" s="26" customFormat="1" ht="31.5" x14ac:dyDescent="0.25">
      <c r="A526" s="40" t="s">
        <v>1099</v>
      </c>
      <c r="B526" s="121" t="s">
        <v>1120</v>
      </c>
      <c r="C526" s="52" t="s">
        <v>1121</v>
      </c>
      <c r="D526" s="43" t="s">
        <v>30</v>
      </c>
      <c r="E526" s="43">
        <v>59.743245999999999</v>
      </c>
      <c r="F526" s="43" t="s">
        <v>30</v>
      </c>
      <c r="G526" s="43">
        <v>2.5000000000000001E-2</v>
      </c>
      <c r="H526" s="43" t="s">
        <v>30</v>
      </c>
      <c r="I526" s="43">
        <f t="shared" si="403"/>
        <v>59.718246000000001</v>
      </c>
      <c r="J526" s="44" t="s">
        <v>30</v>
      </c>
      <c r="K526" s="43">
        <v>59.718246000000001</v>
      </c>
      <c r="L526" s="44" t="s">
        <v>30</v>
      </c>
      <c r="M526" s="43">
        <v>49.656066399999993</v>
      </c>
      <c r="N526" s="44" t="s">
        <v>30</v>
      </c>
      <c r="O526" s="43">
        <f t="shared" si="404"/>
        <v>10.062179600000007</v>
      </c>
      <c r="P526" s="44" t="s">
        <v>30</v>
      </c>
      <c r="Q526" s="43">
        <f t="shared" si="405"/>
        <v>-10.062179600000007</v>
      </c>
      <c r="R526" s="44" t="s">
        <v>30</v>
      </c>
      <c r="S526" s="45">
        <f t="shared" si="364"/>
        <v>-0.16849422536623074</v>
      </c>
      <c r="T526" s="54" t="s">
        <v>1122</v>
      </c>
      <c r="U526" s="24"/>
      <c r="V526" s="25"/>
      <c r="W526" s="25"/>
    </row>
    <row r="527" spans="1:29" s="26" customFormat="1" ht="63" x14ac:dyDescent="0.25">
      <c r="A527" s="40" t="s">
        <v>1099</v>
      </c>
      <c r="B527" s="121" t="s">
        <v>1123</v>
      </c>
      <c r="C527" s="52" t="s">
        <v>1124</v>
      </c>
      <c r="D527" s="43" t="s">
        <v>30</v>
      </c>
      <c r="E527" s="43">
        <v>8.9271883999999986</v>
      </c>
      <c r="F527" s="43" t="s">
        <v>30</v>
      </c>
      <c r="G527" s="43">
        <v>0</v>
      </c>
      <c r="H527" s="43" t="s">
        <v>30</v>
      </c>
      <c r="I527" s="43">
        <f t="shared" si="403"/>
        <v>8.9271883999999986</v>
      </c>
      <c r="J527" s="44" t="s">
        <v>30</v>
      </c>
      <c r="K527" s="43">
        <v>8.9271883999999986</v>
      </c>
      <c r="L527" s="44" t="s">
        <v>30</v>
      </c>
      <c r="M527" s="43">
        <v>8.1131489999999999</v>
      </c>
      <c r="N527" s="44" t="s">
        <v>30</v>
      </c>
      <c r="O527" s="43">
        <f t="shared" si="404"/>
        <v>0.81403939999999864</v>
      </c>
      <c r="P527" s="44" t="s">
        <v>30</v>
      </c>
      <c r="Q527" s="43">
        <f t="shared" si="405"/>
        <v>-0.81403939999999864</v>
      </c>
      <c r="R527" s="44" t="s">
        <v>30</v>
      </c>
      <c r="S527" s="45">
        <f t="shared" si="364"/>
        <v>-9.1186537521712741E-2</v>
      </c>
      <c r="T527" s="54" t="s">
        <v>30</v>
      </c>
      <c r="U527" s="24"/>
      <c r="V527" s="25"/>
      <c r="W527" s="25"/>
    </row>
    <row r="528" spans="1:29" s="26" customFormat="1" ht="63" x14ac:dyDescent="0.25">
      <c r="A528" s="40" t="s">
        <v>1099</v>
      </c>
      <c r="B528" s="121" t="s">
        <v>1125</v>
      </c>
      <c r="C528" s="52" t="s">
        <v>1126</v>
      </c>
      <c r="D528" s="59" t="s">
        <v>30</v>
      </c>
      <c r="E528" s="43">
        <v>139.349119</v>
      </c>
      <c r="F528" s="43" t="s">
        <v>30</v>
      </c>
      <c r="G528" s="43">
        <v>0</v>
      </c>
      <c r="H528" s="43" t="s">
        <v>30</v>
      </c>
      <c r="I528" s="43">
        <f t="shared" si="403"/>
        <v>139.349119</v>
      </c>
      <c r="J528" s="44" t="s">
        <v>30</v>
      </c>
      <c r="K528" s="43">
        <v>139.349119</v>
      </c>
      <c r="L528" s="44" t="s">
        <v>30</v>
      </c>
      <c r="M528" s="43">
        <v>88.779039090000012</v>
      </c>
      <c r="N528" s="44" t="s">
        <v>30</v>
      </c>
      <c r="O528" s="43">
        <f t="shared" si="404"/>
        <v>50.57007990999999</v>
      </c>
      <c r="P528" s="44" t="s">
        <v>30</v>
      </c>
      <c r="Q528" s="43">
        <f t="shared" si="405"/>
        <v>-50.57007990999999</v>
      </c>
      <c r="R528" s="44" t="s">
        <v>30</v>
      </c>
      <c r="S528" s="45">
        <f t="shared" si="364"/>
        <v>-0.36290204253103309</v>
      </c>
      <c r="T528" s="43" t="s">
        <v>1127</v>
      </c>
      <c r="U528" s="24"/>
      <c r="V528" s="25"/>
      <c r="W528" s="25"/>
    </row>
    <row r="529" spans="1:29" s="26" customFormat="1" ht="47.25" x14ac:dyDescent="0.25">
      <c r="A529" s="40" t="s">
        <v>1099</v>
      </c>
      <c r="B529" s="121" t="s">
        <v>1128</v>
      </c>
      <c r="C529" s="52" t="s">
        <v>1129</v>
      </c>
      <c r="D529" s="43" t="s">
        <v>30</v>
      </c>
      <c r="E529" s="43">
        <v>2.6038260000000002</v>
      </c>
      <c r="F529" s="43" t="s">
        <v>30</v>
      </c>
      <c r="G529" s="43">
        <v>0</v>
      </c>
      <c r="H529" s="43" t="s">
        <v>30</v>
      </c>
      <c r="I529" s="43">
        <f t="shared" si="403"/>
        <v>2.6038260000000002</v>
      </c>
      <c r="J529" s="44" t="s">
        <v>30</v>
      </c>
      <c r="K529" s="43">
        <v>2.6038260000000002</v>
      </c>
      <c r="L529" s="44" t="s">
        <v>30</v>
      </c>
      <c r="M529" s="43">
        <v>2.3248580000000003</v>
      </c>
      <c r="N529" s="44" t="s">
        <v>30</v>
      </c>
      <c r="O529" s="43">
        <f t="shared" si="404"/>
        <v>0.27896799999999988</v>
      </c>
      <c r="P529" s="44" t="s">
        <v>30</v>
      </c>
      <c r="Q529" s="43">
        <f t="shared" si="405"/>
        <v>-0.27896799999999988</v>
      </c>
      <c r="R529" s="44" t="s">
        <v>30</v>
      </c>
      <c r="S529" s="45">
        <f t="shared" si="364"/>
        <v>-0.10713772732893821</v>
      </c>
      <c r="T529" s="43" t="s">
        <v>1130</v>
      </c>
      <c r="U529" s="24"/>
      <c r="V529" s="25"/>
      <c r="W529" s="25"/>
    </row>
    <row r="530" spans="1:29" s="26" customFormat="1" ht="47.25" x14ac:dyDescent="0.25">
      <c r="A530" s="40" t="s">
        <v>1099</v>
      </c>
      <c r="B530" s="85" t="s">
        <v>1131</v>
      </c>
      <c r="C530" s="61" t="s">
        <v>1132</v>
      </c>
      <c r="D530" s="53" t="s">
        <v>30</v>
      </c>
      <c r="E530" s="43" t="s">
        <v>30</v>
      </c>
      <c r="F530" s="43" t="s">
        <v>30</v>
      </c>
      <c r="G530" s="43" t="s">
        <v>30</v>
      </c>
      <c r="H530" s="43" t="s">
        <v>30</v>
      </c>
      <c r="I530" s="43" t="s">
        <v>30</v>
      </c>
      <c r="J530" s="44" t="s">
        <v>30</v>
      </c>
      <c r="K530" s="43" t="s">
        <v>30</v>
      </c>
      <c r="L530" s="44" t="s">
        <v>30</v>
      </c>
      <c r="M530" s="43">
        <v>9.2254000000000003E-2</v>
      </c>
      <c r="N530" s="44" t="s">
        <v>30</v>
      </c>
      <c r="O530" s="43" t="s">
        <v>30</v>
      </c>
      <c r="P530" s="44" t="s">
        <v>30</v>
      </c>
      <c r="Q530" s="43" t="s">
        <v>30</v>
      </c>
      <c r="R530" s="44" t="s">
        <v>30</v>
      </c>
      <c r="S530" s="45" t="s">
        <v>30</v>
      </c>
      <c r="T530" s="43" t="s">
        <v>1133</v>
      </c>
      <c r="U530" s="24"/>
      <c r="V530" s="25"/>
      <c r="W530" s="25"/>
    </row>
    <row r="531" spans="1:29" ht="47.25" x14ac:dyDescent="0.25">
      <c r="A531" s="40" t="s">
        <v>1099</v>
      </c>
      <c r="B531" s="121" t="s">
        <v>1134</v>
      </c>
      <c r="C531" s="52" t="s">
        <v>1135</v>
      </c>
      <c r="D531" s="43" t="s">
        <v>30</v>
      </c>
      <c r="E531" s="43">
        <v>35.393819999999998</v>
      </c>
      <c r="F531" s="43" t="s">
        <v>30</v>
      </c>
      <c r="G531" s="43">
        <v>0</v>
      </c>
      <c r="H531" s="43" t="s">
        <v>30</v>
      </c>
      <c r="I531" s="43">
        <f t="shared" si="403"/>
        <v>35.393819999999998</v>
      </c>
      <c r="J531" s="44" t="s">
        <v>30</v>
      </c>
      <c r="K531" s="43">
        <v>35.393819999999998</v>
      </c>
      <c r="L531" s="44" t="s">
        <v>30</v>
      </c>
      <c r="M531" s="43">
        <v>8.9625399999999994E-2</v>
      </c>
      <c r="N531" s="44" t="s">
        <v>30</v>
      </c>
      <c r="O531" s="43">
        <f t="shared" si="404"/>
        <v>35.304194599999995</v>
      </c>
      <c r="P531" s="44" t="s">
        <v>30</v>
      </c>
      <c r="Q531" s="43">
        <f t="shared" si="405"/>
        <v>-35.304194599999995</v>
      </c>
      <c r="R531" s="44" t="s">
        <v>30</v>
      </c>
      <c r="S531" s="45">
        <f t="shared" si="364"/>
        <v>-0.9974677669717481</v>
      </c>
      <c r="T531" s="43" t="s">
        <v>1136</v>
      </c>
      <c r="U531" s="71"/>
      <c r="V531" s="13"/>
      <c r="W531" s="25"/>
      <c r="X531" s="26"/>
      <c r="Y531" s="26"/>
      <c r="Z531" s="26"/>
      <c r="AA531" s="26"/>
      <c r="AC531" s="26"/>
    </row>
    <row r="532" spans="1:29" s="26" customFormat="1" ht="47.25" x14ac:dyDescent="0.25">
      <c r="A532" s="40" t="s">
        <v>1099</v>
      </c>
      <c r="B532" s="121" t="s">
        <v>1137</v>
      </c>
      <c r="C532" s="52" t="s">
        <v>1138</v>
      </c>
      <c r="D532" s="43" t="s">
        <v>30</v>
      </c>
      <c r="E532" s="43">
        <v>39.897179999999999</v>
      </c>
      <c r="F532" s="43" t="s">
        <v>30</v>
      </c>
      <c r="G532" s="43">
        <v>0</v>
      </c>
      <c r="H532" s="43" t="s">
        <v>30</v>
      </c>
      <c r="I532" s="43">
        <f t="shared" si="403"/>
        <v>39.897179999999999</v>
      </c>
      <c r="J532" s="44" t="s">
        <v>30</v>
      </c>
      <c r="K532" s="43">
        <v>39.897179999999999</v>
      </c>
      <c r="L532" s="44" t="s">
        <v>30</v>
      </c>
      <c r="M532" s="43">
        <v>32.462314399999997</v>
      </c>
      <c r="N532" s="44" t="s">
        <v>30</v>
      </c>
      <c r="O532" s="43">
        <f t="shared" si="404"/>
        <v>7.434865600000002</v>
      </c>
      <c r="P532" s="44" t="s">
        <v>30</v>
      </c>
      <c r="Q532" s="43">
        <f t="shared" si="405"/>
        <v>-7.434865600000002</v>
      </c>
      <c r="R532" s="44" t="s">
        <v>30</v>
      </c>
      <c r="S532" s="45">
        <f t="shared" si="364"/>
        <v>-0.18635065435702478</v>
      </c>
      <c r="T532" s="54" t="s">
        <v>1130</v>
      </c>
      <c r="U532" s="24"/>
      <c r="V532" s="25"/>
      <c r="W532" s="25"/>
    </row>
    <row r="533" spans="1:29" s="26" customFormat="1" ht="47.25" x14ac:dyDescent="0.25">
      <c r="A533" s="40" t="s">
        <v>1099</v>
      </c>
      <c r="B533" s="121" t="s">
        <v>1139</v>
      </c>
      <c r="C533" s="52" t="s">
        <v>1140</v>
      </c>
      <c r="D533" s="43" t="s">
        <v>30</v>
      </c>
      <c r="E533" s="43">
        <v>25.167383999999998</v>
      </c>
      <c r="F533" s="43" t="s">
        <v>30</v>
      </c>
      <c r="G533" s="43">
        <v>0</v>
      </c>
      <c r="H533" s="43" t="s">
        <v>30</v>
      </c>
      <c r="I533" s="43">
        <f t="shared" si="403"/>
        <v>25.167383999999998</v>
      </c>
      <c r="J533" s="44" t="s">
        <v>30</v>
      </c>
      <c r="K533" s="43">
        <v>25.167383999999998</v>
      </c>
      <c r="L533" s="44" t="s">
        <v>30</v>
      </c>
      <c r="M533" s="43">
        <v>27.283377400000003</v>
      </c>
      <c r="N533" s="44" t="s">
        <v>30</v>
      </c>
      <c r="O533" s="43">
        <f t="shared" si="404"/>
        <v>-2.1159934000000042</v>
      </c>
      <c r="P533" s="44" t="s">
        <v>30</v>
      </c>
      <c r="Q533" s="43">
        <f t="shared" si="405"/>
        <v>2.1159934000000042</v>
      </c>
      <c r="R533" s="44" t="s">
        <v>30</v>
      </c>
      <c r="S533" s="45">
        <f t="shared" si="364"/>
        <v>8.4076811479492836E-2</v>
      </c>
      <c r="T533" s="54" t="s">
        <v>30</v>
      </c>
      <c r="U533" s="24"/>
      <c r="V533" s="25"/>
      <c r="W533" s="25"/>
    </row>
    <row r="534" spans="1:29" s="26" customFormat="1" ht="31.5" x14ac:dyDescent="0.25">
      <c r="A534" s="40" t="s">
        <v>1099</v>
      </c>
      <c r="B534" s="121" t="s">
        <v>1141</v>
      </c>
      <c r="C534" s="52" t="s">
        <v>1142</v>
      </c>
      <c r="D534" s="43" t="s">
        <v>30</v>
      </c>
      <c r="E534" s="43">
        <v>9.6202697000000015</v>
      </c>
      <c r="F534" s="43" t="s">
        <v>30</v>
      </c>
      <c r="G534" s="43">
        <v>0</v>
      </c>
      <c r="H534" s="43" t="s">
        <v>30</v>
      </c>
      <c r="I534" s="43">
        <f t="shared" si="403"/>
        <v>9.6202697000000015</v>
      </c>
      <c r="J534" s="44" t="s">
        <v>30</v>
      </c>
      <c r="K534" s="43">
        <v>9.6202697000000015</v>
      </c>
      <c r="L534" s="44" t="s">
        <v>30</v>
      </c>
      <c r="M534" s="43">
        <v>9.3419270000000001</v>
      </c>
      <c r="N534" s="44" t="s">
        <v>30</v>
      </c>
      <c r="O534" s="43">
        <f t="shared" si="404"/>
        <v>0.27834270000000139</v>
      </c>
      <c r="P534" s="44" t="s">
        <v>30</v>
      </c>
      <c r="Q534" s="43">
        <f t="shared" si="405"/>
        <v>-0.27834270000000139</v>
      </c>
      <c r="R534" s="44" t="s">
        <v>30</v>
      </c>
      <c r="S534" s="45">
        <f t="shared" si="364"/>
        <v>-2.8932941453814059E-2</v>
      </c>
      <c r="T534" s="54" t="s">
        <v>30</v>
      </c>
      <c r="U534" s="24"/>
      <c r="V534" s="25"/>
      <c r="W534" s="25"/>
    </row>
    <row r="535" spans="1:29" s="26" customFormat="1" ht="94.5" x14ac:dyDescent="0.25">
      <c r="A535" s="33" t="s">
        <v>1143</v>
      </c>
      <c r="B535" s="83" t="s">
        <v>71</v>
      </c>
      <c r="C535" s="37" t="s">
        <v>29</v>
      </c>
      <c r="D535" s="36">
        <f t="shared" ref="D535:E535" si="406">SUM(D536:D536)</f>
        <v>654.91144000000008</v>
      </c>
      <c r="E535" s="36">
        <f t="shared" si="406"/>
        <v>656.25</v>
      </c>
      <c r="F535" s="36" t="s">
        <v>30</v>
      </c>
      <c r="G535" s="36">
        <f t="shared" ref="G535" si="407">SUM(G536:G536)</f>
        <v>145.86291735999998</v>
      </c>
      <c r="H535" s="36" t="s">
        <v>30</v>
      </c>
      <c r="I535" s="36">
        <f t="shared" ref="I535" si="408">SUM(I536:I536)</f>
        <v>510.38708264000002</v>
      </c>
      <c r="J535" s="37" t="s">
        <v>30</v>
      </c>
      <c r="K535" s="36">
        <f t="shared" ref="K535:Q535" si="409">SUM(K536:K536)</f>
        <v>22.5</v>
      </c>
      <c r="L535" s="37" t="s">
        <v>30</v>
      </c>
      <c r="M535" s="36">
        <f t="shared" si="409"/>
        <v>2.0773099999999998</v>
      </c>
      <c r="N535" s="37" t="s">
        <v>30</v>
      </c>
      <c r="O535" s="36">
        <f t="shared" si="409"/>
        <v>508.30977264000001</v>
      </c>
      <c r="P535" s="37" t="s">
        <v>30</v>
      </c>
      <c r="Q535" s="36">
        <f t="shared" si="409"/>
        <v>-20.422689999999999</v>
      </c>
      <c r="R535" s="37" t="s">
        <v>30</v>
      </c>
      <c r="S535" s="38">
        <f t="shared" si="364"/>
        <v>-0.9076751111111111</v>
      </c>
      <c r="T535" s="46" t="s">
        <v>30</v>
      </c>
      <c r="U535" s="24"/>
      <c r="V535" s="25"/>
      <c r="W535" s="25"/>
    </row>
    <row r="536" spans="1:29" s="26" customFormat="1" ht="46.5" customHeight="1" x14ac:dyDescent="0.25">
      <c r="A536" s="40" t="s">
        <v>1143</v>
      </c>
      <c r="B536" s="123" t="s">
        <v>1144</v>
      </c>
      <c r="C536" s="80" t="s">
        <v>1145</v>
      </c>
      <c r="D536" s="43">
        <v>654.91144000000008</v>
      </c>
      <c r="E536" s="43">
        <v>656.25</v>
      </c>
      <c r="F536" s="43" t="s">
        <v>30</v>
      </c>
      <c r="G536" s="43">
        <v>145.86291735999998</v>
      </c>
      <c r="H536" s="43" t="s">
        <v>30</v>
      </c>
      <c r="I536" s="43">
        <f>E536-G536</f>
        <v>510.38708264000002</v>
      </c>
      <c r="J536" s="44" t="s">
        <v>30</v>
      </c>
      <c r="K536" s="43">
        <v>22.5</v>
      </c>
      <c r="L536" s="44" t="s">
        <v>30</v>
      </c>
      <c r="M536" s="43">
        <v>2.0773099999999998</v>
      </c>
      <c r="N536" s="44" t="s">
        <v>30</v>
      </c>
      <c r="O536" s="43">
        <f>I536-M536</f>
        <v>508.30977264000001</v>
      </c>
      <c r="P536" s="44" t="s">
        <v>30</v>
      </c>
      <c r="Q536" s="43">
        <f>M536-K536</f>
        <v>-20.422689999999999</v>
      </c>
      <c r="R536" s="44" t="s">
        <v>30</v>
      </c>
      <c r="S536" s="45">
        <f t="shared" ref="S536:S599" si="410">Q536/K536</f>
        <v>-0.9076751111111111</v>
      </c>
      <c r="T536" s="54" t="s">
        <v>1146</v>
      </c>
      <c r="U536" s="24"/>
      <c r="V536" s="25"/>
      <c r="W536" s="25"/>
    </row>
    <row r="537" spans="1:29" s="26" customFormat="1" ht="78.75" x14ac:dyDescent="0.25">
      <c r="A537" s="33" t="s">
        <v>1147</v>
      </c>
      <c r="B537" s="83" t="s">
        <v>75</v>
      </c>
      <c r="C537" s="37" t="s">
        <v>29</v>
      </c>
      <c r="D537" s="30">
        <f t="shared" ref="D537:E537" si="411">SUM(D538:D541)</f>
        <v>0</v>
      </c>
      <c r="E537" s="36">
        <f t="shared" si="411"/>
        <v>113.78787810999999</v>
      </c>
      <c r="F537" s="36" t="s">
        <v>30</v>
      </c>
      <c r="G537" s="36">
        <f t="shared" ref="G537" si="412">SUM(G538:G541)</f>
        <v>113.78787810999999</v>
      </c>
      <c r="H537" s="36" t="s">
        <v>30</v>
      </c>
      <c r="I537" s="36">
        <f t="shared" ref="I537" si="413">SUM(I538:I541)</f>
        <v>0</v>
      </c>
      <c r="J537" s="37" t="s">
        <v>30</v>
      </c>
      <c r="K537" s="36">
        <f t="shared" ref="K537:M537" si="414">SUM(K538:K541)</f>
        <v>0</v>
      </c>
      <c r="L537" s="37" t="s">
        <v>30</v>
      </c>
      <c r="M537" s="36">
        <f t="shared" si="414"/>
        <v>0</v>
      </c>
      <c r="N537" s="37" t="s">
        <v>30</v>
      </c>
      <c r="O537" s="36">
        <f t="shared" ref="O537" si="415">SUM(O538:O541)</f>
        <v>0</v>
      </c>
      <c r="P537" s="37" t="s">
        <v>30</v>
      </c>
      <c r="Q537" s="36">
        <f t="shared" ref="Q537" si="416">SUM(Q538:Q541)</f>
        <v>0</v>
      </c>
      <c r="R537" s="37" t="s">
        <v>30</v>
      </c>
      <c r="S537" s="38">
        <v>0</v>
      </c>
      <c r="T537" s="46" t="s">
        <v>30</v>
      </c>
      <c r="U537" s="24"/>
      <c r="V537" s="25"/>
      <c r="W537" s="25"/>
    </row>
    <row r="538" spans="1:29" s="26" customFormat="1" ht="47.25" x14ac:dyDescent="0.25">
      <c r="A538" s="40" t="s">
        <v>1147</v>
      </c>
      <c r="B538" s="128" t="s">
        <v>1148</v>
      </c>
      <c r="C538" s="77" t="s">
        <v>1149</v>
      </c>
      <c r="D538" s="59" t="s">
        <v>30</v>
      </c>
      <c r="E538" s="43">
        <v>23.648989459999999</v>
      </c>
      <c r="F538" s="43" t="s">
        <v>30</v>
      </c>
      <c r="G538" s="43">
        <v>23.648989459999999</v>
      </c>
      <c r="H538" s="43" t="s">
        <v>30</v>
      </c>
      <c r="I538" s="43">
        <f t="shared" ref="I538:I541" si="417">E538-G538</f>
        <v>0</v>
      </c>
      <c r="J538" s="44" t="s">
        <v>30</v>
      </c>
      <c r="K538" s="43">
        <v>0</v>
      </c>
      <c r="L538" s="44" t="s">
        <v>30</v>
      </c>
      <c r="M538" s="43">
        <v>0</v>
      </c>
      <c r="N538" s="44" t="s">
        <v>30</v>
      </c>
      <c r="O538" s="43">
        <f t="shared" ref="O538:O541" si="418">I538-M538</f>
        <v>0</v>
      </c>
      <c r="P538" s="44" t="s">
        <v>30</v>
      </c>
      <c r="Q538" s="43">
        <f t="shared" ref="Q538:Q541" si="419">M538-K538</f>
        <v>0</v>
      </c>
      <c r="R538" s="44" t="s">
        <v>30</v>
      </c>
      <c r="S538" s="45">
        <v>0</v>
      </c>
      <c r="T538" s="54" t="s">
        <v>30</v>
      </c>
      <c r="U538" s="24"/>
      <c r="V538" s="25"/>
      <c r="W538" s="25"/>
    </row>
    <row r="539" spans="1:29" s="26" customFormat="1" ht="47.25" x14ac:dyDescent="0.25">
      <c r="A539" s="40" t="s">
        <v>1147</v>
      </c>
      <c r="B539" s="128" t="s">
        <v>1150</v>
      </c>
      <c r="C539" s="77" t="s">
        <v>1151</v>
      </c>
      <c r="D539" s="59" t="s">
        <v>30</v>
      </c>
      <c r="E539" s="43">
        <v>52.159579140000005</v>
      </c>
      <c r="F539" s="43" t="s">
        <v>30</v>
      </c>
      <c r="G539" s="43">
        <v>52.159579140000005</v>
      </c>
      <c r="H539" s="43" t="s">
        <v>30</v>
      </c>
      <c r="I539" s="43">
        <f t="shared" si="417"/>
        <v>0</v>
      </c>
      <c r="J539" s="44" t="s">
        <v>30</v>
      </c>
      <c r="K539" s="43">
        <v>0</v>
      </c>
      <c r="L539" s="44" t="s">
        <v>30</v>
      </c>
      <c r="M539" s="43">
        <v>0</v>
      </c>
      <c r="N539" s="44" t="s">
        <v>30</v>
      </c>
      <c r="O539" s="43">
        <f t="shared" si="418"/>
        <v>0</v>
      </c>
      <c r="P539" s="44" t="s">
        <v>30</v>
      </c>
      <c r="Q539" s="43">
        <f t="shared" si="419"/>
        <v>0</v>
      </c>
      <c r="R539" s="44" t="s">
        <v>30</v>
      </c>
      <c r="S539" s="45">
        <v>0</v>
      </c>
      <c r="T539" s="54" t="s">
        <v>30</v>
      </c>
      <c r="U539" s="24"/>
      <c r="V539" s="25"/>
      <c r="W539" s="25"/>
    </row>
    <row r="540" spans="1:29" s="26" customFormat="1" ht="47.25" x14ac:dyDescent="0.25">
      <c r="A540" s="40" t="s">
        <v>1147</v>
      </c>
      <c r="B540" s="128" t="s">
        <v>1152</v>
      </c>
      <c r="C540" s="77" t="s">
        <v>1153</v>
      </c>
      <c r="D540" s="59" t="s">
        <v>30</v>
      </c>
      <c r="E540" s="43">
        <v>36.450388890000006</v>
      </c>
      <c r="F540" s="43" t="s">
        <v>30</v>
      </c>
      <c r="G540" s="43">
        <v>36.450388890000006</v>
      </c>
      <c r="H540" s="43" t="s">
        <v>30</v>
      </c>
      <c r="I540" s="43">
        <f t="shared" si="417"/>
        <v>0</v>
      </c>
      <c r="J540" s="44" t="s">
        <v>30</v>
      </c>
      <c r="K540" s="43">
        <v>0</v>
      </c>
      <c r="L540" s="44" t="s">
        <v>30</v>
      </c>
      <c r="M540" s="43">
        <v>0</v>
      </c>
      <c r="N540" s="44" t="s">
        <v>30</v>
      </c>
      <c r="O540" s="43">
        <f t="shared" si="418"/>
        <v>0</v>
      </c>
      <c r="P540" s="44" t="s">
        <v>30</v>
      </c>
      <c r="Q540" s="43">
        <f t="shared" si="419"/>
        <v>0</v>
      </c>
      <c r="R540" s="44" t="s">
        <v>30</v>
      </c>
      <c r="S540" s="45">
        <v>0</v>
      </c>
      <c r="T540" s="54" t="s">
        <v>30</v>
      </c>
      <c r="U540" s="24"/>
      <c r="V540" s="25"/>
      <c r="W540" s="25"/>
    </row>
    <row r="541" spans="1:29" s="26" customFormat="1" ht="63" x14ac:dyDescent="0.25">
      <c r="A541" s="40" t="s">
        <v>1147</v>
      </c>
      <c r="B541" s="128" t="s">
        <v>1154</v>
      </c>
      <c r="C541" s="77" t="s">
        <v>1155</v>
      </c>
      <c r="D541" s="59" t="s">
        <v>30</v>
      </c>
      <c r="E541" s="43">
        <v>1.5289206200000003</v>
      </c>
      <c r="F541" s="43" t="s">
        <v>30</v>
      </c>
      <c r="G541" s="43">
        <v>1.5289206200000003</v>
      </c>
      <c r="H541" s="43" t="s">
        <v>30</v>
      </c>
      <c r="I541" s="43">
        <f t="shared" si="417"/>
        <v>0</v>
      </c>
      <c r="J541" s="44" t="s">
        <v>30</v>
      </c>
      <c r="K541" s="43">
        <v>0</v>
      </c>
      <c r="L541" s="44" t="s">
        <v>30</v>
      </c>
      <c r="M541" s="43">
        <v>0</v>
      </c>
      <c r="N541" s="44" t="s">
        <v>30</v>
      </c>
      <c r="O541" s="43">
        <f t="shared" si="418"/>
        <v>0</v>
      </c>
      <c r="P541" s="44" t="s">
        <v>30</v>
      </c>
      <c r="Q541" s="43">
        <f t="shared" si="419"/>
        <v>0</v>
      </c>
      <c r="R541" s="44" t="s">
        <v>30</v>
      </c>
      <c r="S541" s="45">
        <v>0</v>
      </c>
      <c r="T541" s="54" t="s">
        <v>30</v>
      </c>
      <c r="U541" s="24"/>
      <c r="V541" s="25"/>
      <c r="W541" s="25"/>
    </row>
    <row r="542" spans="1:29" s="26" customFormat="1" ht="31.5" x14ac:dyDescent="0.25">
      <c r="A542" s="33" t="s">
        <v>1156</v>
      </c>
      <c r="B542" s="34" t="s">
        <v>90</v>
      </c>
      <c r="C542" s="35" t="s">
        <v>29</v>
      </c>
      <c r="D542" s="30">
        <v>0</v>
      </c>
      <c r="E542" s="36">
        <v>0</v>
      </c>
      <c r="F542" s="36" t="s">
        <v>30</v>
      </c>
      <c r="G542" s="36">
        <v>0</v>
      </c>
      <c r="H542" s="36" t="s">
        <v>30</v>
      </c>
      <c r="I542" s="36">
        <v>0</v>
      </c>
      <c r="J542" s="37" t="s">
        <v>30</v>
      </c>
      <c r="K542" s="36">
        <v>0</v>
      </c>
      <c r="L542" s="37" t="s">
        <v>30</v>
      </c>
      <c r="M542" s="36">
        <v>0</v>
      </c>
      <c r="N542" s="37" t="s">
        <v>30</v>
      </c>
      <c r="O542" s="36">
        <v>0</v>
      </c>
      <c r="P542" s="37" t="s">
        <v>30</v>
      </c>
      <c r="Q542" s="36">
        <v>0</v>
      </c>
      <c r="R542" s="37" t="s">
        <v>30</v>
      </c>
      <c r="S542" s="38">
        <v>0</v>
      </c>
      <c r="T542" s="46" t="s">
        <v>30</v>
      </c>
      <c r="U542" s="24"/>
      <c r="V542" s="25"/>
      <c r="W542" s="25"/>
    </row>
    <row r="543" spans="1:29" s="26" customFormat="1" ht="63" x14ac:dyDescent="0.25">
      <c r="A543" s="33" t="s">
        <v>1157</v>
      </c>
      <c r="B543" s="34" t="s">
        <v>92</v>
      </c>
      <c r="C543" s="35" t="s">
        <v>29</v>
      </c>
      <c r="D543" s="36">
        <f t="shared" ref="D543:E543" si="420">D544+D548+D546+D547</f>
        <v>1348.35095</v>
      </c>
      <c r="E543" s="36">
        <f t="shared" si="420"/>
        <v>2139.9067715000001</v>
      </c>
      <c r="F543" s="36" t="s">
        <v>30</v>
      </c>
      <c r="G543" s="36">
        <f t="shared" ref="G543" si="421">G544+G548+G546+G547</f>
        <v>770.55376665000006</v>
      </c>
      <c r="H543" s="36" t="s">
        <v>30</v>
      </c>
      <c r="I543" s="36">
        <f t="shared" ref="I543" si="422">I544+I548+I546+I547</f>
        <v>1369.3530048500002</v>
      </c>
      <c r="J543" s="37" t="s">
        <v>30</v>
      </c>
      <c r="K543" s="36">
        <f t="shared" ref="K543:M543" si="423">K544+K548+K546+K547</f>
        <v>128.28616099999999</v>
      </c>
      <c r="L543" s="37" t="s">
        <v>30</v>
      </c>
      <c r="M543" s="36">
        <f t="shared" si="423"/>
        <v>23.458754240000001</v>
      </c>
      <c r="N543" s="37" t="s">
        <v>30</v>
      </c>
      <c r="O543" s="36">
        <f t="shared" ref="O543" si="424">O544+O548+O546+O547</f>
        <v>1345.89425061</v>
      </c>
      <c r="P543" s="37" t="s">
        <v>30</v>
      </c>
      <c r="Q543" s="36">
        <f t="shared" ref="Q543" si="425">Q544+Q548+Q546+Q547</f>
        <v>-104.82740676</v>
      </c>
      <c r="R543" s="37" t="s">
        <v>30</v>
      </c>
      <c r="S543" s="38">
        <f t="shared" si="410"/>
        <v>-0.81713729636043908</v>
      </c>
      <c r="T543" s="46" t="s">
        <v>30</v>
      </c>
      <c r="U543" s="24"/>
      <c r="V543" s="25"/>
      <c r="W543" s="25"/>
    </row>
    <row r="544" spans="1:29" ht="31.5" x14ac:dyDescent="0.25">
      <c r="A544" s="33" t="s">
        <v>1158</v>
      </c>
      <c r="B544" s="34" t="s">
        <v>94</v>
      </c>
      <c r="C544" s="35" t="s">
        <v>29</v>
      </c>
      <c r="D544" s="36">
        <f t="shared" ref="D544" si="426">SUM(D545:D545)</f>
        <v>0</v>
      </c>
      <c r="E544" s="36">
        <f t="shared" ref="E544" si="427">SUM(E545:E545)</f>
        <v>629.90000000000009</v>
      </c>
      <c r="F544" s="36" t="s">
        <v>30</v>
      </c>
      <c r="G544" s="36">
        <f t="shared" ref="G544" si="428">SUM(G545:G545)</f>
        <v>0</v>
      </c>
      <c r="H544" s="36" t="s">
        <v>30</v>
      </c>
      <c r="I544" s="36">
        <f t="shared" ref="I544" si="429">SUM(I545:I545)</f>
        <v>629.90000000000009</v>
      </c>
      <c r="J544" s="37" t="s">
        <v>30</v>
      </c>
      <c r="K544" s="36">
        <f t="shared" ref="K544:Q544" si="430">SUM(K545:K545)</f>
        <v>57.2</v>
      </c>
      <c r="L544" s="37" t="s">
        <v>30</v>
      </c>
      <c r="M544" s="36">
        <f t="shared" si="430"/>
        <v>0</v>
      </c>
      <c r="N544" s="37" t="s">
        <v>30</v>
      </c>
      <c r="O544" s="36">
        <f t="shared" si="430"/>
        <v>629.90000000000009</v>
      </c>
      <c r="P544" s="37" t="s">
        <v>30</v>
      </c>
      <c r="Q544" s="36">
        <f t="shared" si="430"/>
        <v>-57.2</v>
      </c>
      <c r="R544" s="37" t="s">
        <v>30</v>
      </c>
      <c r="S544" s="38">
        <f t="shared" si="410"/>
        <v>-1</v>
      </c>
      <c r="T544" s="46" t="s">
        <v>30</v>
      </c>
      <c r="U544" s="24"/>
      <c r="V544" s="13"/>
      <c r="W544" s="25"/>
      <c r="X544" s="26"/>
      <c r="Y544" s="26"/>
      <c r="Z544" s="26"/>
      <c r="AA544" s="26"/>
      <c r="AC544" s="26"/>
    </row>
    <row r="545" spans="1:29" ht="31.5" x14ac:dyDescent="0.25">
      <c r="A545" s="40" t="s">
        <v>1158</v>
      </c>
      <c r="B545" s="123" t="s">
        <v>1159</v>
      </c>
      <c r="C545" s="80" t="s">
        <v>1160</v>
      </c>
      <c r="D545" s="43" t="s">
        <v>30</v>
      </c>
      <c r="E545" s="43">
        <v>629.90000000000009</v>
      </c>
      <c r="F545" s="43" t="s">
        <v>30</v>
      </c>
      <c r="G545" s="43">
        <v>0</v>
      </c>
      <c r="H545" s="43" t="s">
        <v>30</v>
      </c>
      <c r="I545" s="43">
        <f>E545-G545</f>
        <v>629.90000000000009</v>
      </c>
      <c r="J545" s="44" t="s">
        <v>30</v>
      </c>
      <c r="K545" s="43">
        <v>57.2</v>
      </c>
      <c r="L545" s="44" t="s">
        <v>30</v>
      </c>
      <c r="M545" s="43">
        <v>0</v>
      </c>
      <c r="N545" s="44" t="s">
        <v>30</v>
      </c>
      <c r="O545" s="43">
        <f>I545-M545</f>
        <v>629.90000000000009</v>
      </c>
      <c r="P545" s="44" t="s">
        <v>30</v>
      </c>
      <c r="Q545" s="43">
        <f>M545-K545</f>
        <v>-57.2</v>
      </c>
      <c r="R545" s="44" t="s">
        <v>30</v>
      </c>
      <c r="S545" s="45">
        <f t="shared" si="410"/>
        <v>-1</v>
      </c>
      <c r="T545" s="54" t="s">
        <v>913</v>
      </c>
      <c r="U545" s="24"/>
      <c r="V545" s="13"/>
      <c r="W545" s="25"/>
      <c r="X545" s="26"/>
      <c r="Y545" s="26"/>
      <c r="Z545" s="26"/>
      <c r="AA545" s="26"/>
      <c r="AC545" s="26"/>
    </row>
    <row r="546" spans="1:29" s="26" customFormat="1" x14ac:dyDescent="0.25">
      <c r="A546" s="33" t="s">
        <v>1161</v>
      </c>
      <c r="B546" s="34" t="s">
        <v>105</v>
      </c>
      <c r="C546" s="35" t="s">
        <v>29</v>
      </c>
      <c r="D546" s="36">
        <v>0</v>
      </c>
      <c r="E546" s="36">
        <v>0</v>
      </c>
      <c r="F546" s="36" t="s">
        <v>30</v>
      </c>
      <c r="G546" s="36">
        <v>0</v>
      </c>
      <c r="H546" s="36" t="s">
        <v>30</v>
      </c>
      <c r="I546" s="36">
        <v>0</v>
      </c>
      <c r="J546" s="86" t="s">
        <v>30</v>
      </c>
      <c r="K546" s="36">
        <v>0</v>
      </c>
      <c r="L546" s="86" t="s">
        <v>30</v>
      </c>
      <c r="M546" s="36">
        <v>0</v>
      </c>
      <c r="N546" s="86" t="s">
        <v>30</v>
      </c>
      <c r="O546" s="36">
        <v>0</v>
      </c>
      <c r="P546" s="86" t="s">
        <v>30</v>
      </c>
      <c r="Q546" s="36">
        <v>0</v>
      </c>
      <c r="R546" s="86" t="s">
        <v>30</v>
      </c>
      <c r="S546" s="38">
        <v>0</v>
      </c>
      <c r="T546" s="87" t="s">
        <v>30</v>
      </c>
      <c r="U546" s="24"/>
      <c r="W546" s="25"/>
    </row>
    <row r="547" spans="1:29" s="26" customFormat="1" x14ac:dyDescent="0.25">
      <c r="A547" s="33" t="s">
        <v>1162</v>
      </c>
      <c r="B547" s="84" t="s">
        <v>110</v>
      </c>
      <c r="C547" s="37" t="s">
        <v>29</v>
      </c>
      <c r="D547" s="36">
        <v>0</v>
      </c>
      <c r="E547" s="36">
        <v>0</v>
      </c>
      <c r="F547" s="36" t="s">
        <v>30</v>
      </c>
      <c r="G547" s="36">
        <v>0</v>
      </c>
      <c r="H547" s="36" t="s">
        <v>30</v>
      </c>
      <c r="I547" s="36">
        <v>0</v>
      </c>
      <c r="J547" s="86" t="s">
        <v>30</v>
      </c>
      <c r="K547" s="36">
        <v>0</v>
      </c>
      <c r="L547" s="86" t="s">
        <v>30</v>
      </c>
      <c r="M547" s="36">
        <v>0</v>
      </c>
      <c r="N547" s="86" t="s">
        <v>30</v>
      </c>
      <c r="O547" s="36">
        <v>0</v>
      </c>
      <c r="P547" s="86" t="s">
        <v>30</v>
      </c>
      <c r="Q547" s="36">
        <v>0</v>
      </c>
      <c r="R547" s="86" t="s">
        <v>30</v>
      </c>
      <c r="S547" s="38">
        <v>0</v>
      </c>
      <c r="T547" s="87" t="s">
        <v>30</v>
      </c>
      <c r="U547" s="24"/>
      <c r="W547" s="25"/>
    </row>
    <row r="548" spans="1:29" ht="31.5" x14ac:dyDescent="0.25">
      <c r="A548" s="33" t="s">
        <v>1163</v>
      </c>
      <c r="B548" s="34" t="s">
        <v>117</v>
      </c>
      <c r="C548" s="35" t="s">
        <v>29</v>
      </c>
      <c r="D548" s="30">
        <f t="shared" ref="D548:E548" si="431">SUM(D549:D553)</f>
        <v>1348.35095</v>
      </c>
      <c r="E548" s="36">
        <f t="shared" si="431"/>
        <v>1510.0067715</v>
      </c>
      <c r="F548" s="36" t="s">
        <v>30</v>
      </c>
      <c r="G548" s="36">
        <f t="shared" ref="G548" si="432">SUM(G549:G553)</f>
        <v>770.55376665000006</v>
      </c>
      <c r="H548" s="36" t="s">
        <v>30</v>
      </c>
      <c r="I548" s="36">
        <f t="shared" ref="I548" si="433">SUM(I549:I553)</f>
        <v>739.45300484999996</v>
      </c>
      <c r="J548" s="37" t="s">
        <v>30</v>
      </c>
      <c r="K548" s="36">
        <f t="shared" ref="K548:M548" si="434">SUM(K549:K553)</f>
        <v>71.086161000000004</v>
      </c>
      <c r="L548" s="37" t="s">
        <v>30</v>
      </c>
      <c r="M548" s="36">
        <f t="shared" si="434"/>
        <v>23.458754240000001</v>
      </c>
      <c r="N548" s="37" t="s">
        <v>30</v>
      </c>
      <c r="O548" s="36">
        <f t="shared" ref="O548" si="435">SUM(O549:O553)</f>
        <v>715.99425060999988</v>
      </c>
      <c r="P548" s="86" t="s">
        <v>30</v>
      </c>
      <c r="Q548" s="36">
        <f t="shared" ref="Q548" si="436">SUM(Q549:Q553)</f>
        <v>-47.62740676</v>
      </c>
      <c r="R548" s="86" t="s">
        <v>30</v>
      </c>
      <c r="S548" s="38">
        <f t="shared" si="410"/>
        <v>-0.66999548280571797</v>
      </c>
      <c r="T548" s="87" t="s">
        <v>30</v>
      </c>
      <c r="U548" s="71"/>
      <c r="W548" s="25"/>
      <c r="X548" s="26"/>
      <c r="Y548" s="26"/>
      <c r="Z548" s="26"/>
      <c r="AA548" s="26"/>
      <c r="AC548" s="26"/>
    </row>
    <row r="549" spans="1:29" s="26" customFormat="1" ht="31.5" x14ac:dyDescent="0.25">
      <c r="A549" s="40" t="s">
        <v>1163</v>
      </c>
      <c r="B549" s="123" t="s">
        <v>1164</v>
      </c>
      <c r="C549" s="52" t="s">
        <v>1165</v>
      </c>
      <c r="D549" s="43">
        <v>971.32988</v>
      </c>
      <c r="E549" s="43">
        <v>572.43881453000006</v>
      </c>
      <c r="F549" s="43" t="s">
        <v>30</v>
      </c>
      <c r="G549" s="43">
        <v>572.43881453000006</v>
      </c>
      <c r="H549" s="43" t="s">
        <v>30</v>
      </c>
      <c r="I549" s="43">
        <f t="shared" ref="I549:I553" si="437">E549-G549</f>
        <v>0</v>
      </c>
      <c r="J549" s="80" t="s">
        <v>30</v>
      </c>
      <c r="K549" s="43">
        <v>0</v>
      </c>
      <c r="L549" s="80" t="s">
        <v>30</v>
      </c>
      <c r="M549" s="43">
        <v>0</v>
      </c>
      <c r="N549" s="80" t="s">
        <v>30</v>
      </c>
      <c r="O549" s="43">
        <f t="shared" ref="O549:O553" si="438">I549-M549</f>
        <v>0</v>
      </c>
      <c r="P549" s="80" t="s">
        <v>30</v>
      </c>
      <c r="Q549" s="43">
        <f t="shared" ref="Q549:Q553" si="439">M549-K549</f>
        <v>0</v>
      </c>
      <c r="R549" s="80" t="s">
        <v>30</v>
      </c>
      <c r="S549" s="45">
        <v>0</v>
      </c>
      <c r="T549" s="63" t="s">
        <v>30</v>
      </c>
      <c r="U549" s="24"/>
      <c r="W549" s="25"/>
    </row>
    <row r="550" spans="1:29" ht="92.25" customHeight="1" x14ac:dyDescent="0.25">
      <c r="A550" s="40" t="s">
        <v>1163</v>
      </c>
      <c r="B550" s="123" t="s">
        <v>1166</v>
      </c>
      <c r="C550" s="52" t="s">
        <v>1167</v>
      </c>
      <c r="D550" s="43">
        <v>377.02107000000001</v>
      </c>
      <c r="E550" s="43">
        <v>452.56149730999999</v>
      </c>
      <c r="F550" s="43" t="s">
        <v>30</v>
      </c>
      <c r="G550" s="43">
        <v>178.15482993000001</v>
      </c>
      <c r="H550" s="43" t="s">
        <v>30</v>
      </c>
      <c r="I550" s="43">
        <f t="shared" si="437"/>
        <v>274.40666737999999</v>
      </c>
      <c r="J550" s="44" t="s">
        <v>30</v>
      </c>
      <c r="K550" s="43" t="s">
        <v>30</v>
      </c>
      <c r="L550" s="44" t="s">
        <v>30</v>
      </c>
      <c r="M550" s="43">
        <v>0</v>
      </c>
      <c r="N550" s="44" t="s">
        <v>30</v>
      </c>
      <c r="O550" s="43">
        <f t="shared" si="438"/>
        <v>274.40666737999999</v>
      </c>
      <c r="P550" s="80" t="s">
        <v>30</v>
      </c>
      <c r="Q550" s="43" t="s">
        <v>30</v>
      </c>
      <c r="R550" s="80" t="s">
        <v>30</v>
      </c>
      <c r="S550" s="45" t="s">
        <v>30</v>
      </c>
      <c r="T550" s="63" t="s">
        <v>1168</v>
      </c>
      <c r="U550" s="24"/>
      <c r="W550" s="25"/>
      <c r="X550" s="26"/>
      <c r="Y550" s="26"/>
      <c r="Z550" s="26"/>
      <c r="AA550" s="26"/>
      <c r="AC550" s="26"/>
    </row>
    <row r="551" spans="1:29" ht="31.5" x14ac:dyDescent="0.25">
      <c r="A551" s="40" t="s">
        <v>1163</v>
      </c>
      <c r="B551" s="120" t="s">
        <v>1169</v>
      </c>
      <c r="C551" s="52" t="s">
        <v>1170</v>
      </c>
      <c r="D551" s="43" t="s">
        <v>30</v>
      </c>
      <c r="E551" s="43">
        <v>19.96012219</v>
      </c>
      <c r="F551" s="43" t="s">
        <v>30</v>
      </c>
      <c r="G551" s="43">
        <v>19.96012219</v>
      </c>
      <c r="H551" s="43" t="s">
        <v>30</v>
      </c>
      <c r="I551" s="43">
        <f t="shared" si="437"/>
        <v>0</v>
      </c>
      <c r="J551" s="44" t="s">
        <v>30</v>
      </c>
      <c r="K551" s="43">
        <v>0</v>
      </c>
      <c r="L551" s="44" t="s">
        <v>30</v>
      </c>
      <c r="M551" s="43">
        <v>0</v>
      </c>
      <c r="N551" s="44" t="s">
        <v>30</v>
      </c>
      <c r="O551" s="43">
        <f t="shared" si="438"/>
        <v>0</v>
      </c>
      <c r="P551" s="80" t="s">
        <v>30</v>
      </c>
      <c r="Q551" s="43">
        <f t="shared" si="439"/>
        <v>0</v>
      </c>
      <c r="R551" s="80" t="s">
        <v>30</v>
      </c>
      <c r="S551" s="45">
        <v>0</v>
      </c>
      <c r="T551" s="63" t="s">
        <v>30</v>
      </c>
      <c r="U551" s="24"/>
      <c r="W551" s="25"/>
      <c r="X551" s="26"/>
      <c r="Y551" s="26"/>
      <c r="Z551" s="26"/>
      <c r="AA551" s="26"/>
      <c r="AC551" s="26"/>
    </row>
    <row r="552" spans="1:29" s="26" customFormat="1" ht="31.5" x14ac:dyDescent="0.25">
      <c r="A552" s="40" t="s">
        <v>1163</v>
      </c>
      <c r="B552" s="120" t="s">
        <v>1171</v>
      </c>
      <c r="C552" s="52" t="s">
        <v>1172</v>
      </c>
      <c r="D552" s="43" t="s">
        <v>30</v>
      </c>
      <c r="E552" s="43">
        <v>399.38073545999998</v>
      </c>
      <c r="F552" s="43" t="s">
        <v>30</v>
      </c>
      <c r="G552" s="43">
        <v>0</v>
      </c>
      <c r="H552" s="43" t="s">
        <v>30</v>
      </c>
      <c r="I552" s="43">
        <f t="shared" si="437"/>
        <v>399.38073545999998</v>
      </c>
      <c r="J552" s="88" t="s">
        <v>30</v>
      </c>
      <c r="K552" s="43">
        <v>40.039531000000004</v>
      </c>
      <c r="L552" s="88" t="s">
        <v>30</v>
      </c>
      <c r="M552" s="43">
        <v>6</v>
      </c>
      <c r="N552" s="88" t="s">
        <v>30</v>
      </c>
      <c r="O552" s="43">
        <f t="shared" si="438"/>
        <v>393.38073545999998</v>
      </c>
      <c r="P552" s="88" t="s">
        <v>30</v>
      </c>
      <c r="Q552" s="43">
        <f t="shared" si="439"/>
        <v>-34.039531000000004</v>
      </c>
      <c r="R552" s="88" t="s">
        <v>30</v>
      </c>
      <c r="S552" s="45">
        <f t="shared" si="410"/>
        <v>-0.8501480948915211</v>
      </c>
      <c r="T552" s="89" t="s">
        <v>1173</v>
      </c>
      <c r="U552" s="24"/>
      <c r="W552" s="25"/>
    </row>
    <row r="553" spans="1:29" s="26" customFormat="1" ht="47.25" x14ac:dyDescent="0.25">
      <c r="A553" s="40" t="s">
        <v>1163</v>
      </c>
      <c r="B553" s="120" t="s">
        <v>1174</v>
      </c>
      <c r="C553" s="52" t="s">
        <v>1175</v>
      </c>
      <c r="D553" s="43" t="s">
        <v>30</v>
      </c>
      <c r="E553" s="43">
        <v>65.665602010000001</v>
      </c>
      <c r="F553" s="43" t="s">
        <v>30</v>
      </c>
      <c r="G553" s="43">
        <v>0</v>
      </c>
      <c r="H553" s="43" t="s">
        <v>30</v>
      </c>
      <c r="I553" s="43">
        <f t="shared" si="437"/>
        <v>65.665602010000001</v>
      </c>
      <c r="J553" s="80" t="s">
        <v>30</v>
      </c>
      <c r="K553" s="43">
        <v>31.046629999999997</v>
      </c>
      <c r="L553" s="80" t="s">
        <v>30</v>
      </c>
      <c r="M553" s="43">
        <v>17.458754240000001</v>
      </c>
      <c r="N553" s="80" t="s">
        <v>30</v>
      </c>
      <c r="O553" s="43">
        <f t="shared" si="438"/>
        <v>48.206847769999996</v>
      </c>
      <c r="P553" s="80" t="s">
        <v>30</v>
      </c>
      <c r="Q553" s="43">
        <f t="shared" si="439"/>
        <v>-13.587875759999996</v>
      </c>
      <c r="R553" s="80" t="s">
        <v>30</v>
      </c>
      <c r="S553" s="45">
        <f t="shared" si="410"/>
        <v>-0.43766024718302748</v>
      </c>
      <c r="T553" s="63" t="s">
        <v>1176</v>
      </c>
      <c r="U553" s="24"/>
      <c r="W553" s="25"/>
    </row>
    <row r="554" spans="1:29" ht="31.5" x14ac:dyDescent="0.25">
      <c r="A554" s="33" t="s">
        <v>1177</v>
      </c>
      <c r="B554" s="34" t="s">
        <v>133</v>
      </c>
      <c r="C554" s="35" t="s">
        <v>29</v>
      </c>
      <c r="D554" s="36">
        <f t="shared" ref="D554:E554" si="440">D555+D564+D568+D596</f>
        <v>0</v>
      </c>
      <c r="E554" s="36">
        <f t="shared" si="440"/>
        <v>3120.524303189</v>
      </c>
      <c r="F554" s="36" t="s">
        <v>30</v>
      </c>
      <c r="G554" s="36">
        <f t="shared" ref="G554" si="441">G555+G564+G568+G596</f>
        <v>488.78175328999998</v>
      </c>
      <c r="H554" s="36" t="s">
        <v>30</v>
      </c>
      <c r="I554" s="36">
        <f t="shared" ref="I554" si="442">I555+I564+I568+I596</f>
        <v>2631.7425498990001</v>
      </c>
      <c r="J554" s="37" t="s">
        <v>30</v>
      </c>
      <c r="K554" s="36">
        <f t="shared" ref="K554:M554" si="443">K555+K564+K568+K596</f>
        <v>1379.9696284729998</v>
      </c>
      <c r="L554" s="37" t="s">
        <v>30</v>
      </c>
      <c r="M554" s="36">
        <f t="shared" si="443"/>
        <v>685.87556132999998</v>
      </c>
      <c r="N554" s="37" t="s">
        <v>30</v>
      </c>
      <c r="O554" s="36">
        <f t="shared" ref="O554" si="444">O555+O564+O568+O596</f>
        <v>1969.911184389</v>
      </c>
      <c r="P554" s="60" t="s">
        <v>30</v>
      </c>
      <c r="Q554" s="36">
        <f t="shared" ref="Q554" si="445">Q555+Q564+Q568+Q596</f>
        <v>-718.32576296299999</v>
      </c>
      <c r="R554" s="60" t="s">
        <v>30</v>
      </c>
      <c r="S554" s="38">
        <f t="shared" si="410"/>
        <v>-0.52053737136074552</v>
      </c>
      <c r="T554" s="90" t="s">
        <v>30</v>
      </c>
      <c r="U554" s="71"/>
      <c r="W554" s="25"/>
      <c r="X554" s="26"/>
      <c r="Y554" s="26"/>
      <c r="Z554" s="26"/>
      <c r="AA554" s="26"/>
      <c r="AC554" s="26"/>
    </row>
    <row r="555" spans="1:29" ht="47.25" x14ac:dyDescent="0.25">
      <c r="A555" s="33" t="s">
        <v>1178</v>
      </c>
      <c r="B555" s="34" t="s">
        <v>135</v>
      </c>
      <c r="C555" s="35" t="s">
        <v>29</v>
      </c>
      <c r="D555" s="55">
        <f>SUM(D556:D563)</f>
        <v>0</v>
      </c>
      <c r="E555" s="36">
        <f>SUM(E556:E563)</f>
        <v>774.32899812000005</v>
      </c>
      <c r="F555" s="36" t="s">
        <v>30</v>
      </c>
      <c r="G555" s="36">
        <f>SUM(G556:G563)</f>
        <v>9.5127045400000014</v>
      </c>
      <c r="H555" s="36" t="s">
        <v>30</v>
      </c>
      <c r="I555" s="36">
        <f t="shared" ref="I555" si="446">SUM(I556:I563)</f>
        <v>764.81629358000009</v>
      </c>
      <c r="J555" s="37" t="s">
        <v>30</v>
      </c>
      <c r="K555" s="36">
        <f t="shared" ref="K555:M555" si="447">SUM(K556:K563)</f>
        <v>340.80731577999995</v>
      </c>
      <c r="L555" s="37" t="s">
        <v>30</v>
      </c>
      <c r="M555" s="36">
        <f t="shared" si="447"/>
        <v>43.174458000000001</v>
      </c>
      <c r="N555" s="37" t="s">
        <v>30</v>
      </c>
      <c r="O555" s="36">
        <f t="shared" ref="O555" si="448">SUM(O556:O563)</f>
        <v>741.39142158000004</v>
      </c>
      <c r="P555" s="60" t="s">
        <v>30</v>
      </c>
      <c r="Q555" s="36">
        <f t="shared" ref="Q555" si="449">SUM(Q556:Q563)</f>
        <v>-317.38244378000002</v>
      </c>
      <c r="R555" s="60" t="s">
        <v>30</v>
      </c>
      <c r="S555" s="38">
        <f t="shared" si="410"/>
        <v>-0.93126652241490815</v>
      </c>
      <c r="T555" s="90" t="s">
        <v>30</v>
      </c>
      <c r="U555" s="71"/>
      <c r="W555" s="25"/>
      <c r="X555" s="26"/>
      <c r="Y555" s="26"/>
      <c r="Z555" s="26"/>
      <c r="AA555" s="26"/>
      <c r="AC555" s="26"/>
    </row>
    <row r="556" spans="1:29" ht="31.5" x14ac:dyDescent="0.25">
      <c r="A556" s="40" t="s">
        <v>1178</v>
      </c>
      <c r="B556" s="120" t="s">
        <v>1179</v>
      </c>
      <c r="C556" s="70" t="s">
        <v>1180</v>
      </c>
      <c r="D556" s="43" t="s">
        <v>30</v>
      </c>
      <c r="E556" s="43">
        <v>10.08333333</v>
      </c>
      <c r="F556" s="43" t="s">
        <v>30</v>
      </c>
      <c r="G556" s="43">
        <v>0</v>
      </c>
      <c r="H556" s="43" t="s">
        <v>30</v>
      </c>
      <c r="I556" s="43">
        <f t="shared" ref="I556:I562" si="450">E556-G556</f>
        <v>10.08333333</v>
      </c>
      <c r="J556" s="44" t="s">
        <v>30</v>
      </c>
      <c r="K556" s="43">
        <v>10.08333333</v>
      </c>
      <c r="L556" s="44" t="s">
        <v>30</v>
      </c>
      <c r="M556" s="43">
        <v>0</v>
      </c>
      <c r="N556" s="44" t="s">
        <v>30</v>
      </c>
      <c r="O556" s="43">
        <f t="shared" ref="O556:O562" si="451">I556-M556</f>
        <v>10.08333333</v>
      </c>
      <c r="P556" s="80" t="s">
        <v>30</v>
      </c>
      <c r="Q556" s="43">
        <f t="shared" ref="Q556:Q562" si="452">M556-K556</f>
        <v>-10.08333333</v>
      </c>
      <c r="R556" s="80" t="s">
        <v>30</v>
      </c>
      <c r="S556" s="45">
        <f t="shared" si="410"/>
        <v>-1</v>
      </c>
      <c r="T556" s="63" t="s">
        <v>913</v>
      </c>
      <c r="U556" s="71"/>
      <c r="W556" s="25"/>
      <c r="X556" s="26"/>
      <c r="Y556" s="26"/>
      <c r="Z556" s="26"/>
      <c r="AA556" s="26"/>
      <c r="AC556" s="26"/>
    </row>
    <row r="557" spans="1:29" ht="31.5" x14ac:dyDescent="0.25">
      <c r="A557" s="40" t="s">
        <v>1178</v>
      </c>
      <c r="B557" s="120" t="s">
        <v>1181</v>
      </c>
      <c r="C557" s="70" t="s">
        <v>1182</v>
      </c>
      <c r="D557" s="43" t="s">
        <v>30</v>
      </c>
      <c r="E557" s="43">
        <v>2.43427661</v>
      </c>
      <c r="F557" s="43" t="s">
        <v>30</v>
      </c>
      <c r="G557" s="43">
        <v>0</v>
      </c>
      <c r="H557" s="43" t="s">
        <v>30</v>
      </c>
      <c r="I557" s="43">
        <f t="shared" si="450"/>
        <v>2.43427661</v>
      </c>
      <c r="J557" s="44" t="s">
        <v>30</v>
      </c>
      <c r="K557" s="43" t="s">
        <v>30</v>
      </c>
      <c r="L557" s="44" t="s">
        <v>30</v>
      </c>
      <c r="M557" s="43">
        <v>0</v>
      </c>
      <c r="N557" s="44" t="s">
        <v>30</v>
      </c>
      <c r="O557" s="43">
        <f t="shared" si="451"/>
        <v>2.43427661</v>
      </c>
      <c r="P557" s="80" t="s">
        <v>30</v>
      </c>
      <c r="Q557" s="43" t="s">
        <v>30</v>
      </c>
      <c r="R557" s="80" t="s">
        <v>30</v>
      </c>
      <c r="S557" s="45" t="s">
        <v>30</v>
      </c>
      <c r="T557" s="63" t="s">
        <v>1183</v>
      </c>
      <c r="U557" s="71"/>
      <c r="W557" s="25"/>
      <c r="X557" s="26"/>
      <c r="Y557" s="26"/>
      <c r="Z557" s="26"/>
      <c r="AA557" s="26"/>
      <c r="AC557" s="26"/>
    </row>
    <row r="558" spans="1:29" ht="42.75" customHeight="1" x14ac:dyDescent="0.25">
      <c r="A558" s="40" t="s">
        <v>1178</v>
      </c>
      <c r="B558" s="120" t="s">
        <v>1184</v>
      </c>
      <c r="C558" s="70" t="s">
        <v>1185</v>
      </c>
      <c r="D558" s="53" t="s">
        <v>30</v>
      </c>
      <c r="E558" s="43">
        <v>63.61747699</v>
      </c>
      <c r="F558" s="43" t="s">
        <v>30</v>
      </c>
      <c r="G558" s="43">
        <v>7.7232345400000009</v>
      </c>
      <c r="H558" s="43" t="s">
        <v>30</v>
      </c>
      <c r="I558" s="43">
        <f t="shared" si="450"/>
        <v>55.89424245</v>
      </c>
      <c r="J558" s="44" t="s">
        <v>30</v>
      </c>
      <c r="K558" s="43">
        <v>55.89424245</v>
      </c>
      <c r="L558" s="44" t="s">
        <v>30</v>
      </c>
      <c r="M558" s="43">
        <v>0</v>
      </c>
      <c r="N558" s="44" t="s">
        <v>30</v>
      </c>
      <c r="O558" s="43">
        <f t="shared" si="451"/>
        <v>55.89424245</v>
      </c>
      <c r="P558" s="80" t="s">
        <v>30</v>
      </c>
      <c r="Q558" s="43">
        <f t="shared" si="452"/>
        <v>-55.89424245</v>
      </c>
      <c r="R558" s="80" t="s">
        <v>30</v>
      </c>
      <c r="S558" s="45">
        <f t="shared" si="410"/>
        <v>-1</v>
      </c>
      <c r="T558" s="63" t="s">
        <v>1186</v>
      </c>
      <c r="U558" s="71"/>
      <c r="W558" s="25"/>
      <c r="X558" s="26"/>
      <c r="Y558" s="26"/>
      <c r="Z558" s="26"/>
      <c r="AA558" s="26"/>
      <c r="AC558" s="26"/>
    </row>
    <row r="559" spans="1:29" ht="47.25" x14ac:dyDescent="0.25">
      <c r="A559" s="40" t="s">
        <v>1178</v>
      </c>
      <c r="B559" s="120" t="s">
        <v>1187</v>
      </c>
      <c r="C559" s="70" t="s">
        <v>1188</v>
      </c>
      <c r="D559" s="59" t="s">
        <v>30</v>
      </c>
      <c r="E559" s="43">
        <v>308.47405700000002</v>
      </c>
      <c r="F559" s="43" t="s">
        <v>30</v>
      </c>
      <c r="G559" s="43">
        <v>1.7894700000000001</v>
      </c>
      <c r="H559" s="43" t="s">
        <v>30</v>
      </c>
      <c r="I559" s="43">
        <f t="shared" si="450"/>
        <v>306.68458700000002</v>
      </c>
      <c r="J559" s="44" t="s">
        <v>30</v>
      </c>
      <c r="K559" s="43">
        <v>90.913866999999996</v>
      </c>
      <c r="L559" s="44" t="s">
        <v>30</v>
      </c>
      <c r="M559" s="43">
        <v>22.163867000000003</v>
      </c>
      <c r="N559" s="44" t="s">
        <v>30</v>
      </c>
      <c r="O559" s="43">
        <f t="shared" si="451"/>
        <v>284.52072000000004</v>
      </c>
      <c r="P559" s="80" t="s">
        <v>30</v>
      </c>
      <c r="Q559" s="43">
        <f t="shared" si="452"/>
        <v>-68.75</v>
      </c>
      <c r="R559" s="80" t="s">
        <v>30</v>
      </c>
      <c r="S559" s="45">
        <f t="shared" si="410"/>
        <v>-0.75621027098099347</v>
      </c>
      <c r="T559" s="63" t="s">
        <v>1189</v>
      </c>
      <c r="U559" s="71"/>
      <c r="W559" s="25"/>
      <c r="X559" s="26"/>
      <c r="Y559" s="26"/>
      <c r="Z559" s="26"/>
      <c r="AA559" s="26"/>
      <c r="AC559" s="26"/>
    </row>
    <row r="560" spans="1:29" ht="63" x14ac:dyDescent="0.25">
      <c r="A560" s="40" t="s">
        <v>1178</v>
      </c>
      <c r="B560" s="123" t="s">
        <v>1190</v>
      </c>
      <c r="C560" s="52" t="s">
        <v>1191</v>
      </c>
      <c r="D560" s="43" t="s">
        <v>30</v>
      </c>
      <c r="E560" s="43">
        <v>61.660914820000002</v>
      </c>
      <c r="F560" s="43" t="s">
        <v>30</v>
      </c>
      <c r="G560" s="43">
        <v>0</v>
      </c>
      <c r="H560" s="43" t="s">
        <v>30</v>
      </c>
      <c r="I560" s="43">
        <f t="shared" si="450"/>
        <v>61.660914820000002</v>
      </c>
      <c r="J560" s="44" t="s">
        <v>30</v>
      </c>
      <c r="K560" s="43">
        <v>6.6890240000000007</v>
      </c>
      <c r="L560" s="44" t="s">
        <v>30</v>
      </c>
      <c r="M560" s="43">
        <v>1.2610049999999999</v>
      </c>
      <c r="N560" s="44" t="s">
        <v>30</v>
      </c>
      <c r="O560" s="43">
        <f t="shared" si="451"/>
        <v>60.399909820000005</v>
      </c>
      <c r="P560" s="80" t="s">
        <v>30</v>
      </c>
      <c r="Q560" s="43">
        <f t="shared" si="452"/>
        <v>-5.4280190000000008</v>
      </c>
      <c r="R560" s="80" t="s">
        <v>30</v>
      </c>
      <c r="S560" s="45">
        <f t="shared" si="410"/>
        <v>-0.8114814657564392</v>
      </c>
      <c r="T560" s="63" t="s">
        <v>1192</v>
      </c>
      <c r="U560" s="71"/>
      <c r="W560" s="25"/>
      <c r="X560" s="26"/>
      <c r="Y560" s="26"/>
      <c r="Z560" s="26"/>
      <c r="AA560" s="26"/>
      <c r="AC560" s="26"/>
    </row>
    <row r="561" spans="1:29" ht="107.25" customHeight="1" x14ac:dyDescent="0.25">
      <c r="A561" s="40" t="s">
        <v>1178</v>
      </c>
      <c r="B561" s="123" t="s">
        <v>1193</v>
      </c>
      <c r="C561" s="52" t="s">
        <v>1194</v>
      </c>
      <c r="D561" s="43" t="s">
        <v>30</v>
      </c>
      <c r="E561" s="43">
        <v>10.274264870000001</v>
      </c>
      <c r="F561" s="43" t="s">
        <v>30</v>
      </c>
      <c r="G561" s="43">
        <v>0</v>
      </c>
      <c r="H561" s="43" t="s">
        <v>30</v>
      </c>
      <c r="I561" s="43">
        <f t="shared" si="450"/>
        <v>10.274264870000001</v>
      </c>
      <c r="J561" s="44" t="s">
        <v>30</v>
      </c>
      <c r="K561" s="43" t="s">
        <v>30</v>
      </c>
      <c r="L561" s="44" t="s">
        <v>30</v>
      </c>
      <c r="M561" s="43">
        <v>0</v>
      </c>
      <c r="N561" s="44" t="s">
        <v>30</v>
      </c>
      <c r="O561" s="43">
        <f t="shared" si="451"/>
        <v>10.274264870000001</v>
      </c>
      <c r="P561" s="80" t="s">
        <v>30</v>
      </c>
      <c r="Q561" s="43" t="s">
        <v>30</v>
      </c>
      <c r="R561" s="80" t="s">
        <v>30</v>
      </c>
      <c r="S561" s="45" t="s">
        <v>30</v>
      </c>
      <c r="T561" s="63" t="s">
        <v>1195</v>
      </c>
      <c r="U561" s="71"/>
      <c r="W561" s="25"/>
      <c r="X561" s="26"/>
      <c r="Y561" s="26"/>
      <c r="Z561" s="26"/>
      <c r="AA561" s="26"/>
      <c r="AC561" s="26"/>
    </row>
    <row r="562" spans="1:29" ht="47.25" x14ac:dyDescent="0.25">
      <c r="A562" s="40" t="s">
        <v>1178</v>
      </c>
      <c r="B562" s="123" t="s">
        <v>1196</v>
      </c>
      <c r="C562" s="52" t="s">
        <v>1197</v>
      </c>
      <c r="D562" s="43" t="s">
        <v>30</v>
      </c>
      <c r="E562" s="43">
        <v>317.78467449999999</v>
      </c>
      <c r="F562" s="43" t="s">
        <v>30</v>
      </c>
      <c r="G562" s="43">
        <v>0</v>
      </c>
      <c r="H562" s="43" t="s">
        <v>30</v>
      </c>
      <c r="I562" s="43">
        <f t="shared" si="450"/>
        <v>317.78467449999999</v>
      </c>
      <c r="J562" s="44" t="s">
        <v>30</v>
      </c>
      <c r="K562" s="43">
        <v>177.22684899999999</v>
      </c>
      <c r="L562" s="44" t="s">
        <v>30</v>
      </c>
      <c r="M562" s="43">
        <v>0</v>
      </c>
      <c r="N562" s="44" t="s">
        <v>30</v>
      </c>
      <c r="O562" s="43">
        <f t="shared" si="451"/>
        <v>317.78467449999999</v>
      </c>
      <c r="P562" s="80" t="s">
        <v>30</v>
      </c>
      <c r="Q562" s="43">
        <f t="shared" si="452"/>
        <v>-177.22684899999999</v>
      </c>
      <c r="R562" s="80" t="s">
        <v>30</v>
      </c>
      <c r="S562" s="45">
        <f t="shared" si="410"/>
        <v>-1</v>
      </c>
      <c r="T562" s="63" t="s">
        <v>1198</v>
      </c>
      <c r="U562" s="71"/>
      <c r="W562" s="25"/>
      <c r="X562" s="26"/>
      <c r="Y562" s="26"/>
      <c r="Z562" s="26"/>
      <c r="AA562" s="26"/>
      <c r="AC562" s="26"/>
    </row>
    <row r="563" spans="1:29" s="26" customFormat="1" ht="47.25" x14ac:dyDescent="0.25">
      <c r="A563" s="74" t="s">
        <v>1178</v>
      </c>
      <c r="B563" s="91" t="s">
        <v>1199</v>
      </c>
      <c r="C563" s="76" t="s">
        <v>1200</v>
      </c>
      <c r="D563" s="43" t="s">
        <v>30</v>
      </c>
      <c r="E563" s="43" t="s">
        <v>30</v>
      </c>
      <c r="F563" s="43" t="s">
        <v>30</v>
      </c>
      <c r="G563" s="43" t="s">
        <v>30</v>
      </c>
      <c r="H563" s="43" t="s">
        <v>30</v>
      </c>
      <c r="I563" s="43" t="s">
        <v>30</v>
      </c>
      <c r="J563" s="80" t="s">
        <v>30</v>
      </c>
      <c r="K563" s="43" t="s">
        <v>30</v>
      </c>
      <c r="L563" s="80" t="s">
        <v>30</v>
      </c>
      <c r="M563" s="43">
        <v>19.749586000000001</v>
      </c>
      <c r="N563" s="80" t="s">
        <v>30</v>
      </c>
      <c r="O563" s="43" t="s">
        <v>30</v>
      </c>
      <c r="P563" s="80" t="s">
        <v>30</v>
      </c>
      <c r="Q563" s="43" t="s">
        <v>30</v>
      </c>
      <c r="R563" s="80" t="s">
        <v>30</v>
      </c>
      <c r="S563" s="45" t="s">
        <v>30</v>
      </c>
      <c r="T563" s="63" t="s">
        <v>1201</v>
      </c>
      <c r="U563" s="24"/>
      <c r="W563" s="25"/>
    </row>
    <row r="564" spans="1:29" ht="31.5" x14ac:dyDescent="0.25">
      <c r="A564" s="33" t="s">
        <v>1202</v>
      </c>
      <c r="B564" s="83" t="s">
        <v>172</v>
      </c>
      <c r="C564" s="37" t="s">
        <v>29</v>
      </c>
      <c r="D564" s="36">
        <f>SUM(D565:D567)</f>
        <v>0</v>
      </c>
      <c r="E564" s="36">
        <f>SUM(E565:E567)</f>
        <v>73.017856899999998</v>
      </c>
      <c r="F564" s="36" t="s">
        <v>30</v>
      </c>
      <c r="G564" s="36">
        <f>SUM(G565:G567)</f>
        <v>5.1310789999999997</v>
      </c>
      <c r="H564" s="36" t="s">
        <v>30</v>
      </c>
      <c r="I564" s="36">
        <f t="shared" ref="I564" si="453">SUM(I565:I567)</f>
        <v>67.886777899999998</v>
      </c>
      <c r="J564" s="60" t="s">
        <v>30</v>
      </c>
      <c r="K564" s="36">
        <f t="shared" ref="K564:M564" si="454">SUM(K565:K567)</f>
        <v>67.886777899999998</v>
      </c>
      <c r="L564" s="60" t="s">
        <v>30</v>
      </c>
      <c r="M564" s="36">
        <f t="shared" si="454"/>
        <v>54.750264200000004</v>
      </c>
      <c r="N564" s="60" t="s">
        <v>30</v>
      </c>
      <c r="O564" s="36">
        <f t="shared" ref="O564" si="455">SUM(O565:O567)</f>
        <v>13.136513699999997</v>
      </c>
      <c r="P564" s="60" t="s">
        <v>30</v>
      </c>
      <c r="Q564" s="36">
        <f t="shared" ref="Q564" si="456">SUM(Q565:Q567)</f>
        <v>-13.136513699999993</v>
      </c>
      <c r="R564" s="60" t="s">
        <v>30</v>
      </c>
      <c r="S564" s="38">
        <f t="shared" si="410"/>
        <v>-0.19350621883027966</v>
      </c>
      <c r="T564" s="90" t="s">
        <v>30</v>
      </c>
      <c r="U564" s="71"/>
      <c r="W564" s="25"/>
      <c r="X564" s="26"/>
      <c r="Y564" s="26"/>
      <c r="Z564" s="26"/>
      <c r="AA564" s="26"/>
      <c r="AC564" s="26"/>
    </row>
    <row r="565" spans="1:29" s="26" customFormat="1" ht="31.5" x14ac:dyDescent="0.25">
      <c r="A565" s="40" t="s">
        <v>1202</v>
      </c>
      <c r="B565" s="121" t="s">
        <v>1203</v>
      </c>
      <c r="C565" s="92" t="s">
        <v>1204</v>
      </c>
      <c r="D565" s="43" t="s">
        <v>30</v>
      </c>
      <c r="E565" s="43">
        <v>42.002572999999998</v>
      </c>
      <c r="F565" s="43" t="s">
        <v>30</v>
      </c>
      <c r="G565" s="43">
        <v>5.1310789999999997</v>
      </c>
      <c r="H565" s="43" t="s">
        <v>30</v>
      </c>
      <c r="I565" s="43">
        <f t="shared" ref="I565:I567" si="457">E565-G565</f>
        <v>36.871493999999998</v>
      </c>
      <c r="J565" s="80" t="s">
        <v>30</v>
      </c>
      <c r="K565" s="43">
        <v>36.871493999999998</v>
      </c>
      <c r="L565" s="80" t="s">
        <v>30</v>
      </c>
      <c r="M565" s="43">
        <v>36.462628360000004</v>
      </c>
      <c r="N565" s="80" t="s">
        <v>30</v>
      </c>
      <c r="O565" s="43">
        <f t="shared" ref="O565:O567" si="458">I565-M565</f>
        <v>0.40886563999999481</v>
      </c>
      <c r="P565" s="80" t="s">
        <v>30</v>
      </c>
      <c r="Q565" s="43">
        <f t="shared" ref="Q565:Q567" si="459">M565-K565</f>
        <v>-0.40886563999999481</v>
      </c>
      <c r="R565" s="80" t="s">
        <v>30</v>
      </c>
      <c r="S565" s="45">
        <f t="shared" si="410"/>
        <v>-1.1088936076200082E-2</v>
      </c>
      <c r="T565" s="63" t="s">
        <v>30</v>
      </c>
      <c r="U565" s="24"/>
      <c r="W565" s="25"/>
    </row>
    <row r="566" spans="1:29" s="26" customFormat="1" ht="31.5" x14ac:dyDescent="0.25">
      <c r="A566" s="40" t="s">
        <v>1202</v>
      </c>
      <c r="B566" s="121" t="s">
        <v>1205</v>
      </c>
      <c r="C566" s="92" t="s">
        <v>1206</v>
      </c>
      <c r="D566" s="43" t="s">
        <v>30</v>
      </c>
      <c r="E566" s="43">
        <v>23.287283900000002</v>
      </c>
      <c r="F566" s="43" t="s">
        <v>30</v>
      </c>
      <c r="G566" s="43">
        <v>0</v>
      </c>
      <c r="H566" s="43" t="s">
        <v>30</v>
      </c>
      <c r="I566" s="43">
        <f t="shared" si="457"/>
        <v>23.287283900000002</v>
      </c>
      <c r="J566" s="80" t="s">
        <v>30</v>
      </c>
      <c r="K566" s="43">
        <v>23.287283899999998</v>
      </c>
      <c r="L566" s="80" t="s">
        <v>30</v>
      </c>
      <c r="M566" s="43">
        <v>18.28763584</v>
      </c>
      <c r="N566" s="80" t="s">
        <v>30</v>
      </c>
      <c r="O566" s="43">
        <f t="shared" si="458"/>
        <v>4.9996480600000019</v>
      </c>
      <c r="P566" s="80" t="s">
        <v>30</v>
      </c>
      <c r="Q566" s="43">
        <f t="shared" si="459"/>
        <v>-4.9996480599999984</v>
      </c>
      <c r="R566" s="80" t="s">
        <v>30</v>
      </c>
      <c r="S566" s="45">
        <f t="shared" si="410"/>
        <v>-0.21469434054522771</v>
      </c>
      <c r="T566" s="63" t="s">
        <v>1207</v>
      </c>
      <c r="U566" s="24"/>
      <c r="W566" s="25"/>
    </row>
    <row r="567" spans="1:29" ht="47.25" x14ac:dyDescent="0.25">
      <c r="A567" s="40" t="s">
        <v>1202</v>
      </c>
      <c r="B567" s="121" t="s">
        <v>1208</v>
      </c>
      <c r="C567" s="92" t="s">
        <v>1209</v>
      </c>
      <c r="D567" s="43" t="s">
        <v>30</v>
      </c>
      <c r="E567" s="43">
        <v>7.7279999999999998</v>
      </c>
      <c r="F567" s="43" t="s">
        <v>30</v>
      </c>
      <c r="G567" s="43">
        <v>0</v>
      </c>
      <c r="H567" s="43" t="s">
        <v>30</v>
      </c>
      <c r="I567" s="43">
        <f t="shared" si="457"/>
        <v>7.7279999999999998</v>
      </c>
      <c r="J567" s="44" t="s">
        <v>30</v>
      </c>
      <c r="K567" s="43">
        <v>7.7279999999999998</v>
      </c>
      <c r="L567" s="44" t="s">
        <v>30</v>
      </c>
      <c r="M567" s="43">
        <v>0</v>
      </c>
      <c r="N567" s="44" t="s">
        <v>30</v>
      </c>
      <c r="O567" s="43">
        <f t="shared" si="458"/>
        <v>7.7279999999999998</v>
      </c>
      <c r="P567" s="80" t="s">
        <v>30</v>
      </c>
      <c r="Q567" s="43">
        <f t="shared" si="459"/>
        <v>-7.7279999999999998</v>
      </c>
      <c r="R567" s="80" t="s">
        <v>30</v>
      </c>
      <c r="S567" s="45">
        <f t="shared" si="410"/>
        <v>-1</v>
      </c>
      <c r="T567" s="63" t="s">
        <v>913</v>
      </c>
      <c r="U567" s="24"/>
      <c r="W567" s="25"/>
      <c r="X567" s="26"/>
      <c r="Y567" s="26"/>
      <c r="Z567" s="26"/>
      <c r="AA567" s="26"/>
      <c r="AC567" s="26"/>
    </row>
    <row r="568" spans="1:29" ht="31.5" x14ac:dyDescent="0.25">
      <c r="A568" s="33" t="s">
        <v>1210</v>
      </c>
      <c r="B568" s="83" t="s">
        <v>177</v>
      </c>
      <c r="C568" s="37" t="s">
        <v>29</v>
      </c>
      <c r="D568" s="36">
        <f t="shared" ref="D568:E568" si="460">SUM(D569:D595)</f>
        <v>0</v>
      </c>
      <c r="E568" s="36">
        <f t="shared" si="460"/>
        <v>935.78639156000008</v>
      </c>
      <c r="F568" s="36" t="s">
        <v>30</v>
      </c>
      <c r="G568" s="36">
        <f t="shared" ref="G568" si="461">SUM(G569:G595)</f>
        <v>269.22240565999999</v>
      </c>
      <c r="H568" s="36" t="s">
        <v>30</v>
      </c>
      <c r="I568" s="36">
        <f t="shared" ref="I568" si="462">SUM(I569:I595)</f>
        <v>666.56398590000003</v>
      </c>
      <c r="J568" s="37" t="s">
        <v>30</v>
      </c>
      <c r="K568" s="36">
        <f t="shared" ref="K568:M568" si="463">SUM(K569:K595)</f>
        <v>450.509249463</v>
      </c>
      <c r="L568" s="37" t="s">
        <v>30</v>
      </c>
      <c r="M568" s="36">
        <f t="shared" si="463"/>
        <v>416.02976421</v>
      </c>
      <c r="N568" s="37" t="s">
        <v>30</v>
      </c>
      <c r="O568" s="36">
        <f t="shared" ref="O568" si="464">SUM(O569:O595)</f>
        <v>250.53422169000001</v>
      </c>
      <c r="P568" s="60" t="s">
        <v>30</v>
      </c>
      <c r="Q568" s="36">
        <f t="shared" ref="Q568" si="465">SUM(Q569:Q595)</f>
        <v>-34.666985252999986</v>
      </c>
      <c r="R568" s="60" t="s">
        <v>30</v>
      </c>
      <c r="S568" s="38">
        <f t="shared" si="410"/>
        <v>-7.6950662598653616E-2</v>
      </c>
      <c r="T568" s="90" t="s">
        <v>30</v>
      </c>
      <c r="U568" s="24"/>
      <c r="W568" s="25"/>
      <c r="X568" s="26"/>
      <c r="Y568" s="26"/>
      <c r="Z568" s="26"/>
      <c r="AA568" s="26"/>
      <c r="AC568" s="26"/>
    </row>
    <row r="569" spans="1:29" ht="31.5" x14ac:dyDescent="0.25">
      <c r="A569" s="40" t="s">
        <v>1210</v>
      </c>
      <c r="B569" s="121" t="s">
        <v>1211</v>
      </c>
      <c r="C569" s="77" t="s">
        <v>1212</v>
      </c>
      <c r="D569" s="53" t="s">
        <v>30</v>
      </c>
      <c r="E569" s="43">
        <v>8.5268764499999996</v>
      </c>
      <c r="F569" s="43" t="s">
        <v>30</v>
      </c>
      <c r="G569" s="43">
        <v>8.5268764499999996</v>
      </c>
      <c r="H569" s="43" t="s">
        <v>30</v>
      </c>
      <c r="I569" s="43">
        <f t="shared" ref="I569:I595" si="466">E569-G569</f>
        <v>0</v>
      </c>
      <c r="J569" s="44" t="s">
        <v>30</v>
      </c>
      <c r="K569" s="43">
        <v>0</v>
      </c>
      <c r="L569" s="44" t="s">
        <v>30</v>
      </c>
      <c r="M569" s="43">
        <v>0</v>
      </c>
      <c r="N569" s="44" t="s">
        <v>30</v>
      </c>
      <c r="O569" s="43">
        <f t="shared" ref="O569:O595" si="467">I569-M569</f>
        <v>0</v>
      </c>
      <c r="P569" s="80" t="s">
        <v>30</v>
      </c>
      <c r="Q569" s="43">
        <f t="shared" ref="Q569:Q595" si="468">M569-K569</f>
        <v>0</v>
      </c>
      <c r="R569" s="80" t="s">
        <v>30</v>
      </c>
      <c r="S569" s="45">
        <v>0</v>
      </c>
      <c r="T569" s="63" t="s">
        <v>30</v>
      </c>
      <c r="U569" s="24"/>
      <c r="W569" s="25"/>
      <c r="X569" s="26"/>
      <c r="Y569" s="26"/>
      <c r="Z569" s="26"/>
      <c r="AA569" s="26"/>
      <c r="AC569" s="26"/>
    </row>
    <row r="570" spans="1:29" ht="47.25" x14ac:dyDescent="0.25">
      <c r="A570" s="40" t="s">
        <v>1210</v>
      </c>
      <c r="B570" s="121" t="s">
        <v>1213</v>
      </c>
      <c r="C570" s="77" t="s">
        <v>1214</v>
      </c>
      <c r="D570" s="93" t="s">
        <v>30</v>
      </c>
      <c r="E570" s="43">
        <v>36.443104029999994</v>
      </c>
      <c r="F570" s="43" t="s">
        <v>30</v>
      </c>
      <c r="G570" s="43">
        <v>0</v>
      </c>
      <c r="H570" s="43" t="s">
        <v>30</v>
      </c>
      <c r="I570" s="43">
        <f t="shared" si="466"/>
        <v>36.443104029999994</v>
      </c>
      <c r="J570" s="44" t="s">
        <v>30</v>
      </c>
      <c r="K570" s="43">
        <v>36.443104029999994</v>
      </c>
      <c r="L570" s="44" t="s">
        <v>30</v>
      </c>
      <c r="M570" s="43">
        <v>2.3637772999999997</v>
      </c>
      <c r="N570" s="44" t="s">
        <v>30</v>
      </c>
      <c r="O570" s="43">
        <f t="shared" si="467"/>
        <v>34.079326729999991</v>
      </c>
      <c r="P570" s="80" t="s">
        <v>30</v>
      </c>
      <c r="Q570" s="43">
        <f t="shared" si="468"/>
        <v>-34.079326729999991</v>
      </c>
      <c r="R570" s="80" t="s">
        <v>30</v>
      </c>
      <c r="S570" s="45">
        <f t="shared" si="410"/>
        <v>-0.93513787140485782</v>
      </c>
      <c r="T570" s="63" t="s">
        <v>1215</v>
      </c>
      <c r="U570" s="24"/>
      <c r="W570" s="25"/>
      <c r="X570" s="26"/>
      <c r="Y570" s="26"/>
      <c r="Z570" s="26"/>
      <c r="AA570" s="26"/>
      <c r="AC570" s="26"/>
    </row>
    <row r="571" spans="1:29" ht="47.25" x14ac:dyDescent="0.25">
      <c r="A571" s="40" t="s">
        <v>1210</v>
      </c>
      <c r="B571" s="121" t="s">
        <v>1216</v>
      </c>
      <c r="C571" s="77" t="s">
        <v>1217</v>
      </c>
      <c r="D571" s="59" t="s">
        <v>30</v>
      </c>
      <c r="E571" s="43">
        <v>32.440070219999996</v>
      </c>
      <c r="F571" s="43" t="s">
        <v>30</v>
      </c>
      <c r="G571" s="43">
        <v>32.440070219999996</v>
      </c>
      <c r="H571" s="43" t="s">
        <v>30</v>
      </c>
      <c r="I571" s="43">
        <f t="shared" si="466"/>
        <v>0</v>
      </c>
      <c r="J571" s="44" t="s">
        <v>30</v>
      </c>
      <c r="K571" s="43">
        <v>0</v>
      </c>
      <c r="L571" s="44" t="s">
        <v>30</v>
      </c>
      <c r="M571" s="43">
        <v>0</v>
      </c>
      <c r="N571" s="44" t="s">
        <v>30</v>
      </c>
      <c r="O571" s="43">
        <f t="shared" si="467"/>
        <v>0</v>
      </c>
      <c r="P571" s="80" t="s">
        <v>30</v>
      </c>
      <c r="Q571" s="43">
        <f t="shared" si="468"/>
        <v>0</v>
      </c>
      <c r="R571" s="80" t="s">
        <v>30</v>
      </c>
      <c r="S571" s="45">
        <v>0</v>
      </c>
      <c r="T571" s="63" t="s">
        <v>30</v>
      </c>
      <c r="U571" s="24"/>
      <c r="W571" s="25"/>
      <c r="X571" s="26"/>
      <c r="Y571" s="26"/>
      <c r="Z571" s="26"/>
      <c r="AA571" s="26"/>
      <c r="AC571" s="26"/>
    </row>
    <row r="572" spans="1:29" ht="47.25" x14ac:dyDescent="0.25">
      <c r="A572" s="40" t="s">
        <v>1210</v>
      </c>
      <c r="B572" s="121" t="s">
        <v>1218</v>
      </c>
      <c r="C572" s="77" t="s">
        <v>1219</v>
      </c>
      <c r="D572" s="53" t="s">
        <v>30</v>
      </c>
      <c r="E572" s="43">
        <v>21.69700263</v>
      </c>
      <c r="F572" s="43" t="s">
        <v>30</v>
      </c>
      <c r="G572" s="43">
        <v>21.69700263</v>
      </c>
      <c r="H572" s="43" t="s">
        <v>30</v>
      </c>
      <c r="I572" s="43">
        <f t="shared" si="466"/>
        <v>0</v>
      </c>
      <c r="J572" s="44" t="s">
        <v>30</v>
      </c>
      <c r="K572" s="43">
        <v>0</v>
      </c>
      <c r="L572" s="44" t="s">
        <v>30</v>
      </c>
      <c r="M572" s="43">
        <v>0</v>
      </c>
      <c r="N572" s="44" t="s">
        <v>30</v>
      </c>
      <c r="O572" s="43">
        <f t="shared" si="467"/>
        <v>0</v>
      </c>
      <c r="P572" s="80" t="s">
        <v>30</v>
      </c>
      <c r="Q572" s="43">
        <f t="shared" si="468"/>
        <v>0</v>
      </c>
      <c r="R572" s="80" t="s">
        <v>30</v>
      </c>
      <c r="S572" s="45">
        <v>0</v>
      </c>
      <c r="T572" s="63" t="s">
        <v>30</v>
      </c>
      <c r="U572" s="24"/>
      <c r="W572" s="25"/>
      <c r="X572" s="26"/>
      <c r="Y572" s="26"/>
      <c r="Z572" s="26"/>
      <c r="AA572" s="26"/>
      <c r="AC572" s="26"/>
    </row>
    <row r="573" spans="1:29" ht="47.25" x14ac:dyDescent="0.25">
      <c r="A573" s="40" t="s">
        <v>1210</v>
      </c>
      <c r="B573" s="121" t="s">
        <v>1220</v>
      </c>
      <c r="C573" s="77" t="s">
        <v>1221</v>
      </c>
      <c r="D573" s="43" t="s">
        <v>30</v>
      </c>
      <c r="E573" s="43">
        <v>52.784625300000002</v>
      </c>
      <c r="F573" s="43" t="s">
        <v>30</v>
      </c>
      <c r="G573" s="43">
        <v>7.2064716999999998</v>
      </c>
      <c r="H573" s="43" t="s">
        <v>30</v>
      </c>
      <c r="I573" s="43">
        <f t="shared" si="466"/>
        <v>45.5781536</v>
      </c>
      <c r="J573" s="44" t="s">
        <v>30</v>
      </c>
      <c r="K573" s="43">
        <v>45.5781536</v>
      </c>
      <c r="L573" s="44" t="s">
        <v>30</v>
      </c>
      <c r="M573" s="43">
        <v>48.189364959999985</v>
      </c>
      <c r="N573" s="44" t="s">
        <v>30</v>
      </c>
      <c r="O573" s="43">
        <f t="shared" si="467"/>
        <v>-2.6112113599999844</v>
      </c>
      <c r="P573" s="80" t="s">
        <v>30</v>
      </c>
      <c r="Q573" s="43">
        <f t="shared" si="468"/>
        <v>2.6112113599999844</v>
      </c>
      <c r="R573" s="80" t="s">
        <v>30</v>
      </c>
      <c r="S573" s="45">
        <f t="shared" si="410"/>
        <v>5.7290854362296598E-2</v>
      </c>
      <c r="T573" s="63" t="s">
        <v>30</v>
      </c>
      <c r="U573" s="24"/>
      <c r="W573" s="25"/>
      <c r="X573" s="26"/>
      <c r="Y573" s="26"/>
      <c r="Z573" s="26"/>
      <c r="AA573" s="26"/>
      <c r="AC573" s="26"/>
    </row>
    <row r="574" spans="1:29" ht="47.25" x14ac:dyDescent="0.25">
      <c r="A574" s="40" t="s">
        <v>1210</v>
      </c>
      <c r="B574" s="121" t="s">
        <v>1222</v>
      </c>
      <c r="C574" s="92" t="s">
        <v>1223</v>
      </c>
      <c r="D574" s="59" t="s">
        <v>30</v>
      </c>
      <c r="E574" s="43">
        <v>4.2342923699999995</v>
      </c>
      <c r="F574" s="43" t="s">
        <v>30</v>
      </c>
      <c r="G574" s="43">
        <v>4.2342923699999995</v>
      </c>
      <c r="H574" s="43" t="s">
        <v>30</v>
      </c>
      <c r="I574" s="43">
        <f t="shared" si="466"/>
        <v>0</v>
      </c>
      <c r="J574" s="44" t="s">
        <v>30</v>
      </c>
      <c r="K574" s="43">
        <v>0</v>
      </c>
      <c r="L574" s="44" t="s">
        <v>30</v>
      </c>
      <c r="M574" s="43">
        <v>0</v>
      </c>
      <c r="N574" s="44" t="s">
        <v>30</v>
      </c>
      <c r="O574" s="43">
        <f t="shared" si="467"/>
        <v>0</v>
      </c>
      <c r="P574" s="80" t="s">
        <v>30</v>
      </c>
      <c r="Q574" s="43">
        <f t="shared" si="468"/>
        <v>0</v>
      </c>
      <c r="R574" s="80" t="s">
        <v>30</v>
      </c>
      <c r="S574" s="45">
        <v>0</v>
      </c>
      <c r="T574" s="63" t="s">
        <v>30</v>
      </c>
      <c r="U574" s="24"/>
      <c r="W574" s="25"/>
      <c r="X574" s="26"/>
      <c r="Y574" s="26"/>
      <c r="Z574" s="26"/>
      <c r="AA574" s="26"/>
      <c r="AC574" s="26"/>
    </row>
    <row r="575" spans="1:29" ht="47.25" x14ac:dyDescent="0.25">
      <c r="A575" s="40" t="s">
        <v>1210</v>
      </c>
      <c r="B575" s="121" t="s">
        <v>1224</v>
      </c>
      <c r="C575" s="92" t="s">
        <v>1225</v>
      </c>
      <c r="D575" s="53" t="s">
        <v>30</v>
      </c>
      <c r="E575" s="43">
        <v>68.187246210000012</v>
      </c>
      <c r="F575" s="43" t="s">
        <v>30</v>
      </c>
      <c r="G575" s="43">
        <v>12.896730010000001</v>
      </c>
      <c r="H575" s="43" t="s">
        <v>30</v>
      </c>
      <c r="I575" s="43">
        <f t="shared" si="466"/>
        <v>55.290516200000013</v>
      </c>
      <c r="J575" s="44" t="s">
        <v>30</v>
      </c>
      <c r="K575" s="43">
        <v>55.290516199999999</v>
      </c>
      <c r="L575" s="44" t="s">
        <v>30</v>
      </c>
      <c r="M575" s="43">
        <v>54.957661259999995</v>
      </c>
      <c r="N575" s="44" t="s">
        <v>30</v>
      </c>
      <c r="O575" s="43">
        <f t="shared" si="467"/>
        <v>0.33285494000001847</v>
      </c>
      <c r="P575" s="80" t="s">
        <v>30</v>
      </c>
      <c r="Q575" s="43">
        <f t="shared" si="468"/>
        <v>-0.33285494000000426</v>
      </c>
      <c r="R575" s="80" t="s">
        <v>30</v>
      </c>
      <c r="S575" s="45">
        <f t="shared" si="410"/>
        <v>-6.020109105076582E-3</v>
      </c>
      <c r="T575" s="63" t="s">
        <v>30</v>
      </c>
      <c r="U575" s="24"/>
      <c r="W575" s="25"/>
      <c r="X575" s="26"/>
      <c r="Y575" s="26"/>
      <c r="Z575" s="26"/>
      <c r="AA575" s="26"/>
      <c r="AC575" s="26"/>
    </row>
    <row r="576" spans="1:29" ht="47.25" x14ac:dyDescent="0.25">
      <c r="A576" s="40" t="s">
        <v>1210</v>
      </c>
      <c r="B576" s="121" t="s">
        <v>1226</v>
      </c>
      <c r="C576" s="92" t="s">
        <v>1227</v>
      </c>
      <c r="D576" s="43" t="s">
        <v>30</v>
      </c>
      <c r="E576" s="43">
        <v>15.202356830000001</v>
      </c>
      <c r="F576" s="43" t="s">
        <v>30</v>
      </c>
      <c r="G576" s="43">
        <v>2.9002170000000001E-2</v>
      </c>
      <c r="H576" s="43" t="s">
        <v>30</v>
      </c>
      <c r="I576" s="43">
        <f t="shared" si="466"/>
        <v>15.173354660000001</v>
      </c>
      <c r="J576" s="44" t="s">
        <v>30</v>
      </c>
      <c r="K576" s="43">
        <v>15.173354660000003</v>
      </c>
      <c r="L576" s="44" t="s">
        <v>30</v>
      </c>
      <c r="M576" s="43">
        <v>0.79880561000000005</v>
      </c>
      <c r="N576" s="44" t="s">
        <v>30</v>
      </c>
      <c r="O576" s="43">
        <f t="shared" si="467"/>
        <v>14.374549050000001</v>
      </c>
      <c r="P576" s="80" t="s">
        <v>30</v>
      </c>
      <c r="Q576" s="43">
        <f t="shared" si="468"/>
        <v>-14.374549050000002</v>
      </c>
      <c r="R576" s="80" t="s">
        <v>30</v>
      </c>
      <c r="S576" s="45">
        <f t="shared" si="410"/>
        <v>-0.94735471305460139</v>
      </c>
      <c r="T576" s="63" t="s">
        <v>1228</v>
      </c>
      <c r="U576" s="24"/>
      <c r="W576" s="25"/>
      <c r="X576" s="26"/>
      <c r="Y576" s="26"/>
      <c r="Z576" s="26"/>
      <c r="AA576" s="26"/>
      <c r="AC576" s="26"/>
    </row>
    <row r="577" spans="1:29" ht="47.25" x14ac:dyDescent="0.25">
      <c r="A577" s="40" t="s">
        <v>1210</v>
      </c>
      <c r="B577" s="121" t="s">
        <v>1229</v>
      </c>
      <c r="C577" s="92" t="s">
        <v>1230</v>
      </c>
      <c r="D577" s="42" t="s">
        <v>30</v>
      </c>
      <c r="E577" s="43">
        <v>8.747465</v>
      </c>
      <c r="F577" s="43" t="s">
        <v>30</v>
      </c>
      <c r="G577" s="43">
        <v>0</v>
      </c>
      <c r="H577" s="43" t="s">
        <v>30</v>
      </c>
      <c r="I577" s="43">
        <f t="shared" si="466"/>
        <v>8.747465</v>
      </c>
      <c r="J577" s="44" t="s">
        <v>30</v>
      </c>
      <c r="K577" s="43">
        <v>8.747465</v>
      </c>
      <c r="L577" s="44" t="s">
        <v>30</v>
      </c>
      <c r="M577" s="43">
        <v>0</v>
      </c>
      <c r="N577" s="44" t="s">
        <v>30</v>
      </c>
      <c r="O577" s="43">
        <f t="shared" si="467"/>
        <v>8.747465</v>
      </c>
      <c r="P577" s="80" t="s">
        <v>30</v>
      </c>
      <c r="Q577" s="43">
        <f t="shared" si="468"/>
        <v>-8.747465</v>
      </c>
      <c r="R577" s="80" t="s">
        <v>30</v>
      </c>
      <c r="S577" s="45">
        <f t="shared" si="410"/>
        <v>-1</v>
      </c>
      <c r="T577" s="63" t="s">
        <v>913</v>
      </c>
      <c r="U577" s="24"/>
      <c r="W577" s="25"/>
      <c r="X577" s="26"/>
      <c r="Y577" s="26"/>
      <c r="Z577" s="26"/>
      <c r="AA577" s="26"/>
      <c r="AC577" s="26"/>
    </row>
    <row r="578" spans="1:29" ht="47.25" x14ac:dyDescent="0.25">
      <c r="A578" s="40" t="s">
        <v>1210</v>
      </c>
      <c r="B578" s="121" t="s">
        <v>1231</v>
      </c>
      <c r="C578" s="92" t="s">
        <v>1232</v>
      </c>
      <c r="D578" s="53" t="s">
        <v>30</v>
      </c>
      <c r="E578" s="43">
        <v>41.145879000000001</v>
      </c>
      <c r="F578" s="43" t="s">
        <v>30</v>
      </c>
      <c r="G578" s="43">
        <v>0</v>
      </c>
      <c r="H578" s="43" t="s">
        <v>30</v>
      </c>
      <c r="I578" s="43">
        <f t="shared" si="466"/>
        <v>41.145879000000001</v>
      </c>
      <c r="J578" s="44" t="s">
        <v>30</v>
      </c>
      <c r="K578" s="43">
        <v>0</v>
      </c>
      <c r="L578" s="44" t="s">
        <v>30</v>
      </c>
      <c r="M578" s="43">
        <v>0</v>
      </c>
      <c r="N578" s="44" t="s">
        <v>30</v>
      </c>
      <c r="O578" s="43">
        <f t="shared" si="467"/>
        <v>41.145879000000001</v>
      </c>
      <c r="P578" s="80" t="s">
        <v>30</v>
      </c>
      <c r="Q578" s="43">
        <f t="shared" si="468"/>
        <v>0</v>
      </c>
      <c r="R578" s="80" t="s">
        <v>30</v>
      </c>
      <c r="S578" s="45">
        <v>0</v>
      </c>
      <c r="T578" s="63" t="s">
        <v>30</v>
      </c>
      <c r="U578" s="24"/>
      <c r="W578" s="25"/>
      <c r="X578" s="26"/>
      <c r="Y578" s="26"/>
      <c r="Z578" s="26"/>
      <c r="AA578" s="26"/>
      <c r="AC578" s="26"/>
    </row>
    <row r="579" spans="1:29" ht="47.25" x14ac:dyDescent="0.25">
      <c r="A579" s="40" t="s">
        <v>1210</v>
      </c>
      <c r="B579" s="121" t="s">
        <v>1233</v>
      </c>
      <c r="C579" s="92" t="s">
        <v>1234</v>
      </c>
      <c r="D579" s="42" t="s">
        <v>30</v>
      </c>
      <c r="E579" s="43">
        <v>18.940082000000004</v>
      </c>
      <c r="F579" s="43" t="s">
        <v>30</v>
      </c>
      <c r="G579" s="43">
        <v>0</v>
      </c>
      <c r="H579" s="43" t="s">
        <v>30</v>
      </c>
      <c r="I579" s="43">
        <f t="shared" si="466"/>
        <v>18.940082000000004</v>
      </c>
      <c r="J579" s="44" t="s">
        <v>30</v>
      </c>
      <c r="K579" s="43">
        <v>18.940082000000004</v>
      </c>
      <c r="L579" s="44" t="s">
        <v>30</v>
      </c>
      <c r="M579" s="43">
        <v>17.002713849999999</v>
      </c>
      <c r="N579" s="44" t="s">
        <v>30</v>
      </c>
      <c r="O579" s="43">
        <f t="shared" si="467"/>
        <v>1.9373681500000046</v>
      </c>
      <c r="P579" s="80" t="s">
        <v>30</v>
      </c>
      <c r="Q579" s="43">
        <f t="shared" si="468"/>
        <v>-1.9373681500000046</v>
      </c>
      <c r="R579" s="80" t="s">
        <v>30</v>
      </c>
      <c r="S579" s="45">
        <f t="shared" si="410"/>
        <v>-0.1022893221898408</v>
      </c>
      <c r="T579" s="63" t="s">
        <v>1235</v>
      </c>
      <c r="U579" s="24"/>
      <c r="W579" s="25"/>
      <c r="X579" s="26"/>
      <c r="Y579" s="26"/>
      <c r="Z579" s="26"/>
      <c r="AA579" s="26"/>
      <c r="AC579" s="26"/>
    </row>
    <row r="580" spans="1:29" ht="47.25" x14ac:dyDescent="0.25">
      <c r="A580" s="40" t="s">
        <v>1210</v>
      </c>
      <c r="B580" s="121" t="s">
        <v>1236</v>
      </c>
      <c r="C580" s="92" t="s">
        <v>1237</v>
      </c>
      <c r="D580" s="42" t="s">
        <v>30</v>
      </c>
      <c r="E580" s="43">
        <v>54.51053091</v>
      </c>
      <c r="F580" s="43" t="s">
        <v>30</v>
      </c>
      <c r="G580" s="43">
        <v>0</v>
      </c>
      <c r="H580" s="43" t="s">
        <v>30</v>
      </c>
      <c r="I580" s="43">
        <f t="shared" si="466"/>
        <v>54.51053091</v>
      </c>
      <c r="J580" s="44" t="s">
        <v>30</v>
      </c>
      <c r="K580" s="43">
        <v>16.353159272999999</v>
      </c>
      <c r="L580" s="44" t="s">
        <v>30</v>
      </c>
      <c r="M580" s="43">
        <v>4.6495963700000003</v>
      </c>
      <c r="N580" s="44" t="s">
        <v>30</v>
      </c>
      <c r="O580" s="43">
        <f t="shared" si="467"/>
        <v>49.860934540000002</v>
      </c>
      <c r="P580" s="80" t="s">
        <v>30</v>
      </c>
      <c r="Q580" s="43">
        <f t="shared" si="468"/>
        <v>-11.703562902999998</v>
      </c>
      <c r="R580" s="80" t="s">
        <v>30</v>
      </c>
      <c r="S580" s="45">
        <f t="shared" si="410"/>
        <v>-0.71567595640820603</v>
      </c>
      <c r="T580" s="63" t="s">
        <v>1238</v>
      </c>
      <c r="U580" s="24"/>
      <c r="W580" s="25"/>
      <c r="X580" s="26"/>
      <c r="Y580" s="26"/>
      <c r="Z580" s="26"/>
      <c r="AA580" s="26"/>
      <c r="AC580" s="26"/>
    </row>
    <row r="581" spans="1:29" ht="165.75" customHeight="1" x14ac:dyDescent="0.25">
      <c r="A581" s="67" t="s">
        <v>1210</v>
      </c>
      <c r="B581" s="68" t="s">
        <v>1239</v>
      </c>
      <c r="C581" s="94" t="s">
        <v>1240</v>
      </c>
      <c r="D581" s="42" t="s">
        <v>30</v>
      </c>
      <c r="E581" s="43">
        <v>36.732999999999997</v>
      </c>
      <c r="F581" s="43" t="s">
        <v>30</v>
      </c>
      <c r="G581" s="43">
        <v>0</v>
      </c>
      <c r="H581" s="43" t="s">
        <v>30</v>
      </c>
      <c r="I581" s="43">
        <f t="shared" si="466"/>
        <v>36.732999999999997</v>
      </c>
      <c r="J581" s="44" t="s">
        <v>30</v>
      </c>
      <c r="K581" s="43" t="s">
        <v>30</v>
      </c>
      <c r="L581" s="44" t="s">
        <v>30</v>
      </c>
      <c r="M581" s="43">
        <v>0</v>
      </c>
      <c r="N581" s="44" t="s">
        <v>30</v>
      </c>
      <c r="O581" s="43">
        <f t="shared" si="467"/>
        <v>36.732999999999997</v>
      </c>
      <c r="P581" s="80" t="s">
        <v>30</v>
      </c>
      <c r="Q581" s="43" t="s">
        <v>30</v>
      </c>
      <c r="R581" s="80" t="s">
        <v>30</v>
      </c>
      <c r="S581" s="45" t="s">
        <v>30</v>
      </c>
      <c r="T581" s="63" t="s">
        <v>1241</v>
      </c>
      <c r="U581" s="24"/>
      <c r="W581" s="25"/>
      <c r="X581" s="26"/>
      <c r="Y581" s="26"/>
      <c r="Z581" s="26"/>
      <c r="AA581" s="26"/>
      <c r="AC581" s="26"/>
    </row>
    <row r="582" spans="1:29" ht="47.25" x14ac:dyDescent="0.25">
      <c r="A582" s="40" t="s">
        <v>1210</v>
      </c>
      <c r="B582" s="121" t="s">
        <v>1242</v>
      </c>
      <c r="C582" s="92" t="s">
        <v>1243</v>
      </c>
      <c r="D582" s="42" t="s">
        <v>30</v>
      </c>
      <c r="E582" s="43">
        <v>57.630839389999998</v>
      </c>
      <c r="F582" s="43" t="s">
        <v>30</v>
      </c>
      <c r="G582" s="43">
        <v>57.630839389999998</v>
      </c>
      <c r="H582" s="43" t="s">
        <v>30</v>
      </c>
      <c r="I582" s="43">
        <f t="shared" si="466"/>
        <v>0</v>
      </c>
      <c r="J582" s="44" t="s">
        <v>30</v>
      </c>
      <c r="K582" s="43">
        <v>0</v>
      </c>
      <c r="L582" s="44" t="s">
        <v>30</v>
      </c>
      <c r="M582" s="43">
        <v>0</v>
      </c>
      <c r="N582" s="44" t="s">
        <v>30</v>
      </c>
      <c r="O582" s="43">
        <f t="shared" si="467"/>
        <v>0</v>
      </c>
      <c r="P582" s="80" t="s">
        <v>30</v>
      </c>
      <c r="Q582" s="43">
        <f t="shared" si="468"/>
        <v>0</v>
      </c>
      <c r="R582" s="80" t="s">
        <v>30</v>
      </c>
      <c r="S582" s="45">
        <v>0</v>
      </c>
      <c r="T582" s="63" t="s">
        <v>30</v>
      </c>
      <c r="U582" s="24"/>
      <c r="W582" s="25"/>
      <c r="X582" s="26"/>
      <c r="Y582" s="26"/>
      <c r="Z582" s="26"/>
      <c r="AA582" s="26"/>
      <c r="AC582" s="26"/>
    </row>
    <row r="583" spans="1:29" s="26" customFormat="1" ht="31.5" x14ac:dyDescent="0.25">
      <c r="A583" s="40" t="s">
        <v>1210</v>
      </c>
      <c r="B583" s="122" t="s">
        <v>1244</v>
      </c>
      <c r="C583" s="77" t="s">
        <v>1245</v>
      </c>
      <c r="D583" s="42" t="s">
        <v>30</v>
      </c>
      <c r="E583" s="43">
        <v>15.464268000000001</v>
      </c>
      <c r="F583" s="43" t="s">
        <v>30</v>
      </c>
      <c r="G583" s="43">
        <v>0</v>
      </c>
      <c r="H583" s="43" t="s">
        <v>30</v>
      </c>
      <c r="I583" s="43">
        <f t="shared" si="466"/>
        <v>15.464268000000001</v>
      </c>
      <c r="J583" s="88" t="s">
        <v>30</v>
      </c>
      <c r="K583" s="43">
        <v>15.464268000000001</v>
      </c>
      <c r="L583" s="88" t="s">
        <v>30</v>
      </c>
      <c r="M583" s="43">
        <v>17.28632812</v>
      </c>
      <c r="N583" s="88" t="s">
        <v>30</v>
      </c>
      <c r="O583" s="43">
        <f t="shared" si="467"/>
        <v>-1.8220601199999997</v>
      </c>
      <c r="P583" s="88" t="s">
        <v>30</v>
      </c>
      <c r="Q583" s="43">
        <f t="shared" si="468"/>
        <v>1.8220601199999997</v>
      </c>
      <c r="R583" s="88" t="s">
        <v>30</v>
      </c>
      <c r="S583" s="45">
        <f t="shared" si="410"/>
        <v>0.11782388406615817</v>
      </c>
      <c r="T583" s="89" t="s">
        <v>325</v>
      </c>
      <c r="U583" s="24"/>
      <c r="W583" s="25"/>
    </row>
    <row r="584" spans="1:29" s="26" customFormat="1" ht="31.5" x14ac:dyDescent="0.25">
      <c r="A584" s="40" t="s">
        <v>1210</v>
      </c>
      <c r="B584" s="122" t="s">
        <v>1246</v>
      </c>
      <c r="C584" s="77" t="s">
        <v>1247</v>
      </c>
      <c r="D584" s="42" t="s">
        <v>30</v>
      </c>
      <c r="E584" s="43">
        <v>45.230736000000007</v>
      </c>
      <c r="F584" s="43" t="s">
        <v>30</v>
      </c>
      <c r="G584" s="43">
        <v>0</v>
      </c>
      <c r="H584" s="43" t="s">
        <v>30</v>
      </c>
      <c r="I584" s="43">
        <f t="shared" si="466"/>
        <v>45.230736000000007</v>
      </c>
      <c r="J584" s="80" t="s">
        <v>30</v>
      </c>
      <c r="K584" s="43">
        <v>45.230736000000007</v>
      </c>
      <c r="L584" s="80" t="s">
        <v>30</v>
      </c>
      <c r="M584" s="43">
        <v>40.494428859999999</v>
      </c>
      <c r="N584" s="80" t="s">
        <v>30</v>
      </c>
      <c r="O584" s="43">
        <f t="shared" si="467"/>
        <v>4.7363071400000081</v>
      </c>
      <c r="P584" s="80" t="s">
        <v>30</v>
      </c>
      <c r="Q584" s="43">
        <f t="shared" si="468"/>
        <v>-4.7363071400000081</v>
      </c>
      <c r="R584" s="80" t="s">
        <v>30</v>
      </c>
      <c r="S584" s="45">
        <f t="shared" si="410"/>
        <v>-0.10471435043639368</v>
      </c>
      <c r="T584" s="63" t="s">
        <v>1248</v>
      </c>
      <c r="U584" s="24"/>
      <c r="W584" s="25"/>
    </row>
    <row r="585" spans="1:29" s="26" customFormat="1" ht="47.25" x14ac:dyDescent="0.25">
      <c r="A585" s="40" t="s">
        <v>1210</v>
      </c>
      <c r="B585" s="122" t="s">
        <v>1249</v>
      </c>
      <c r="C585" s="77" t="s">
        <v>1250</v>
      </c>
      <c r="D585" s="42" t="s">
        <v>30</v>
      </c>
      <c r="E585" s="43">
        <v>51.646729999999998</v>
      </c>
      <c r="F585" s="43" t="s">
        <v>30</v>
      </c>
      <c r="G585" s="43">
        <v>0</v>
      </c>
      <c r="H585" s="43" t="s">
        <v>30</v>
      </c>
      <c r="I585" s="43">
        <f t="shared" si="466"/>
        <v>51.646729999999998</v>
      </c>
      <c r="J585" s="80" t="s">
        <v>30</v>
      </c>
      <c r="K585" s="43">
        <v>29.165842999999999</v>
      </c>
      <c r="L585" s="80" t="s">
        <v>30</v>
      </c>
      <c r="M585" s="43">
        <v>45.806863790000008</v>
      </c>
      <c r="N585" s="80" t="s">
        <v>30</v>
      </c>
      <c r="O585" s="43">
        <f t="shared" si="467"/>
        <v>5.8398662099999896</v>
      </c>
      <c r="P585" s="80" t="s">
        <v>30</v>
      </c>
      <c r="Q585" s="43">
        <f t="shared" si="468"/>
        <v>16.64102079000001</v>
      </c>
      <c r="R585" s="80" t="s">
        <v>30</v>
      </c>
      <c r="S585" s="45">
        <f t="shared" si="410"/>
        <v>0.57056539699538289</v>
      </c>
      <c r="T585" s="63" t="s">
        <v>325</v>
      </c>
      <c r="U585" s="24"/>
      <c r="W585" s="25"/>
    </row>
    <row r="586" spans="1:29" s="26" customFormat="1" ht="47.25" x14ac:dyDescent="0.25">
      <c r="A586" s="40" t="s">
        <v>1210</v>
      </c>
      <c r="B586" s="122" t="s">
        <v>1251</v>
      </c>
      <c r="C586" s="77" t="s">
        <v>1252</v>
      </c>
      <c r="D586" s="53" t="s">
        <v>30</v>
      </c>
      <c r="E586" s="43">
        <v>22.018595000000001</v>
      </c>
      <c r="F586" s="43" t="s">
        <v>30</v>
      </c>
      <c r="G586" s="43">
        <v>0</v>
      </c>
      <c r="H586" s="43" t="s">
        <v>30</v>
      </c>
      <c r="I586" s="43">
        <f t="shared" si="466"/>
        <v>22.018595000000001</v>
      </c>
      <c r="J586" s="80" t="s">
        <v>30</v>
      </c>
      <c r="K586" s="43">
        <v>22.018594999999998</v>
      </c>
      <c r="L586" s="80" t="s">
        <v>30</v>
      </c>
      <c r="M586" s="43">
        <v>16.698143960000003</v>
      </c>
      <c r="N586" s="80" t="s">
        <v>30</v>
      </c>
      <c r="O586" s="43">
        <f t="shared" si="467"/>
        <v>5.3204510399999982</v>
      </c>
      <c r="P586" s="80" t="s">
        <v>30</v>
      </c>
      <c r="Q586" s="43">
        <f t="shared" si="468"/>
        <v>-5.3204510399999947</v>
      </c>
      <c r="R586" s="80" t="s">
        <v>30</v>
      </c>
      <c r="S586" s="45">
        <f t="shared" si="410"/>
        <v>-0.24163444761121203</v>
      </c>
      <c r="T586" s="63" t="s">
        <v>528</v>
      </c>
      <c r="U586" s="24"/>
      <c r="W586" s="25"/>
    </row>
    <row r="587" spans="1:29" s="26" customFormat="1" ht="47.25" x14ac:dyDescent="0.25">
      <c r="A587" s="40" t="s">
        <v>1210</v>
      </c>
      <c r="B587" s="122" t="s">
        <v>1253</v>
      </c>
      <c r="C587" s="77" t="s">
        <v>1254</v>
      </c>
      <c r="D587" s="42" t="s">
        <v>30</v>
      </c>
      <c r="E587" s="43">
        <v>47.78565528</v>
      </c>
      <c r="F587" s="43" t="s">
        <v>30</v>
      </c>
      <c r="G587" s="43">
        <v>47.78565528</v>
      </c>
      <c r="H587" s="43" t="s">
        <v>30</v>
      </c>
      <c r="I587" s="43">
        <f t="shared" si="466"/>
        <v>0</v>
      </c>
      <c r="J587" s="80" t="s">
        <v>30</v>
      </c>
      <c r="K587" s="43">
        <v>0</v>
      </c>
      <c r="L587" s="80" t="s">
        <v>30</v>
      </c>
      <c r="M587" s="43">
        <v>0</v>
      </c>
      <c r="N587" s="80" t="s">
        <v>30</v>
      </c>
      <c r="O587" s="43">
        <f t="shared" si="467"/>
        <v>0</v>
      </c>
      <c r="P587" s="80" t="s">
        <v>30</v>
      </c>
      <c r="Q587" s="43">
        <f t="shared" si="468"/>
        <v>0</v>
      </c>
      <c r="R587" s="80" t="s">
        <v>30</v>
      </c>
      <c r="S587" s="45">
        <v>0</v>
      </c>
      <c r="T587" s="63" t="s">
        <v>30</v>
      </c>
      <c r="U587" s="24"/>
      <c r="W587" s="25"/>
    </row>
    <row r="588" spans="1:29" s="26" customFormat="1" ht="47.25" x14ac:dyDescent="0.25">
      <c r="A588" s="40" t="s">
        <v>1210</v>
      </c>
      <c r="B588" s="122" t="s">
        <v>1255</v>
      </c>
      <c r="C588" s="77" t="s">
        <v>1256</v>
      </c>
      <c r="D588" s="42" t="s">
        <v>30</v>
      </c>
      <c r="E588" s="43">
        <v>76.452973729999997</v>
      </c>
      <c r="F588" s="43" t="s">
        <v>30</v>
      </c>
      <c r="G588" s="43">
        <v>1.2032287300000002</v>
      </c>
      <c r="H588" s="43" t="s">
        <v>30</v>
      </c>
      <c r="I588" s="43">
        <f t="shared" si="466"/>
        <v>75.24974499999999</v>
      </c>
      <c r="J588" s="80" t="s">
        <v>30</v>
      </c>
      <c r="K588" s="43">
        <v>75.24974499999999</v>
      </c>
      <c r="L588" s="80" t="s">
        <v>30</v>
      </c>
      <c r="M588" s="43">
        <v>84.821429000000009</v>
      </c>
      <c r="N588" s="80" t="s">
        <v>30</v>
      </c>
      <c r="O588" s="43">
        <f t="shared" si="467"/>
        <v>-9.571684000000019</v>
      </c>
      <c r="P588" s="80" t="s">
        <v>30</v>
      </c>
      <c r="Q588" s="43">
        <f t="shared" si="468"/>
        <v>9.571684000000019</v>
      </c>
      <c r="R588" s="80" t="s">
        <v>30</v>
      </c>
      <c r="S588" s="45">
        <f t="shared" si="410"/>
        <v>0.12719888951118732</v>
      </c>
      <c r="T588" s="63" t="s">
        <v>325</v>
      </c>
      <c r="U588" s="24"/>
      <c r="W588" s="25"/>
    </row>
    <row r="589" spans="1:29" s="26" customFormat="1" ht="31.5" x14ac:dyDescent="0.25">
      <c r="A589" s="40" t="s">
        <v>1210</v>
      </c>
      <c r="B589" s="128" t="s">
        <v>1257</v>
      </c>
      <c r="C589" s="77" t="s">
        <v>1258</v>
      </c>
      <c r="D589" s="42" t="s">
        <v>30</v>
      </c>
      <c r="E589" s="43">
        <v>6.8139903999999998</v>
      </c>
      <c r="F589" s="43" t="s">
        <v>30</v>
      </c>
      <c r="G589" s="43">
        <v>6.8139903999999998</v>
      </c>
      <c r="H589" s="43" t="s">
        <v>30</v>
      </c>
      <c r="I589" s="43">
        <f t="shared" si="466"/>
        <v>0</v>
      </c>
      <c r="J589" s="80" t="s">
        <v>30</v>
      </c>
      <c r="K589" s="43">
        <v>0</v>
      </c>
      <c r="L589" s="80" t="s">
        <v>30</v>
      </c>
      <c r="M589" s="43">
        <v>0</v>
      </c>
      <c r="N589" s="80" t="s">
        <v>30</v>
      </c>
      <c r="O589" s="43">
        <f t="shared" si="467"/>
        <v>0</v>
      </c>
      <c r="P589" s="80" t="s">
        <v>30</v>
      </c>
      <c r="Q589" s="43">
        <f t="shared" si="468"/>
        <v>0</v>
      </c>
      <c r="R589" s="80" t="s">
        <v>30</v>
      </c>
      <c r="S589" s="45">
        <v>0</v>
      </c>
      <c r="T589" s="63" t="s">
        <v>30</v>
      </c>
      <c r="U589" s="24"/>
      <c r="W589" s="25"/>
    </row>
    <row r="590" spans="1:29" s="26" customFormat="1" ht="31.5" x14ac:dyDescent="0.25">
      <c r="A590" s="40" t="s">
        <v>1210</v>
      </c>
      <c r="B590" s="121" t="s">
        <v>1259</v>
      </c>
      <c r="C590" s="77" t="s">
        <v>1260</v>
      </c>
      <c r="D590" s="42" t="s">
        <v>30</v>
      </c>
      <c r="E590" s="43">
        <v>7.6086600299999994</v>
      </c>
      <c r="F590" s="43" t="s">
        <v>30</v>
      </c>
      <c r="G590" s="43">
        <v>6.1086600299999994</v>
      </c>
      <c r="H590" s="43" t="s">
        <v>30</v>
      </c>
      <c r="I590" s="43">
        <f t="shared" si="466"/>
        <v>1.5</v>
      </c>
      <c r="J590" s="80" t="s">
        <v>30</v>
      </c>
      <c r="K590" s="43">
        <v>1.5</v>
      </c>
      <c r="L590" s="80" t="s">
        <v>30</v>
      </c>
      <c r="M590" s="43">
        <v>1.498732</v>
      </c>
      <c r="N590" s="80" t="s">
        <v>30</v>
      </c>
      <c r="O590" s="43">
        <f t="shared" si="467"/>
        <v>1.2680000000000469E-3</v>
      </c>
      <c r="P590" s="80" t="s">
        <v>30</v>
      </c>
      <c r="Q590" s="43">
        <f t="shared" si="468"/>
        <v>-1.2680000000000469E-3</v>
      </c>
      <c r="R590" s="80" t="s">
        <v>30</v>
      </c>
      <c r="S590" s="45">
        <f t="shared" si="410"/>
        <v>-8.4533333333336458E-4</v>
      </c>
      <c r="T590" s="63" t="s">
        <v>30</v>
      </c>
      <c r="U590" s="24"/>
      <c r="W590" s="25"/>
    </row>
    <row r="591" spans="1:29" s="26" customFormat="1" ht="47.25" x14ac:dyDescent="0.25">
      <c r="A591" s="40" t="s">
        <v>1210</v>
      </c>
      <c r="B591" s="121" t="s">
        <v>1261</v>
      </c>
      <c r="C591" s="77" t="s">
        <v>1262</v>
      </c>
      <c r="D591" s="42" t="s">
        <v>30</v>
      </c>
      <c r="E591" s="43">
        <v>87.780414309999998</v>
      </c>
      <c r="F591" s="43" t="s">
        <v>30</v>
      </c>
      <c r="G591" s="43">
        <v>62.649586280000001</v>
      </c>
      <c r="H591" s="43" t="s">
        <v>30</v>
      </c>
      <c r="I591" s="43">
        <f t="shared" si="466"/>
        <v>25.130828029999996</v>
      </c>
      <c r="J591" s="80" t="s">
        <v>30</v>
      </c>
      <c r="K591" s="43">
        <v>25.130828029999996</v>
      </c>
      <c r="L591" s="80" t="s">
        <v>30</v>
      </c>
      <c r="M591" s="43">
        <v>25.540216690000001</v>
      </c>
      <c r="N591" s="80" t="s">
        <v>30</v>
      </c>
      <c r="O591" s="43">
        <f t="shared" si="467"/>
        <v>-0.40938866000000473</v>
      </c>
      <c r="P591" s="80" t="s">
        <v>30</v>
      </c>
      <c r="Q591" s="43">
        <f t="shared" si="468"/>
        <v>0.40938866000000473</v>
      </c>
      <c r="R591" s="80" t="s">
        <v>30</v>
      </c>
      <c r="S591" s="45">
        <f t="shared" si="410"/>
        <v>1.6290297299846063E-2</v>
      </c>
      <c r="T591" s="63" t="s">
        <v>30</v>
      </c>
      <c r="U591" s="24"/>
      <c r="W591" s="25"/>
    </row>
    <row r="592" spans="1:29" s="26" customFormat="1" ht="47.25" x14ac:dyDescent="0.25">
      <c r="A592" s="40" t="s">
        <v>1210</v>
      </c>
      <c r="B592" s="121" t="s">
        <v>1263</v>
      </c>
      <c r="C592" s="77" t="s">
        <v>1264</v>
      </c>
      <c r="D592" s="42" t="s">
        <v>30</v>
      </c>
      <c r="E592" s="43">
        <v>23.620768999999999</v>
      </c>
      <c r="F592" s="43" t="s">
        <v>30</v>
      </c>
      <c r="G592" s="43">
        <v>0</v>
      </c>
      <c r="H592" s="43" t="s">
        <v>30</v>
      </c>
      <c r="I592" s="43">
        <f t="shared" si="466"/>
        <v>23.620768999999999</v>
      </c>
      <c r="J592" s="80" t="s">
        <v>30</v>
      </c>
      <c r="K592" s="43">
        <v>9.4483075999999997</v>
      </c>
      <c r="L592" s="80" t="s">
        <v>30</v>
      </c>
      <c r="M592" s="43">
        <v>19.58221327</v>
      </c>
      <c r="N592" s="80" t="s">
        <v>30</v>
      </c>
      <c r="O592" s="43">
        <f t="shared" si="467"/>
        <v>4.0385557299999988</v>
      </c>
      <c r="P592" s="80" t="s">
        <v>30</v>
      </c>
      <c r="Q592" s="43">
        <f t="shared" si="468"/>
        <v>10.133905670000001</v>
      </c>
      <c r="R592" s="80" t="s">
        <v>30</v>
      </c>
      <c r="S592" s="45">
        <f t="shared" si="410"/>
        <v>1.0725630556312542</v>
      </c>
      <c r="T592" s="63" t="s">
        <v>1265</v>
      </c>
      <c r="U592" s="24"/>
      <c r="W592" s="25"/>
    </row>
    <row r="593" spans="1:29" s="26" customFormat="1" ht="47.25" x14ac:dyDescent="0.25">
      <c r="A593" s="40" t="s">
        <v>1210</v>
      </c>
      <c r="B593" s="121" t="s">
        <v>1266</v>
      </c>
      <c r="C593" s="77" t="s">
        <v>1267</v>
      </c>
      <c r="D593" s="53" t="s">
        <v>30</v>
      </c>
      <c r="E593" s="43">
        <v>21.230229000000001</v>
      </c>
      <c r="F593" s="43" t="s">
        <v>30</v>
      </c>
      <c r="G593" s="43">
        <v>0</v>
      </c>
      <c r="H593" s="43" t="s">
        <v>30</v>
      </c>
      <c r="I593" s="43">
        <f t="shared" si="466"/>
        <v>21.230229000000001</v>
      </c>
      <c r="J593" s="88" t="s">
        <v>30</v>
      </c>
      <c r="K593" s="43">
        <v>8.4920916000000002</v>
      </c>
      <c r="L593" s="88" t="s">
        <v>30</v>
      </c>
      <c r="M593" s="43">
        <v>17.744872069999996</v>
      </c>
      <c r="N593" s="88" t="s">
        <v>30</v>
      </c>
      <c r="O593" s="43">
        <f t="shared" si="467"/>
        <v>3.4853569300000053</v>
      </c>
      <c r="P593" s="88" t="s">
        <v>30</v>
      </c>
      <c r="Q593" s="43">
        <f t="shared" si="468"/>
        <v>9.2527804699999958</v>
      </c>
      <c r="R593" s="88" t="s">
        <v>30</v>
      </c>
      <c r="S593" s="45">
        <f t="shared" si="410"/>
        <v>1.0895761498851468</v>
      </c>
      <c r="T593" s="89" t="s">
        <v>1265</v>
      </c>
      <c r="U593" s="24"/>
      <c r="W593" s="25"/>
    </row>
    <row r="594" spans="1:29" s="26" customFormat="1" ht="165.75" customHeight="1" x14ac:dyDescent="0.25">
      <c r="A594" s="40" t="s">
        <v>1210</v>
      </c>
      <c r="B594" s="121" t="s">
        <v>1268</v>
      </c>
      <c r="C594" s="77" t="s">
        <v>1269</v>
      </c>
      <c r="D594" s="53" t="s">
        <v>30</v>
      </c>
      <c r="E594" s="43">
        <v>50.627000000000002</v>
      </c>
      <c r="F594" s="43" t="s">
        <v>30</v>
      </c>
      <c r="G594" s="43">
        <v>0</v>
      </c>
      <c r="H594" s="43" t="s">
        <v>30</v>
      </c>
      <c r="I594" s="43">
        <f t="shared" si="466"/>
        <v>50.627000000000002</v>
      </c>
      <c r="J594" s="80" t="s">
        <v>30</v>
      </c>
      <c r="K594" s="43" t="s">
        <v>30</v>
      </c>
      <c r="L594" s="80" t="s">
        <v>30</v>
      </c>
      <c r="M594" s="43">
        <v>0.1875</v>
      </c>
      <c r="N594" s="80" t="s">
        <v>30</v>
      </c>
      <c r="O594" s="43">
        <f t="shared" si="467"/>
        <v>50.439500000000002</v>
      </c>
      <c r="P594" s="80" t="s">
        <v>30</v>
      </c>
      <c r="Q594" s="43" t="s">
        <v>30</v>
      </c>
      <c r="R594" s="80" t="s">
        <v>30</v>
      </c>
      <c r="S594" s="45" t="s">
        <v>30</v>
      </c>
      <c r="T594" s="63" t="s">
        <v>1270</v>
      </c>
      <c r="U594" s="24"/>
      <c r="W594" s="25"/>
    </row>
    <row r="595" spans="1:29" ht="47.25" x14ac:dyDescent="0.25">
      <c r="A595" s="40" t="s">
        <v>1210</v>
      </c>
      <c r="B595" s="121" t="s">
        <v>1271</v>
      </c>
      <c r="C595" s="77" t="s">
        <v>1272</v>
      </c>
      <c r="D595" s="42" t="s">
        <v>30</v>
      </c>
      <c r="E595" s="43">
        <v>22.283000470000001</v>
      </c>
      <c r="F595" s="43" t="s">
        <v>30</v>
      </c>
      <c r="G595" s="43">
        <v>0</v>
      </c>
      <c r="H595" s="43" t="s">
        <v>30</v>
      </c>
      <c r="I595" s="43">
        <f t="shared" si="466"/>
        <v>22.283000470000001</v>
      </c>
      <c r="J595" s="44" t="s">
        <v>30</v>
      </c>
      <c r="K595" s="43">
        <v>22.283000470000001</v>
      </c>
      <c r="L595" s="44" t="s">
        <v>30</v>
      </c>
      <c r="M595" s="43">
        <v>18.407117100000004</v>
      </c>
      <c r="N595" s="44" t="s">
        <v>30</v>
      </c>
      <c r="O595" s="43">
        <f t="shared" si="467"/>
        <v>3.8758833699999968</v>
      </c>
      <c r="P595" s="80" t="s">
        <v>30</v>
      </c>
      <c r="Q595" s="43">
        <f t="shared" si="468"/>
        <v>-3.8758833699999968</v>
      </c>
      <c r="R595" s="80" t="s">
        <v>30</v>
      </c>
      <c r="S595" s="45">
        <f t="shared" si="410"/>
        <v>-0.1739390247385296</v>
      </c>
      <c r="T595" s="63" t="s">
        <v>1273</v>
      </c>
      <c r="U595" s="24"/>
      <c r="W595" s="25"/>
      <c r="X595" s="26"/>
      <c r="Y595" s="26"/>
      <c r="Z595" s="26"/>
      <c r="AA595" s="26"/>
      <c r="AC595" s="26"/>
    </row>
    <row r="596" spans="1:29" s="26" customFormat="1" ht="47.25" x14ac:dyDescent="0.25">
      <c r="A596" s="33" t="s">
        <v>1274</v>
      </c>
      <c r="B596" s="34" t="s">
        <v>212</v>
      </c>
      <c r="C596" s="35" t="s">
        <v>29</v>
      </c>
      <c r="D596" s="58">
        <f t="shared" ref="D596:E596" si="469">SUM(D597:D639)</f>
        <v>0</v>
      </c>
      <c r="E596" s="36">
        <f t="shared" si="469"/>
        <v>1337.3910566089999</v>
      </c>
      <c r="F596" s="36" t="s">
        <v>30</v>
      </c>
      <c r="G596" s="36">
        <f t="shared" ref="G596" si="470">SUM(G597:G639)</f>
        <v>204.91556408999998</v>
      </c>
      <c r="H596" s="36" t="s">
        <v>30</v>
      </c>
      <c r="I596" s="36">
        <f t="shared" ref="I596" si="471">SUM(I597:I639)</f>
        <v>1132.475492519</v>
      </c>
      <c r="J596" s="86" t="s">
        <v>30</v>
      </c>
      <c r="K596" s="36">
        <f t="shared" ref="K596:M596" si="472">SUM(K597:K639)</f>
        <v>520.76628532999996</v>
      </c>
      <c r="L596" s="86" t="s">
        <v>30</v>
      </c>
      <c r="M596" s="36">
        <f t="shared" si="472"/>
        <v>171.92107492000002</v>
      </c>
      <c r="N596" s="86" t="s">
        <v>30</v>
      </c>
      <c r="O596" s="36">
        <f t="shared" ref="O596" si="473">SUM(O597:O639)</f>
        <v>964.84902741899987</v>
      </c>
      <c r="P596" s="86" t="s">
        <v>30</v>
      </c>
      <c r="Q596" s="36">
        <f t="shared" ref="Q596" si="474">SUM(Q597:Q639)</f>
        <v>-353.13982023</v>
      </c>
      <c r="R596" s="86" t="s">
        <v>30</v>
      </c>
      <c r="S596" s="38">
        <f t="shared" si="410"/>
        <v>-0.67811575015118697</v>
      </c>
      <c r="T596" s="90" t="s">
        <v>30</v>
      </c>
      <c r="U596" s="24"/>
      <c r="W596" s="25"/>
    </row>
    <row r="597" spans="1:29" s="26" customFormat="1" ht="31.5" x14ac:dyDescent="0.25">
      <c r="A597" s="40" t="s">
        <v>1274</v>
      </c>
      <c r="B597" s="120" t="s">
        <v>1275</v>
      </c>
      <c r="C597" s="70" t="s">
        <v>1276</v>
      </c>
      <c r="D597" s="42" t="s">
        <v>30</v>
      </c>
      <c r="E597" s="43">
        <v>23.525243969999998</v>
      </c>
      <c r="F597" s="43" t="s">
        <v>30</v>
      </c>
      <c r="G597" s="43">
        <v>0</v>
      </c>
      <c r="H597" s="43" t="s">
        <v>30</v>
      </c>
      <c r="I597" s="43">
        <f t="shared" ref="I597:I639" si="475">E597-G597</f>
        <v>23.525243969999998</v>
      </c>
      <c r="J597" s="80" t="s">
        <v>30</v>
      </c>
      <c r="K597" s="43">
        <v>23.525243969999998</v>
      </c>
      <c r="L597" s="80" t="s">
        <v>30</v>
      </c>
      <c r="M597" s="43">
        <v>2.088582769999999</v>
      </c>
      <c r="N597" s="43" t="s">
        <v>30</v>
      </c>
      <c r="O597" s="43">
        <f t="shared" ref="O597:O639" si="476">I597-M597</f>
        <v>21.4366612</v>
      </c>
      <c r="P597" s="88" t="s">
        <v>30</v>
      </c>
      <c r="Q597" s="43">
        <f t="shared" ref="Q597:Q639" si="477">M597-K597</f>
        <v>-21.4366612</v>
      </c>
      <c r="R597" s="80" t="s">
        <v>30</v>
      </c>
      <c r="S597" s="45">
        <f t="shared" si="410"/>
        <v>-0.91121950647298644</v>
      </c>
      <c r="T597" s="63" t="s">
        <v>1277</v>
      </c>
      <c r="U597" s="24"/>
      <c r="W597" s="25"/>
    </row>
    <row r="598" spans="1:29" ht="31.5" x14ac:dyDescent="0.25">
      <c r="A598" s="40" t="s">
        <v>1274</v>
      </c>
      <c r="B598" s="120" t="s">
        <v>1278</v>
      </c>
      <c r="C598" s="70" t="s">
        <v>1279</v>
      </c>
      <c r="D598" s="42" t="s">
        <v>30</v>
      </c>
      <c r="E598" s="43">
        <v>9.63210795</v>
      </c>
      <c r="F598" s="43" t="s">
        <v>30</v>
      </c>
      <c r="G598" s="43">
        <v>0</v>
      </c>
      <c r="H598" s="43" t="s">
        <v>30</v>
      </c>
      <c r="I598" s="43">
        <f t="shared" si="475"/>
        <v>9.63210795</v>
      </c>
      <c r="J598" s="44" t="s">
        <v>30</v>
      </c>
      <c r="K598" s="43">
        <v>9.6321079500000018</v>
      </c>
      <c r="L598" s="44" t="s">
        <v>30</v>
      </c>
      <c r="M598" s="43">
        <v>0.87508699000000023</v>
      </c>
      <c r="N598" s="44" t="s">
        <v>30</v>
      </c>
      <c r="O598" s="43">
        <f t="shared" si="476"/>
        <v>8.7570209600000002</v>
      </c>
      <c r="P598" s="80" t="s">
        <v>30</v>
      </c>
      <c r="Q598" s="43">
        <f t="shared" si="477"/>
        <v>-8.757020960000002</v>
      </c>
      <c r="R598" s="80" t="s">
        <v>30</v>
      </c>
      <c r="S598" s="45">
        <f t="shared" si="410"/>
        <v>-0.90914896359731934</v>
      </c>
      <c r="T598" s="63" t="s">
        <v>1277</v>
      </c>
      <c r="U598" s="24"/>
      <c r="W598" s="25"/>
      <c r="X598" s="26"/>
      <c r="Y598" s="26"/>
      <c r="Z598" s="26"/>
      <c r="AA598" s="26"/>
      <c r="AC598" s="26"/>
    </row>
    <row r="599" spans="1:29" ht="31.5" x14ac:dyDescent="0.25">
      <c r="A599" s="40" t="s">
        <v>1274</v>
      </c>
      <c r="B599" s="120" t="s">
        <v>1280</v>
      </c>
      <c r="C599" s="70" t="s">
        <v>1281</v>
      </c>
      <c r="D599" s="42" t="s">
        <v>30</v>
      </c>
      <c r="E599" s="43">
        <v>7.1931221099999991</v>
      </c>
      <c r="F599" s="43" t="s">
        <v>30</v>
      </c>
      <c r="G599" s="43">
        <v>0</v>
      </c>
      <c r="H599" s="43" t="s">
        <v>30</v>
      </c>
      <c r="I599" s="43">
        <f t="shared" si="475"/>
        <v>7.1931221099999991</v>
      </c>
      <c r="J599" s="44" t="s">
        <v>30</v>
      </c>
      <c r="K599" s="43">
        <v>7.19312211</v>
      </c>
      <c r="L599" s="44" t="s">
        <v>30</v>
      </c>
      <c r="M599" s="43">
        <v>0.60480189999999978</v>
      </c>
      <c r="N599" s="44" t="s">
        <v>30</v>
      </c>
      <c r="O599" s="43">
        <f t="shared" si="476"/>
        <v>6.5883202099999991</v>
      </c>
      <c r="P599" s="80" t="s">
        <v>30</v>
      </c>
      <c r="Q599" s="43">
        <f t="shared" si="477"/>
        <v>-6.58832021</v>
      </c>
      <c r="R599" s="80" t="s">
        <v>30</v>
      </c>
      <c r="S599" s="45">
        <f t="shared" si="410"/>
        <v>-0.91591941708327262</v>
      </c>
      <c r="T599" s="63" t="s">
        <v>1277</v>
      </c>
      <c r="U599" s="24"/>
      <c r="W599" s="25"/>
      <c r="X599" s="26"/>
      <c r="Y599" s="26"/>
      <c r="Z599" s="26"/>
      <c r="AA599" s="26"/>
      <c r="AC599" s="26"/>
    </row>
    <row r="600" spans="1:29" ht="31.5" x14ac:dyDescent="0.25">
      <c r="A600" s="40" t="s">
        <v>1274</v>
      </c>
      <c r="B600" s="120" t="s">
        <v>1282</v>
      </c>
      <c r="C600" s="70" t="s">
        <v>1283</v>
      </c>
      <c r="D600" s="42" t="s">
        <v>30</v>
      </c>
      <c r="E600" s="43">
        <v>18.709391</v>
      </c>
      <c r="F600" s="43" t="s">
        <v>30</v>
      </c>
      <c r="G600" s="43">
        <v>0</v>
      </c>
      <c r="H600" s="43" t="s">
        <v>30</v>
      </c>
      <c r="I600" s="43">
        <f t="shared" si="475"/>
        <v>18.709391</v>
      </c>
      <c r="J600" s="44" t="s">
        <v>30</v>
      </c>
      <c r="K600" s="43">
        <v>18.709391</v>
      </c>
      <c r="L600" s="44" t="s">
        <v>30</v>
      </c>
      <c r="M600" s="43">
        <v>0</v>
      </c>
      <c r="N600" s="44" t="s">
        <v>30</v>
      </c>
      <c r="O600" s="43">
        <f t="shared" si="476"/>
        <v>18.709391</v>
      </c>
      <c r="P600" s="80" t="s">
        <v>30</v>
      </c>
      <c r="Q600" s="43">
        <f t="shared" si="477"/>
        <v>-18.709391</v>
      </c>
      <c r="R600" s="80" t="s">
        <v>30</v>
      </c>
      <c r="S600" s="45">
        <f t="shared" ref="S600:S663" si="478">Q600/K600</f>
        <v>-1</v>
      </c>
      <c r="T600" s="63" t="s">
        <v>913</v>
      </c>
      <c r="U600" s="24"/>
      <c r="W600" s="25"/>
      <c r="X600" s="26"/>
      <c r="Y600" s="26"/>
      <c r="Z600" s="26"/>
      <c r="AA600" s="26"/>
      <c r="AC600" s="26"/>
    </row>
    <row r="601" spans="1:29" ht="159" customHeight="1" x14ac:dyDescent="0.25">
      <c r="A601" s="40" t="s">
        <v>1274</v>
      </c>
      <c r="B601" s="129" t="s">
        <v>1284</v>
      </c>
      <c r="C601" s="52" t="s">
        <v>1285</v>
      </c>
      <c r="D601" s="42" t="s">
        <v>30</v>
      </c>
      <c r="E601" s="43">
        <v>197.92755311000002</v>
      </c>
      <c r="F601" s="43" t="s">
        <v>30</v>
      </c>
      <c r="G601" s="43">
        <v>21.981981119999997</v>
      </c>
      <c r="H601" s="43" t="s">
        <v>30</v>
      </c>
      <c r="I601" s="43">
        <f t="shared" si="475"/>
        <v>175.94557199000002</v>
      </c>
      <c r="J601" s="44" t="s">
        <v>30</v>
      </c>
      <c r="K601" s="43">
        <v>11.42893269</v>
      </c>
      <c r="L601" s="44" t="s">
        <v>30</v>
      </c>
      <c r="M601" s="43">
        <v>11.415679690000001</v>
      </c>
      <c r="N601" s="44" t="s">
        <v>30</v>
      </c>
      <c r="O601" s="43">
        <f t="shared" si="476"/>
        <v>164.52989230000003</v>
      </c>
      <c r="P601" s="80" t="s">
        <v>30</v>
      </c>
      <c r="Q601" s="43">
        <f t="shared" si="477"/>
        <v>-1.3252999999998849E-2</v>
      </c>
      <c r="R601" s="80" t="s">
        <v>30</v>
      </c>
      <c r="S601" s="45">
        <f t="shared" si="478"/>
        <v>-1.1596008445823518E-3</v>
      </c>
      <c r="T601" s="63" t="s">
        <v>30</v>
      </c>
      <c r="U601" s="24"/>
      <c r="W601" s="25"/>
      <c r="X601" s="26"/>
      <c r="Y601" s="26"/>
      <c r="Z601" s="26"/>
      <c r="AA601" s="26"/>
      <c r="AC601" s="26"/>
    </row>
    <row r="602" spans="1:29" ht="153" customHeight="1" x14ac:dyDescent="0.25">
      <c r="A602" s="40" t="s">
        <v>1274</v>
      </c>
      <c r="B602" s="129" t="s">
        <v>1286</v>
      </c>
      <c r="C602" s="52" t="s">
        <v>1287</v>
      </c>
      <c r="D602" s="53" t="s">
        <v>30</v>
      </c>
      <c r="E602" s="43">
        <v>230.28545000000003</v>
      </c>
      <c r="F602" s="43" t="s">
        <v>30</v>
      </c>
      <c r="G602" s="43">
        <v>32.2388884</v>
      </c>
      <c r="H602" s="43" t="s">
        <v>30</v>
      </c>
      <c r="I602" s="43">
        <f t="shared" si="475"/>
        <v>198.04656160000002</v>
      </c>
      <c r="J602" s="44" t="s">
        <v>30</v>
      </c>
      <c r="K602" s="43">
        <v>5</v>
      </c>
      <c r="L602" s="44" t="s">
        <v>30</v>
      </c>
      <c r="M602" s="43">
        <v>4.0497423999999995</v>
      </c>
      <c r="N602" s="44" t="s">
        <v>30</v>
      </c>
      <c r="O602" s="43">
        <f t="shared" si="476"/>
        <v>193.9968192</v>
      </c>
      <c r="P602" s="80" t="s">
        <v>30</v>
      </c>
      <c r="Q602" s="43">
        <f t="shared" si="477"/>
        <v>-0.95025760000000048</v>
      </c>
      <c r="R602" s="80" t="s">
        <v>30</v>
      </c>
      <c r="S602" s="45">
        <f t="shared" si="478"/>
        <v>-0.19005152000000008</v>
      </c>
      <c r="T602" s="63" t="s">
        <v>1288</v>
      </c>
      <c r="U602" s="24"/>
      <c r="W602" s="25"/>
      <c r="X602" s="26"/>
      <c r="Y602" s="26"/>
      <c r="Z602" s="26"/>
      <c r="AA602" s="26"/>
      <c r="AC602" s="26"/>
    </row>
    <row r="603" spans="1:29" ht="31.5" x14ac:dyDescent="0.25">
      <c r="A603" s="40" t="s">
        <v>1274</v>
      </c>
      <c r="B603" s="123" t="s">
        <v>1289</v>
      </c>
      <c r="C603" s="43" t="s">
        <v>1290</v>
      </c>
      <c r="D603" s="53" t="s">
        <v>30</v>
      </c>
      <c r="E603" s="43">
        <v>16.53457805</v>
      </c>
      <c r="F603" s="43" t="s">
        <v>30</v>
      </c>
      <c r="G603" s="43">
        <v>0.65811149999999996</v>
      </c>
      <c r="H603" s="43" t="s">
        <v>30</v>
      </c>
      <c r="I603" s="43">
        <f t="shared" si="475"/>
        <v>15.87646655</v>
      </c>
      <c r="J603" s="44" t="s">
        <v>30</v>
      </c>
      <c r="K603" s="43">
        <v>15.87646655</v>
      </c>
      <c r="L603" s="44" t="s">
        <v>30</v>
      </c>
      <c r="M603" s="43">
        <v>14.67230693</v>
      </c>
      <c r="N603" s="44" t="s">
        <v>30</v>
      </c>
      <c r="O603" s="43">
        <f t="shared" si="476"/>
        <v>1.2041596200000004</v>
      </c>
      <c r="P603" s="80" t="s">
        <v>30</v>
      </c>
      <c r="Q603" s="43">
        <f t="shared" si="477"/>
        <v>-1.2041596200000004</v>
      </c>
      <c r="R603" s="80" t="s">
        <v>30</v>
      </c>
      <c r="S603" s="45">
        <f t="shared" si="478"/>
        <v>-7.5845567791027177E-2</v>
      </c>
      <c r="T603" s="63" t="s">
        <v>30</v>
      </c>
      <c r="U603" s="24"/>
      <c r="W603" s="25"/>
      <c r="X603" s="26"/>
      <c r="Y603" s="26"/>
      <c r="Z603" s="26"/>
      <c r="AA603" s="26"/>
      <c r="AC603" s="26"/>
    </row>
    <row r="604" spans="1:29" ht="31.5" x14ac:dyDescent="0.25">
      <c r="A604" s="40" t="s">
        <v>1274</v>
      </c>
      <c r="B604" s="130" t="s">
        <v>1291</v>
      </c>
      <c r="C604" s="52" t="s">
        <v>1292</v>
      </c>
      <c r="D604" s="42" t="s">
        <v>30</v>
      </c>
      <c r="E604" s="43">
        <v>39.720013519999995</v>
      </c>
      <c r="F604" s="43" t="s">
        <v>30</v>
      </c>
      <c r="G604" s="43">
        <v>1.49905756</v>
      </c>
      <c r="H604" s="43" t="s">
        <v>30</v>
      </c>
      <c r="I604" s="43">
        <f t="shared" si="475"/>
        <v>38.220955959999998</v>
      </c>
      <c r="J604" s="44" t="s">
        <v>30</v>
      </c>
      <c r="K604" s="43">
        <v>38.220955959999991</v>
      </c>
      <c r="L604" s="44" t="s">
        <v>30</v>
      </c>
      <c r="M604" s="43">
        <v>0</v>
      </c>
      <c r="N604" s="44" t="s">
        <v>30</v>
      </c>
      <c r="O604" s="43">
        <f t="shared" si="476"/>
        <v>38.220955959999998</v>
      </c>
      <c r="P604" s="80" t="s">
        <v>30</v>
      </c>
      <c r="Q604" s="43">
        <f t="shared" si="477"/>
        <v>-38.220955959999991</v>
      </c>
      <c r="R604" s="80" t="s">
        <v>30</v>
      </c>
      <c r="S604" s="45">
        <f t="shared" si="478"/>
        <v>-1</v>
      </c>
      <c r="T604" s="63" t="s">
        <v>913</v>
      </c>
      <c r="U604" s="24"/>
      <c r="W604" s="25"/>
      <c r="X604" s="26"/>
      <c r="Y604" s="26"/>
      <c r="Z604" s="26"/>
      <c r="AA604" s="26"/>
      <c r="AC604" s="26"/>
    </row>
    <row r="605" spans="1:29" ht="31.5" x14ac:dyDescent="0.25">
      <c r="A605" s="40" t="s">
        <v>1274</v>
      </c>
      <c r="B605" s="130" t="s">
        <v>1293</v>
      </c>
      <c r="C605" s="52" t="s">
        <v>1294</v>
      </c>
      <c r="D605" s="42" t="s">
        <v>30</v>
      </c>
      <c r="E605" s="43">
        <v>34.852217230000001</v>
      </c>
      <c r="F605" s="43" t="s">
        <v>30</v>
      </c>
      <c r="G605" s="43">
        <v>0</v>
      </c>
      <c r="H605" s="43" t="s">
        <v>30</v>
      </c>
      <c r="I605" s="43">
        <f t="shared" si="475"/>
        <v>34.852217230000001</v>
      </c>
      <c r="J605" s="44" t="s">
        <v>30</v>
      </c>
      <c r="K605" s="43">
        <v>3</v>
      </c>
      <c r="L605" s="44" t="s">
        <v>30</v>
      </c>
      <c r="M605" s="43">
        <v>0.64999999999999991</v>
      </c>
      <c r="N605" s="44" t="s">
        <v>30</v>
      </c>
      <c r="O605" s="43">
        <f t="shared" si="476"/>
        <v>34.202217230000002</v>
      </c>
      <c r="P605" s="80" t="s">
        <v>30</v>
      </c>
      <c r="Q605" s="43">
        <f t="shared" si="477"/>
        <v>-2.35</v>
      </c>
      <c r="R605" s="80" t="s">
        <v>30</v>
      </c>
      <c r="S605" s="45">
        <f t="shared" si="478"/>
        <v>-0.78333333333333333</v>
      </c>
      <c r="T605" s="63" t="s">
        <v>1295</v>
      </c>
      <c r="U605" s="24"/>
      <c r="W605" s="25"/>
      <c r="X605" s="26"/>
      <c r="Y605" s="26"/>
      <c r="Z605" s="26"/>
      <c r="AA605" s="26"/>
      <c r="AC605" s="26"/>
    </row>
    <row r="606" spans="1:29" ht="31.5" x14ac:dyDescent="0.25">
      <c r="A606" s="40" t="s">
        <v>1274</v>
      </c>
      <c r="B606" s="130" t="s">
        <v>1296</v>
      </c>
      <c r="C606" s="52" t="s">
        <v>1297</v>
      </c>
      <c r="D606" s="95" t="s">
        <v>30</v>
      </c>
      <c r="E606" s="43">
        <v>1.7798109700000002</v>
      </c>
      <c r="F606" s="43" t="s">
        <v>30</v>
      </c>
      <c r="G606" s="43">
        <v>1.7798109700000002</v>
      </c>
      <c r="H606" s="43" t="s">
        <v>30</v>
      </c>
      <c r="I606" s="43">
        <f t="shared" si="475"/>
        <v>0</v>
      </c>
      <c r="J606" s="44" t="s">
        <v>30</v>
      </c>
      <c r="K606" s="43">
        <v>0</v>
      </c>
      <c r="L606" s="44" t="s">
        <v>30</v>
      </c>
      <c r="M606" s="43">
        <v>0</v>
      </c>
      <c r="N606" s="44" t="s">
        <v>30</v>
      </c>
      <c r="O606" s="43">
        <f t="shared" si="476"/>
        <v>0</v>
      </c>
      <c r="P606" s="80" t="s">
        <v>30</v>
      </c>
      <c r="Q606" s="43">
        <f t="shared" si="477"/>
        <v>0</v>
      </c>
      <c r="R606" s="80" t="s">
        <v>30</v>
      </c>
      <c r="S606" s="45">
        <v>0</v>
      </c>
      <c r="T606" s="63" t="s">
        <v>30</v>
      </c>
      <c r="U606" s="24"/>
      <c r="W606" s="25"/>
      <c r="X606" s="26"/>
      <c r="Y606" s="26"/>
      <c r="Z606" s="26"/>
      <c r="AA606" s="26"/>
      <c r="AC606" s="26"/>
    </row>
    <row r="607" spans="1:29" ht="31.5" x14ac:dyDescent="0.25">
      <c r="A607" s="40" t="s">
        <v>1274</v>
      </c>
      <c r="B607" s="130" t="s">
        <v>1298</v>
      </c>
      <c r="C607" s="52" t="s">
        <v>1299</v>
      </c>
      <c r="D607" s="95" t="s">
        <v>30</v>
      </c>
      <c r="E607" s="43">
        <v>53.499552109999996</v>
      </c>
      <c r="F607" s="43" t="s">
        <v>30</v>
      </c>
      <c r="G607" s="43">
        <v>4.9988043900000001</v>
      </c>
      <c r="H607" s="43" t="s">
        <v>30</v>
      </c>
      <c r="I607" s="43">
        <f t="shared" si="475"/>
        <v>48.500747719999993</v>
      </c>
      <c r="J607" s="44" t="s">
        <v>30</v>
      </c>
      <c r="K607" s="43">
        <v>48.50074772</v>
      </c>
      <c r="L607" s="44" t="s">
        <v>30</v>
      </c>
      <c r="M607" s="43">
        <v>0</v>
      </c>
      <c r="N607" s="44" t="s">
        <v>30</v>
      </c>
      <c r="O607" s="43">
        <f t="shared" si="476"/>
        <v>48.500747719999993</v>
      </c>
      <c r="P607" s="80" t="s">
        <v>30</v>
      </c>
      <c r="Q607" s="43">
        <f t="shared" si="477"/>
        <v>-48.50074772</v>
      </c>
      <c r="R607" s="80" t="s">
        <v>30</v>
      </c>
      <c r="S607" s="45">
        <f t="shared" si="478"/>
        <v>-1</v>
      </c>
      <c r="T607" s="63" t="s">
        <v>913</v>
      </c>
      <c r="U607" s="24"/>
      <c r="W607" s="25"/>
      <c r="X607" s="26"/>
      <c r="Y607" s="26"/>
      <c r="Z607" s="26"/>
      <c r="AA607" s="26"/>
      <c r="AC607" s="26"/>
    </row>
    <row r="608" spans="1:29" ht="47.25" x14ac:dyDescent="0.25">
      <c r="A608" s="40" t="s">
        <v>1274</v>
      </c>
      <c r="B608" s="123" t="s">
        <v>1300</v>
      </c>
      <c r="C608" s="43" t="s">
        <v>1301</v>
      </c>
      <c r="D608" s="95" t="s">
        <v>30</v>
      </c>
      <c r="E608" s="43">
        <v>13.61371858</v>
      </c>
      <c r="F608" s="43" t="s">
        <v>30</v>
      </c>
      <c r="G608" s="43">
        <v>12.462476580000001</v>
      </c>
      <c r="H608" s="43" t="s">
        <v>30</v>
      </c>
      <c r="I608" s="43">
        <f t="shared" si="475"/>
        <v>1.1512419999999999</v>
      </c>
      <c r="J608" s="44" t="s">
        <v>30</v>
      </c>
      <c r="K608" s="43">
        <v>1.1512419999999999</v>
      </c>
      <c r="L608" s="44" t="s">
        <v>30</v>
      </c>
      <c r="M608" s="43">
        <v>0.82183381</v>
      </c>
      <c r="N608" s="44" t="s">
        <v>30</v>
      </c>
      <c r="O608" s="43">
        <f t="shared" si="476"/>
        <v>0.32940818999999988</v>
      </c>
      <c r="P608" s="80" t="s">
        <v>30</v>
      </c>
      <c r="Q608" s="43">
        <f t="shared" si="477"/>
        <v>-0.32940818999999988</v>
      </c>
      <c r="R608" s="80" t="s">
        <v>30</v>
      </c>
      <c r="S608" s="45">
        <f t="shared" si="478"/>
        <v>-0.28613288083652255</v>
      </c>
      <c r="T608" s="63" t="s">
        <v>1288</v>
      </c>
      <c r="U608" s="24"/>
      <c r="W608" s="25"/>
      <c r="X608" s="26"/>
      <c r="Y608" s="26"/>
      <c r="Z608" s="26"/>
      <c r="AA608" s="26"/>
      <c r="AC608" s="26"/>
    </row>
    <row r="609" spans="1:29" s="26" customFormat="1" ht="153" customHeight="1" x14ac:dyDescent="0.25">
      <c r="A609" s="40" t="s">
        <v>1274</v>
      </c>
      <c r="B609" s="131" t="s">
        <v>1302</v>
      </c>
      <c r="C609" s="77" t="s">
        <v>1303</v>
      </c>
      <c r="D609" s="95" t="s">
        <v>30</v>
      </c>
      <c r="E609" s="43">
        <v>112.42034256000001</v>
      </c>
      <c r="F609" s="43" t="s">
        <v>30</v>
      </c>
      <c r="G609" s="43">
        <v>50.392087369999999</v>
      </c>
      <c r="H609" s="43" t="s">
        <v>30</v>
      </c>
      <c r="I609" s="43">
        <f t="shared" si="475"/>
        <v>62.02825519000001</v>
      </c>
      <c r="J609" s="88" t="s">
        <v>30</v>
      </c>
      <c r="K609" s="43">
        <v>20.944999999999997</v>
      </c>
      <c r="L609" s="88" t="s">
        <v>30</v>
      </c>
      <c r="M609" s="43">
        <v>0.51433100000000009</v>
      </c>
      <c r="N609" s="88" t="s">
        <v>30</v>
      </c>
      <c r="O609" s="43">
        <f t="shared" si="476"/>
        <v>61.513924190000012</v>
      </c>
      <c r="P609" s="88" t="s">
        <v>30</v>
      </c>
      <c r="Q609" s="43">
        <f t="shared" si="477"/>
        <v>-20.430668999999998</v>
      </c>
      <c r="R609" s="88" t="s">
        <v>30</v>
      </c>
      <c r="S609" s="45">
        <f t="shared" si="478"/>
        <v>-0.97544373358796854</v>
      </c>
      <c r="T609" s="89" t="s">
        <v>1304</v>
      </c>
      <c r="U609" s="24"/>
      <c r="W609" s="25"/>
    </row>
    <row r="610" spans="1:29" s="26" customFormat="1" ht="31.5" x14ac:dyDescent="0.25">
      <c r="A610" s="40" t="s">
        <v>1274</v>
      </c>
      <c r="B610" s="123" t="s">
        <v>1305</v>
      </c>
      <c r="C610" s="77" t="s">
        <v>1306</v>
      </c>
      <c r="D610" s="59" t="s">
        <v>30</v>
      </c>
      <c r="E610" s="43">
        <v>68.545257580000012</v>
      </c>
      <c r="F610" s="43" t="s">
        <v>30</v>
      </c>
      <c r="G610" s="43">
        <v>14.2942803</v>
      </c>
      <c r="H610" s="43" t="s">
        <v>30</v>
      </c>
      <c r="I610" s="43">
        <f t="shared" si="475"/>
        <v>54.250977280000015</v>
      </c>
      <c r="J610" s="80" t="s">
        <v>30</v>
      </c>
      <c r="K610" s="43">
        <v>20.213514600000003</v>
      </c>
      <c r="L610" s="80" t="s">
        <v>30</v>
      </c>
      <c r="M610" s="43">
        <v>9.3871739099999996</v>
      </c>
      <c r="N610" s="80" t="s">
        <v>30</v>
      </c>
      <c r="O610" s="43">
        <f t="shared" si="476"/>
        <v>44.863803370000014</v>
      </c>
      <c r="P610" s="80" t="s">
        <v>30</v>
      </c>
      <c r="Q610" s="43">
        <f t="shared" si="477"/>
        <v>-10.826340690000004</v>
      </c>
      <c r="R610" s="80" t="s">
        <v>30</v>
      </c>
      <c r="S610" s="45">
        <f t="shared" si="478"/>
        <v>-0.53559912287593969</v>
      </c>
      <c r="T610" s="63" t="s">
        <v>1307</v>
      </c>
      <c r="U610" s="24"/>
      <c r="W610" s="25"/>
    </row>
    <row r="611" spans="1:29" s="26" customFormat="1" ht="31.5" x14ac:dyDescent="0.25">
      <c r="A611" s="40" t="s">
        <v>1274</v>
      </c>
      <c r="B611" s="123" t="s">
        <v>1308</v>
      </c>
      <c r="C611" s="52" t="s">
        <v>1309</v>
      </c>
      <c r="D611" s="43" t="s">
        <v>30</v>
      </c>
      <c r="E611" s="43">
        <v>29.019471500000002</v>
      </c>
      <c r="F611" s="43" t="s">
        <v>30</v>
      </c>
      <c r="G611" s="43">
        <v>1.1265226500000001</v>
      </c>
      <c r="H611" s="43" t="s">
        <v>30</v>
      </c>
      <c r="I611" s="43">
        <f t="shared" si="475"/>
        <v>27.892948850000003</v>
      </c>
      <c r="J611" s="80" t="s">
        <v>30</v>
      </c>
      <c r="K611" s="43">
        <v>27.89294885</v>
      </c>
      <c r="L611" s="80" t="s">
        <v>30</v>
      </c>
      <c r="M611" s="43">
        <v>27.169633380000004</v>
      </c>
      <c r="N611" s="80" t="s">
        <v>30</v>
      </c>
      <c r="O611" s="43">
        <f t="shared" si="476"/>
        <v>0.72331546999999929</v>
      </c>
      <c r="P611" s="80" t="s">
        <v>30</v>
      </c>
      <c r="Q611" s="43">
        <f t="shared" si="477"/>
        <v>-0.72331546999999574</v>
      </c>
      <c r="R611" s="80" t="s">
        <v>30</v>
      </c>
      <c r="S611" s="45">
        <f t="shared" si="478"/>
        <v>-2.5931839401053352E-2</v>
      </c>
      <c r="T611" s="63" t="s">
        <v>30</v>
      </c>
      <c r="U611" s="24"/>
      <c r="W611" s="25"/>
    </row>
    <row r="612" spans="1:29" s="26" customFormat="1" ht="31.5" x14ac:dyDescent="0.25">
      <c r="A612" s="40" t="s">
        <v>1274</v>
      </c>
      <c r="B612" s="123" t="s">
        <v>1310</v>
      </c>
      <c r="C612" s="52" t="s">
        <v>1311</v>
      </c>
      <c r="D612" s="43" t="s">
        <v>30</v>
      </c>
      <c r="E612" s="43">
        <v>43.610480539999998</v>
      </c>
      <c r="F612" s="43" t="s">
        <v>30</v>
      </c>
      <c r="G612" s="43">
        <v>17.515674390000001</v>
      </c>
      <c r="H612" s="43" t="s">
        <v>30</v>
      </c>
      <c r="I612" s="43">
        <f t="shared" si="475"/>
        <v>26.094806149999997</v>
      </c>
      <c r="J612" s="80" t="s">
        <v>30</v>
      </c>
      <c r="K612" s="43">
        <v>26.09480615</v>
      </c>
      <c r="L612" s="80" t="s">
        <v>30</v>
      </c>
      <c r="M612" s="43">
        <v>26.346676089999995</v>
      </c>
      <c r="N612" s="80" t="s">
        <v>30</v>
      </c>
      <c r="O612" s="43">
        <f t="shared" si="476"/>
        <v>-0.25186993999999885</v>
      </c>
      <c r="P612" s="80" t="s">
        <v>30</v>
      </c>
      <c r="Q612" s="43">
        <f t="shared" si="477"/>
        <v>0.2518699399999953</v>
      </c>
      <c r="R612" s="80" t="s">
        <v>30</v>
      </c>
      <c r="S612" s="45">
        <f t="shared" si="478"/>
        <v>9.6521100234345028E-3</v>
      </c>
      <c r="T612" s="63" t="s">
        <v>30</v>
      </c>
      <c r="U612" s="24"/>
      <c r="W612" s="25"/>
    </row>
    <row r="613" spans="1:29" s="26" customFormat="1" ht="47.25" x14ac:dyDescent="0.25">
      <c r="A613" s="40" t="s">
        <v>1274</v>
      </c>
      <c r="B613" s="123" t="s">
        <v>1312</v>
      </c>
      <c r="C613" s="52" t="s">
        <v>1313</v>
      </c>
      <c r="D613" s="43" t="s">
        <v>30</v>
      </c>
      <c r="E613" s="43">
        <v>12.636698068999999</v>
      </c>
      <c r="F613" s="43" t="s">
        <v>30</v>
      </c>
      <c r="G613" s="43">
        <v>0</v>
      </c>
      <c r="H613" s="43" t="s">
        <v>30</v>
      </c>
      <c r="I613" s="43">
        <f t="shared" si="475"/>
        <v>12.636698068999999</v>
      </c>
      <c r="J613" s="80" t="s">
        <v>30</v>
      </c>
      <c r="K613" s="43">
        <v>0.71350954999999994</v>
      </c>
      <c r="L613" s="80" t="s">
        <v>30</v>
      </c>
      <c r="M613" s="43">
        <v>0.71299999999999997</v>
      </c>
      <c r="N613" s="80" t="s">
        <v>30</v>
      </c>
      <c r="O613" s="43">
        <f t="shared" si="476"/>
        <v>11.923698069</v>
      </c>
      <c r="P613" s="80" t="s">
        <v>30</v>
      </c>
      <c r="Q613" s="43">
        <f t="shared" si="477"/>
        <v>-5.0954999999996975E-4</v>
      </c>
      <c r="R613" s="80" t="s">
        <v>30</v>
      </c>
      <c r="S613" s="45">
        <f t="shared" si="478"/>
        <v>-7.1414601248150046E-4</v>
      </c>
      <c r="T613" s="63" t="s">
        <v>30</v>
      </c>
      <c r="U613" s="24"/>
      <c r="W613" s="25"/>
    </row>
    <row r="614" spans="1:29" s="26" customFormat="1" ht="84.75" customHeight="1" x14ac:dyDescent="0.25">
      <c r="A614" s="40" t="s">
        <v>1274</v>
      </c>
      <c r="B614" s="123" t="s">
        <v>1314</v>
      </c>
      <c r="C614" s="52" t="s">
        <v>1315</v>
      </c>
      <c r="D614" s="43" t="s">
        <v>30</v>
      </c>
      <c r="E614" s="43">
        <v>4.9876042699999994</v>
      </c>
      <c r="F614" s="43" t="s">
        <v>30</v>
      </c>
      <c r="G614" s="43">
        <v>0</v>
      </c>
      <c r="H614" s="43" t="s">
        <v>30</v>
      </c>
      <c r="I614" s="43">
        <f t="shared" si="475"/>
        <v>4.9876042699999994</v>
      </c>
      <c r="J614" s="80" t="s">
        <v>30</v>
      </c>
      <c r="K614" s="43" t="s">
        <v>30</v>
      </c>
      <c r="L614" s="80" t="s">
        <v>30</v>
      </c>
      <c r="M614" s="43">
        <v>0</v>
      </c>
      <c r="N614" s="80" t="s">
        <v>30</v>
      </c>
      <c r="O614" s="43">
        <f t="shared" si="476"/>
        <v>4.9876042699999994</v>
      </c>
      <c r="P614" s="80" t="s">
        <v>30</v>
      </c>
      <c r="Q614" s="43" t="s">
        <v>30</v>
      </c>
      <c r="R614" s="80" t="s">
        <v>30</v>
      </c>
      <c r="S614" s="45" t="s">
        <v>30</v>
      </c>
      <c r="T614" s="63" t="s">
        <v>1316</v>
      </c>
      <c r="U614" s="24"/>
      <c r="W614" s="25"/>
    </row>
    <row r="615" spans="1:29" s="26" customFormat="1" ht="31.5" x14ac:dyDescent="0.25">
      <c r="A615" s="40" t="s">
        <v>1274</v>
      </c>
      <c r="B615" s="123" t="s">
        <v>1317</v>
      </c>
      <c r="C615" s="52" t="s">
        <v>1318</v>
      </c>
      <c r="D615" s="43" t="s">
        <v>30</v>
      </c>
      <c r="E615" s="43">
        <v>68.679945970000006</v>
      </c>
      <c r="F615" s="43" t="s">
        <v>30</v>
      </c>
      <c r="G615" s="43">
        <v>1.5</v>
      </c>
      <c r="H615" s="43" t="s">
        <v>30</v>
      </c>
      <c r="I615" s="43">
        <f t="shared" si="475"/>
        <v>67.179945970000006</v>
      </c>
      <c r="J615" s="80" t="s">
        <v>30</v>
      </c>
      <c r="K615" s="43">
        <v>67.179945970000006</v>
      </c>
      <c r="L615" s="80" t="s">
        <v>30</v>
      </c>
      <c r="M615" s="43">
        <v>13.79597673</v>
      </c>
      <c r="N615" s="80" t="s">
        <v>30</v>
      </c>
      <c r="O615" s="43">
        <f t="shared" si="476"/>
        <v>53.383969240000006</v>
      </c>
      <c r="P615" s="80" t="s">
        <v>30</v>
      </c>
      <c r="Q615" s="43">
        <f t="shared" si="477"/>
        <v>-53.383969240000006</v>
      </c>
      <c r="R615" s="80" t="s">
        <v>30</v>
      </c>
      <c r="S615" s="45">
        <f t="shared" si="478"/>
        <v>-0.79464144350219101</v>
      </c>
      <c r="T615" s="63" t="s">
        <v>1319</v>
      </c>
      <c r="U615" s="24"/>
      <c r="W615" s="25"/>
    </row>
    <row r="616" spans="1:29" s="26" customFormat="1" ht="47.25" x14ac:dyDescent="0.25">
      <c r="A616" s="40" t="s">
        <v>1274</v>
      </c>
      <c r="B616" s="123" t="s">
        <v>1320</v>
      </c>
      <c r="C616" s="52" t="s">
        <v>1321</v>
      </c>
      <c r="D616" s="43" t="s">
        <v>30</v>
      </c>
      <c r="E616" s="43">
        <v>10.89986994</v>
      </c>
      <c r="F616" s="43" t="s">
        <v>30</v>
      </c>
      <c r="G616" s="43">
        <v>0</v>
      </c>
      <c r="H616" s="43" t="s">
        <v>30</v>
      </c>
      <c r="I616" s="43">
        <f t="shared" si="475"/>
        <v>10.89986994</v>
      </c>
      <c r="J616" s="80" t="s">
        <v>30</v>
      </c>
      <c r="K616" s="43" t="s">
        <v>30</v>
      </c>
      <c r="L616" s="80" t="s">
        <v>30</v>
      </c>
      <c r="M616" s="43">
        <v>0</v>
      </c>
      <c r="N616" s="80" t="s">
        <v>30</v>
      </c>
      <c r="O616" s="43">
        <f t="shared" si="476"/>
        <v>10.89986994</v>
      </c>
      <c r="P616" s="80" t="s">
        <v>30</v>
      </c>
      <c r="Q616" s="43" t="s">
        <v>30</v>
      </c>
      <c r="R616" s="80" t="s">
        <v>30</v>
      </c>
      <c r="S616" s="45" t="s">
        <v>30</v>
      </c>
      <c r="T616" s="63" t="s">
        <v>1322</v>
      </c>
      <c r="U616" s="24"/>
      <c r="W616" s="25"/>
    </row>
    <row r="617" spans="1:29" s="26" customFormat="1" ht="31.5" x14ac:dyDescent="0.25">
      <c r="A617" s="40" t="s">
        <v>1274</v>
      </c>
      <c r="B617" s="123" t="s">
        <v>1323</v>
      </c>
      <c r="C617" s="52" t="s">
        <v>1324</v>
      </c>
      <c r="D617" s="43" t="s">
        <v>30</v>
      </c>
      <c r="E617" s="43">
        <v>8.8253941400000002</v>
      </c>
      <c r="F617" s="43" t="s">
        <v>30</v>
      </c>
      <c r="G617" s="43">
        <v>0</v>
      </c>
      <c r="H617" s="43" t="s">
        <v>30</v>
      </c>
      <c r="I617" s="43">
        <f t="shared" si="475"/>
        <v>8.8253941400000002</v>
      </c>
      <c r="J617" s="80" t="s">
        <v>30</v>
      </c>
      <c r="K617" s="43" t="s">
        <v>30</v>
      </c>
      <c r="L617" s="80" t="s">
        <v>30</v>
      </c>
      <c r="M617" s="43">
        <v>0</v>
      </c>
      <c r="N617" s="80" t="s">
        <v>30</v>
      </c>
      <c r="O617" s="43">
        <f t="shared" si="476"/>
        <v>8.8253941400000002</v>
      </c>
      <c r="P617" s="80" t="s">
        <v>30</v>
      </c>
      <c r="Q617" s="43" t="s">
        <v>30</v>
      </c>
      <c r="R617" s="80" t="s">
        <v>30</v>
      </c>
      <c r="S617" s="45" t="s">
        <v>30</v>
      </c>
      <c r="T617" s="63" t="s">
        <v>1322</v>
      </c>
      <c r="U617" s="24"/>
      <c r="W617" s="25"/>
    </row>
    <row r="618" spans="1:29" s="26" customFormat="1" ht="47.25" x14ac:dyDescent="0.25">
      <c r="A618" s="40" t="s">
        <v>1274</v>
      </c>
      <c r="B618" s="123" t="s">
        <v>1325</v>
      </c>
      <c r="C618" s="52" t="s">
        <v>1326</v>
      </c>
      <c r="D618" s="43" t="s">
        <v>30</v>
      </c>
      <c r="E618" s="43" t="s">
        <v>30</v>
      </c>
      <c r="F618" s="43" t="s">
        <v>30</v>
      </c>
      <c r="G618" s="43" t="s">
        <v>30</v>
      </c>
      <c r="H618" s="43" t="s">
        <v>30</v>
      </c>
      <c r="I618" s="43" t="s">
        <v>30</v>
      </c>
      <c r="J618" s="80" t="s">
        <v>30</v>
      </c>
      <c r="K618" s="43" t="s">
        <v>30</v>
      </c>
      <c r="L618" s="80" t="s">
        <v>30</v>
      </c>
      <c r="M618" s="43">
        <v>3.2946098200000002</v>
      </c>
      <c r="N618" s="80" t="s">
        <v>30</v>
      </c>
      <c r="O618" s="43" t="s">
        <v>30</v>
      </c>
      <c r="P618" s="80" t="s">
        <v>30</v>
      </c>
      <c r="Q618" s="43" t="s">
        <v>30</v>
      </c>
      <c r="R618" s="80" t="s">
        <v>30</v>
      </c>
      <c r="S618" s="45" t="s">
        <v>30</v>
      </c>
      <c r="T618" s="63" t="s">
        <v>1327</v>
      </c>
      <c r="U618" s="24"/>
      <c r="W618" s="25"/>
    </row>
    <row r="619" spans="1:29" s="26" customFormat="1" ht="78.75" x14ac:dyDescent="0.25">
      <c r="A619" s="40" t="s">
        <v>1274</v>
      </c>
      <c r="B619" s="123" t="s">
        <v>1328</v>
      </c>
      <c r="C619" s="52" t="s">
        <v>1329</v>
      </c>
      <c r="D619" s="43" t="s">
        <v>30</v>
      </c>
      <c r="E619" s="43" t="s">
        <v>30</v>
      </c>
      <c r="F619" s="43" t="s">
        <v>30</v>
      </c>
      <c r="G619" s="43" t="s">
        <v>30</v>
      </c>
      <c r="H619" s="43" t="s">
        <v>30</v>
      </c>
      <c r="I619" s="43" t="s">
        <v>30</v>
      </c>
      <c r="J619" s="80" t="s">
        <v>30</v>
      </c>
      <c r="K619" s="43" t="s">
        <v>30</v>
      </c>
      <c r="L619" s="80" t="s">
        <v>30</v>
      </c>
      <c r="M619" s="43">
        <v>1</v>
      </c>
      <c r="N619" s="80" t="s">
        <v>30</v>
      </c>
      <c r="O619" s="43" t="s">
        <v>30</v>
      </c>
      <c r="P619" s="80" t="s">
        <v>30</v>
      </c>
      <c r="Q619" s="43" t="s">
        <v>30</v>
      </c>
      <c r="R619" s="80" t="s">
        <v>30</v>
      </c>
      <c r="S619" s="45" t="s">
        <v>30</v>
      </c>
      <c r="T619" s="63" t="s">
        <v>1330</v>
      </c>
      <c r="U619" s="24"/>
      <c r="W619" s="25"/>
    </row>
    <row r="620" spans="1:29" s="26" customFormat="1" ht="31.5" x14ac:dyDescent="0.25">
      <c r="A620" s="40" t="s">
        <v>1274</v>
      </c>
      <c r="B620" s="123" t="s">
        <v>1331</v>
      </c>
      <c r="C620" s="52" t="s">
        <v>1332</v>
      </c>
      <c r="D620" s="43" t="s">
        <v>30</v>
      </c>
      <c r="E620" s="43">
        <v>4.2916263200000007</v>
      </c>
      <c r="F620" s="43" t="s">
        <v>30</v>
      </c>
      <c r="G620" s="43">
        <v>4.2916263200000007</v>
      </c>
      <c r="H620" s="43" t="s">
        <v>30</v>
      </c>
      <c r="I620" s="43">
        <f t="shared" si="475"/>
        <v>0</v>
      </c>
      <c r="J620" s="80" t="s">
        <v>30</v>
      </c>
      <c r="K620" s="43">
        <v>0</v>
      </c>
      <c r="L620" s="80" t="s">
        <v>30</v>
      </c>
      <c r="M620" s="43">
        <v>0</v>
      </c>
      <c r="N620" s="80" t="s">
        <v>30</v>
      </c>
      <c r="O620" s="43">
        <f t="shared" si="476"/>
        <v>0</v>
      </c>
      <c r="P620" s="80" t="s">
        <v>30</v>
      </c>
      <c r="Q620" s="43">
        <f t="shared" si="477"/>
        <v>0</v>
      </c>
      <c r="R620" s="80" t="s">
        <v>30</v>
      </c>
      <c r="S620" s="45">
        <v>0</v>
      </c>
      <c r="T620" s="63" t="s">
        <v>30</v>
      </c>
      <c r="U620" s="24"/>
      <c r="W620" s="25"/>
    </row>
    <row r="621" spans="1:29" s="26" customFormat="1" ht="108.75" customHeight="1" x14ac:dyDescent="0.25">
      <c r="A621" s="40" t="s">
        <v>1274</v>
      </c>
      <c r="B621" s="123" t="s">
        <v>1333</v>
      </c>
      <c r="C621" s="52" t="s">
        <v>1334</v>
      </c>
      <c r="D621" s="43" t="s">
        <v>30</v>
      </c>
      <c r="E621" s="43">
        <v>7.4739418299999993</v>
      </c>
      <c r="F621" s="43" t="s">
        <v>30</v>
      </c>
      <c r="G621" s="43">
        <v>0.44878878999999999</v>
      </c>
      <c r="H621" s="43" t="s">
        <v>30</v>
      </c>
      <c r="I621" s="43">
        <f t="shared" si="475"/>
        <v>7.0251530399999993</v>
      </c>
      <c r="J621" s="80" t="s">
        <v>30</v>
      </c>
      <c r="K621" s="43">
        <v>7.0251530399999993</v>
      </c>
      <c r="L621" s="80" t="s">
        <v>30</v>
      </c>
      <c r="M621" s="43">
        <v>5.5793349699999997</v>
      </c>
      <c r="N621" s="80" t="s">
        <v>30</v>
      </c>
      <c r="O621" s="43">
        <f t="shared" si="476"/>
        <v>1.4458180699999996</v>
      </c>
      <c r="P621" s="80" t="s">
        <v>30</v>
      </c>
      <c r="Q621" s="43">
        <f t="shared" si="477"/>
        <v>-1.4458180699999996</v>
      </c>
      <c r="R621" s="80" t="s">
        <v>30</v>
      </c>
      <c r="S621" s="45">
        <f t="shared" si="478"/>
        <v>-0.20580591793057931</v>
      </c>
      <c r="T621" s="63" t="s">
        <v>298</v>
      </c>
      <c r="U621" s="24"/>
      <c r="W621" s="25"/>
    </row>
    <row r="622" spans="1:29" s="26" customFormat="1" ht="31.5" x14ac:dyDescent="0.25">
      <c r="A622" s="40" t="s">
        <v>1274</v>
      </c>
      <c r="B622" s="123" t="s">
        <v>1335</v>
      </c>
      <c r="C622" s="52" t="s">
        <v>1336</v>
      </c>
      <c r="D622" s="43" t="s">
        <v>30</v>
      </c>
      <c r="E622" s="43">
        <v>26.007853610000002</v>
      </c>
      <c r="F622" s="43" t="s">
        <v>30</v>
      </c>
      <c r="G622" s="43">
        <v>0</v>
      </c>
      <c r="H622" s="43" t="s">
        <v>30</v>
      </c>
      <c r="I622" s="43">
        <f t="shared" si="475"/>
        <v>26.007853610000002</v>
      </c>
      <c r="J622" s="80" t="s">
        <v>30</v>
      </c>
      <c r="K622" s="43">
        <v>26.007853610000002</v>
      </c>
      <c r="L622" s="80" t="s">
        <v>30</v>
      </c>
      <c r="M622" s="43">
        <v>0</v>
      </c>
      <c r="N622" s="80" t="s">
        <v>30</v>
      </c>
      <c r="O622" s="43">
        <f t="shared" si="476"/>
        <v>26.007853610000002</v>
      </c>
      <c r="P622" s="80" t="s">
        <v>30</v>
      </c>
      <c r="Q622" s="43">
        <f t="shared" si="477"/>
        <v>-26.007853610000002</v>
      </c>
      <c r="R622" s="80" t="s">
        <v>30</v>
      </c>
      <c r="S622" s="45">
        <f t="shared" si="478"/>
        <v>-1</v>
      </c>
      <c r="T622" s="63" t="s">
        <v>1319</v>
      </c>
      <c r="U622" s="24"/>
      <c r="W622" s="25"/>
    </row>
    <row r="623" spans="1:29" ht="47.25" x14ac:dyDescent="0.25">
      <c r="A623" s="40" t="s">
        <v>1274</v>
      </c>
      <c r="B623" s="123" t="s">
        <v>1337</v>
      </c>
      <c r="C623" s="52" t="s">
        <v>1338</v>
      </c>
      <c r="D623" s="43" t="s">
        <v>30</v>
      </c>
      <c r="E623" s="43">
        <v>19.607827059999998</v>
      </c>
      <c r="F623" s="43" t="s">
        <v>30</v>
      </c>
      <c r="G623" s="43">
        <v>19.607827059999998</v>
      </c>
      <c r="H623" s="43" t="s">
        <v>30</v>
      </c>
      <c r="I623" s="43">
        <f t="shared" si="475"/>
        <v>0</v>
      </c>
      <c r="J623" s="44" t="s">
        <v>30</v>
      </c>
      <c r="K623" s="43">
        <v>0</v>
      </c>
      <c r="L623" s="44" t="s">
        <v>30</v>
      </c>
      <c r="M623" s="43">
        <v>0</v>
      </c>
      <c r="N623" s="44" t="s">
        <v>30</v>
      </c>
      <c r="O623" s="43">
        <f t="shared" si="476"/>
        <v>0</v>
      </c>
      <c r="P623" s="80" t="s">
        <v>30</v>
      </c>
      <c r="Q623" s="43">
        <f t="shared" si="477"/>
        <v>0</v>
      </c>
      <c r="R623" s="80" t="s">
        <v>30</v>
      </c>
      <c r="S623" s="45">
        <v>0</v>
      </c>
      <c r="T623" s="63" t="s">
        <v>30</v>
      </c>
      <c r="U623" s="24"/>
      <c r="W623" s="25"/>
      <c r="X623" s="26"/>
      <c r="Y623" s="26"/>
      <c r="Z623" s="26"/>
      <c r="AA623" s="26"/>
      <c r="AC623" s="26"/>
    </row>
    <row r="624" spans="1:29" s="26" customFormat="1" ht="47.25" x14ac:dyDescent="0.25">
      <c r="A624" s="40" t="s">
        <v>1274</v>
      </c>
      <c r="B624" s="123" t="s">
        <v>1339</v>
      </c>
      <c r="C624" s="52" t="s">
        <v>1340</v>
      </c>
      <c r="D624" s="53" t="s">
        <v>30</v>
      </c>
      <c r="E624" s="43">
        <v>0.66590970999999999</v>
      </c>
      <c r="F624" s="43" t="s">
        <v>30</v>
      </c>
      <c r="G624" s="43">
        <v>0.66590970999999999</v>
      </c>
      <c r="H624" s="43" t="s">
        <v>30</v>
      </c>
      <c r="I624" s="43">
        <f t="shared" si="475"/>
        <v>0</v>
      </c>
      <c r="J624" s="88" t="s">
        <v>30</v>
      </c>
      <c r="K624" s="43">
        <v>0</v>
      </c>
      <c r="L624" s="88" t="s">
        <v>30</v>
      </c>
      <c r="M624" s="43">
        <v>0</v>
      </c>
      <c r="N624" s="88" t="s">
        <v>30</v>
      </c>
      <c r="O624" s="43">
        <f t="shared" si="476"/>
        <v>0</v>
      </c>
      <c r="P624" s="88" t="s">
        <v>30</v>
      </c>
      <c r="Q624" s="43">
        <f t="shared" si="477"/>
        <v>0</v>
      </c>
      <c r="R624" s="88" t="s">
        <v>30</v>
      </c>
      <c r="S624" s="45">
        <v>0</v>
      </c>
      <c r="T624" s="89" t="s">
        <v>30</v>
      </c>
      <c r="U624" s="24"/>
      <c r="W624" s="25"/>
    </row>
    <row r="625" spans="1:29" s="26" customFormat="1" ht="47.25" x14ac:dyDescent="0.25">
      <c r="A625" s="40" t="s">
        <v>1274</v>
      </c>
      <c r="B625" s="123" t="s">
        <v>1341</v>
      </c>
      <c r="C625" s="52" t="s">
        <v>1342</v>
      </c>
      <c r="D625" s="43" t="s">
        <v>30</v>
      </c>
      <c r="E625" s="43">
        <v>0.65192832000000001</v>
      </c>
      <c r="F625" s="43" t="s">
        <v>30</v>
      </c>
      <c r="G625" s="43">
        <v>0</v>
      </c>
      <c r="H625" s="43" t="s">
        <v>30</v>
      </c>
      <c r="I625" s="43">
        <f t="shared" si="475"/>
        <v>0.65192832000000001</v>
      </c>
      <c r="J625" s="80" t="s">
        <v>30</v>
      </c>
      <c r="K625" s="43">
        <v>0.65192832000000001</v>
      </c>
      <c r="L625" s="80" t="s">
        <v>30</v>
      </c>
      <c r="M625" s="43">
        <v>0.67374924999999997</v>
      </c>
      <c r="N625" s="80" t="s">
        <v>30</v>
      </c>
      <c r="O625" s="43">
        <f t="shared" si="476"/>
        <v>-2.1820929999999961E-2</v>
      </c>
      <c r="P625" s="80" t="s">
        <v>30</v>
      </c>
      <c r="Q625" s="43">
        <f t="shared" si="477"/>
        <v>2.1820929999999961E-2</v>
      </c>
      <c r="R625" s="80" t="s">
        <v>30</v>
      </c>
      <c r="S625" s="45">
        <f t="shared" si="478"/>
        <v>3.3471363845644808E-2</v>
      </c>
      <c r="T625" s="63" t="s">
        <v>30</v>
      </c>
      <c r="U625" s="24"/>
      <c r="W625" s="25"/>
    </row>
    <row r="626" spans="1:29" s="26" customFormat="1" ht="31.5" x14ac:dyDescent="0.25">
      <c r="A626" s="40" t="s">
        <v>1274</v>
      </c>
      <c r="B626" s="123" t="s">
        <v>1343</v>
      </c>
      <c r="C626" s="52" t="s">
        <v>1344</v>
      </c>
      <c r="D626" s="43" t="s">
        <v>30</v>
      </c>
      <c r="E626" s="43">
        <v>59.667453500000001</v>
      </c>
      <c r="F626" s="43" t="s">
        <v>30</v>
      </c>
      <c r="G626" s="43">
        <v>9.7213993800000029</v>
      </c>
      <c r="H626" s="43" t="s">
        <v>30</v>
      </c>
      <c r="I626" s="43">
        <f t="shared" si="475"/>
        <v>49.946054119999999</v>
      </c>
      <c r="J626" s="80" t="s">
        <v>30</v>
      </c>
      <c r="K626" s="43">
        <v>49.946054119999999</v>
      </c>
      <c r="L626" s="80" t="s">
        <v>30</v>
      </c>
      <c r="M626" s="43">
        <v>0.375</v>
      </c>
      <c r="N626" s="80" t="s">
        <v>30</v>
      </c>
      <c r="O626" s="43">
        <f t="shared" si="476"/>
        <v>49.571054119999999</v>
      </c>
      <c r="P626" s="80" t="s">
        <v>30</v>
      </c>
      <c r="Q626" s="43">
        <f t="shared" si="477"/>
        <v>-49.571054119999999</v>
      </c>
      <c r="R626" s="80" t="s">
        <v>30</v>
      </c>
      <c r="S626" s="45">
        <f t="shared" si="478"/>
        <v>-0.99249189937809645</v>
      </c>
      <c r="T626" s="63" t="s">
        <v>1345</v>
      </c>
      <c r="U626" s="24"/>
      <c r="W626" s="25"/>
    </row>
    <row r="627" spans="1:29" s="26" customFormat="1" ht="31.5" x14ac:dyDescent="0.25">
      <c r="A627" s="40" t="s">
        <v>1274</v>
      </c>
      <c r="B627" s="123" t="s">
        <v>1346</v>
      </c>
      <c r="C627" s="52" t="s">
        <v>1347</v>
      </c>
      <c r="D627" s="43" t="s">
        <v>30</v>
      </c>
      <c r="E627" s="43">
        <v>10.835408000000001</v>
      </c>
      <c r="F627" s="43" t="s">
        <v>30</v>
      </c>
      <c r="G627" s="43">
        <v>6.3083</v>
      </c>
      <c r="H627" s="43" t="s">
        <v>30</v>
      </c>
      <c r="I627" s="43">
        <f t="shared" si="475"/>
        <v>4.527108000000001</v>
      </c>
      <c r="J627" s="80" t="s">
        <v>30</v>
      </c>
      <c r="K627" s="43">
        <v>4.5271080000000001</v>
      </c>
      <c r="L627" s="80" t="s">
        <v>30</v>
      </c>
      <c r="M627" s="43">
        <v>4.5271080000000001</v>
      </c>
      <c r="N627" s="80" t="s">
        <v>30</v>
      </c>
      <c r="O627" s="43">
        <f t="shared" si="476"/>
        <v>0</v>
      </c>
      <c r="P627" s="80" t="s">
        <v>30</v>
      </c>
      <c r="Q627" s="43">
        <f t="shared" si="477"/>
        <v>0</v>
      </c>
      <c r="R627" s="80" t="s">
        <v>30</v>
      </c>
      <c r="S627" s="45">
        <f t="shared" si="478"/>
        <v>0</v>
      </c>
      <c r="T627" s="63" t="s">
        <v>30</v>
      </c>
      <c r="U627" s="24"/>
      <c r="W627" s="25"/>
    </row>
    <row r="628" spans="1:29" s="26" customFormat="1" ht="47.25" x14ac:dyDescent="0.25">
      <c r="A628" s="40" t="s">
        <v>1274</v>
      </c>
      <c r="B628" s="123" t="s">
        <v>1348</v>
      </c>
      <c r="C628" s="52" t="s">
        <v>1349</v>
      </c>
      <c r="D628" s="43" t="s">
        <v>30</v>
      </c>
      <c r="E628" s="43">
        <v>23.661381210000002</v>
      </c>
      <c r="F628" s="43" t="s">
        <v>30</v>
      </c>
      <c r="G628" s="43">
        <v>0.57457382000000001</v>
      </c>
      <c r="H628" s="43" t="s">
        <v>30</v>
      </c>
      <c r="I628" s="43">
        <f t="shared" si="475"/>
        <v>23.086807390000001</v>
      </c>
      <c r="J628" s="88" t="s">
        <v>30</v>
      </c>
      <c r="K628" s="43">
        <v>23.086807390000001</v>
      </c>
      <c r="L628" s="88" t="s">
        <v>30</v>
      </c>
      <c r="M628" s="43">
        <v>0.78810621000000003</v>
      </c>
      <c r="N628" s="88" t="s">
        <v>30</v>
      </c>
      <c r="O628" s="43">
        <f t="shared" si="476"/>
        <v>22.298701180000002</v>
      </c>
      <c r="P628" s="88" t="s">
        <v>30</v>
      </c>
      <c r="Q628" s="43">
        <f t="shared" si="477"/>
        <v>-22.298701180000002</v>
      </c>
      <c r="R628" s="88" t="s">
        <v>30</v>
      </c>
      <c r="S628" s="45">
        <f t="shared" si="478"/>
        <v>-0.9658633523169009</v>
      </c>
      <c r="T628" s="89" t="s">
        <v>1350</v>
      </c>
      <c r="U628" s="24"/>
      <c r="W628" s="25"/>
    </row>
    <row r="629" spans="1:29" s="26" customFormat="1" ht="31.5" x14ac:dyDescent="0.25">
      <c r="A629" s="40" t="s">
        <v>1274</v>
      </c>
      <c r="B629" s="123" t="s">
        <v>1351</v>
      </c>
      <c r="C629" s="52" t="s">
        <v>1352</v>
      </c>
      <c r="D629" s="43" t="s">
        <v>30</v>
      </c>
      <c r="E629" s="43">
        <v>6.8796317400000007</v>
      </c>
      <c r="F629" s="43" t="s">
        <v>30</v>
      </c>
      <c r="G629" s="43">
        <v>1.67963174</v>
      </c>
      <c r="H629" s="43" t="s">
        <v>30</v>
      </c>
      <c r="I629" s="43">
        <f t="shared" si="475"/>
        <v>5.2000000000000011</v>
      </c>
      <c r="J629" s="80" t="s">
        <v>30</v>
      </c>
      <c r="K629" s="43">
        <v>3.7</v>
      </c>
      <c r="L629" s="80" t="s">
        <v>30</v>
      </c>
      <c r="M629" s="43">
        <v>3.3300535099999999</v>
      </c>
      <c r="N629" s="80" t="s">
        <v>30</v>
      </c>
      <c r="O629" s="43">
        <f t="shared" si="476"/>
        <v>1.8699464900000011</v>
      </c>
      <c r="P629" s="80" t="s">
        <v>30</v>
      </c>
      <c r="Q629" s="43">
        <f t="shared" si="477"/>
        <v>-0.36994649000000024</v>
      </c>
      <c r="R629" s="80" t="s">
        <v>30</v>
      </c>
      <c r="S629" s="45">
        <f t="shared" si="478"/>
        <v>-9.9985537837837896E-2</v>
      </c>
      <c r="T629" s="63" t="s">
        <v>30</v>
      </c>
      <c r="U629" s="24"/>
      <c r="W629" s="25"/>
    </row>
    <row r="630" spans="1:29" s="26" customFormat="1" ht="63" x14ac:dyDescent="0.25">
      <c r="A630" s="40" t="s">
        <v>1274</v>
      </c>
      <c r="B630" s="122" t="s">
        <v>1353</v>
      </c>
      <c r="C630" s="52" t="s">
        <v>1354</v>
      </c>
      <c r="D630" s="43" t="s">
        <v>30</v>
      </c>
      <c r="E630" s="43">
        <v>3.2603046400000002</v>
      </c>
      <c r="F630" s="43" t="s">
        <v>30</v>
      </c>
      <c r="G630" s="43">
        <v>1.07457727</v>
      </c>
      <c r="H630" s="43" t="s">
        <v>30</v>
      </c>
      <c r="I630" s="43">
        <f t="shared" si="475"/>
        <v>2.1857273700000004</v>
      </c>
      <c r="J630" s="88" t="s">
        <v>30</v>
      </c>
      <c r="K630" s="43">
        <v>2.1857273699999999</v>
      </c>
      <c r="L630" s="88" t="s">
        <v>30</v>
      </c>
      <c r="M630" s="43">
        <v>0</v>
      </c>
      <c r="N630" s="88" t="s">
        <v>30</v>
      </c>
      <c r="O630" s="43">
        <f t="shared" si="476"/>
        <v>2.1857273700000004</v>
      </c>
      <c r="P630" s="88" t="s">
        <v>30</v>
      </c>
      <c r="Q630" s="43">
        <f t="shared" si="477"/>
        <v>-2.1857273699999999</v>
      </c>
      <c r="R630" s="88" t="s">
        <v>30</v>
      </c>
      <c r="S630" s="45">
        <f t="shared" si="478"/>
        <v>-1</v>
      </c>
      <c r="T630" s="89" t="s">
        <v>1355</v>
      </c>
      <c r="U630" s="24"/>
      <c r="W630" s="25"/>
    </row>
    <row r="631" spans="1:29" s="26" customFormat="1" ht="75.75" customHeight="1" x14ac:dyDescent="0.25">
      <c r="A631" s="40" t="s">
        <v>1274</v>
      </c>
      <c r="B631" s="122" t="s">
        <v>1356</v>
      </c>
      <c r="C631" s="52" t="s">
        <v>1357</v>
      </c>
      <c r="D631" s="43" t="s">
        <v>30</v>
      </c>
      <c r="E631" s="43">
        <v>1.4543578900000003</v>
      </c>
      <c r="F631" s="43" t="s">
        <v>30</v>
      </c>
      <c r="G631" s="43">
        <v>9.5234769999999996E-2</v>
      </c>
      <c r="H631" s="43" t="s">
        <v>30</v>
      </c>
      <c r="I631" s="43">
        <f t="shared" si="475"/>
        <v>1.3591231200000002</v>
      </c>
      <c r="J631" s="80" t="s">
        <v>30</v>
      </c>
      <c r="K631" s="43">
        <v>1.3591231200000002</v>
      </c>
      <c r="L631" s="80" t="s">
        <v>30</v>
      </c>
      <c r="M631" s="43">
        <v>0</v>
      </c>
      <c r="N631" s="80" t="s">
        <v>30</v>
      </c>
      <c r="O631" s="43">
        <f t="shared" si="476"/>
        <v>1.3591231200000002</v>
      </c>
      <c r="P631" s="80" t="s">
        <v>30</v>
      </c>
      <c r="Q631" s="43">
        <f t="shared" si="477"/>
        <v>-1.3591231200000002</v>
      </c>
      <c r="R631" s="80" t="s">
        <v>30</v>
      </c>
      <c r="S631" s="45">
        <f t="shared" si="478"/>
        <v>-1</v>
      </c>
      <c r="T631" s="63" t="s">
        <v>1358</v>
      </c>
      <c r="U631" s="24"/>
      <c r="W631" s="25"/>
    </row>
    <row r="632" spans="1:29" s="26" customFormat="1" ht="47.25" x14ac:dyDescent="0.25">
      <c r="A632" s="40" t="s">
        <v>1274</v>
      </c>
      <c r="B632" s="122" t="s">
        <v>1359</v>
      </c>
      <c r="C632" s="52" t="s">
        <v>1360</v>
      </c>
      <c r="D632" s="43" t="s">
        <v>30</v>
      </c>
      <c r="E632" s="43">
        <v>20.747500120000002</v>
      </c>
      <c r="F632" s="43" t="s">
        <v>30</v>
      </c>
      <c r="G632" s="43">
        <v>0</v>
      </c>
      <c r="H632" s="43" t="s">
        <v>30</v>
      </c>
      <c r="I632" s="43">
        <f t="shared" si="475"/>
        <v>20.747500120000002</v>
      </c>
      <c r="J632" s="80" t="s">
        <v>30</v>
      </c>
      <c r="K632" s="43">
        <v>5.29</v>
      </c>
      <c r="L632" s="80" t="s">
        <v>30</v>
      </c>
      <c r="M632" s="43">
        <v>0</v>
      </c>
      <c r="N632" s="80" t="s">
        <v>30</v>
      </c>
      <c r="O632" s="43">
        <f t="shared" si="476"/>
        <v>20.747500120000002</v>
      </c>
      <c r="P632" s="80" t="s">
        <v>30</v>
      </c>
      <c r="Q632" s="43">
        <f t="shared" si="477"/>
        <v>-5.29</v>
      </c>
      <c r="R632" s="80" t="s">
        <v>30</v>
      </c>
      <c r="S632" s="45">
        <f t="shared" si="478"/>
        <v>-1</v>
      </c>
      <c r="T632" s="63" t="s">
        <v>1361</v>
      </c>
      <c r="U632" s="24"/>
      <c r="W632" s="25"/>
    </row>
    <row r="633" spans="1:29" s="26" customFormat="1" ht="61.5" customHeight="1" x14ac:dyDescent="0.25">
      <c r="A633" s="40" t="s">
        <v>1274</v>
      </c>
      <c r="B633" s="122" t="s">
        <v>1362</v>
      </c>
      <c r="C633" s="52" t="s">
        <v>1363</v>
      </c>
      <c r="D633" s="43" t="s">
        <v>30</v>
      </c>
      <c r="E633" s="43">
        <v>11.61469265</v>
      </c>
      <c r="F633" s="43" t="s">
        <v>30</v>
      </c>
      <c r="G633" s="43">
        <v>0</v>
      </c>
      <c r="H633" s="43" t="s">
        <v>30</v>
      </c>
      <c r="I633" s="43">
        <f t="shared" si="475"/>
        <v>11.61469265</v>
      </c>
      <c r="J633" s="80" t="s">
        <v>30</v>
      </c>
      <c r="K633" s="43">
        <v>1</v>
      </c>
      <c r="L633" s="80" t="s">
        <v>30</v>
      </c>
      <c r="M633" s="43">
        <v>0.77</v>
      </c>
      <c r="N633" s="80" t="s">
        <v>30</v>
      </c>
      <c r="O633" s="43">
        <f t="shared" si="476"/>
        <v>10.844692650000001</v>
      </c>
      <c r="P633" s="80" t="s">
        <v>30</v>
      </c>
      <c r="Q633" s="43">
        <f t="shared" si="477"/>
        <v>-0.22999999999999998</v>
      </c>
      <c r="R633" s="80" t="s">
        <v>30</v>
      </c>
      <c r="S633" s="45">
        <f t="shared" si="478"/>
        <v>-0.22999999999999998</v>
      </c>
      <c r="T633" s="63" t="s">
        <v>1295</v>
      </c>
      <c r="U633" s="24"/>
      <c r="W633" s="25"/>
    </row>
    <row r="634" spans="1:29" s="26" customFormat="1" ht="31.5" x14ac:dyDescent="0.25">
      <c r="A634" s="40" t="s">
        <v>1274</v>
      </c>
      <c r="B634" s="122" t="s">
        <v>1364</v>
      </c>
      <c r="C634" s="52" t="s">
        <v>1365</v>
      </c>
      <c r="D634" s="43" t="s">
        <v>30</v>
      </c>
      <c r="E634" s="43">
        <v>5.378349</v>
      </c>
      <c r="F634" s="43" t="s">
        <v>30</v>
      </c>
      <c r="G634" s="43">
        <v>0</v>
      </c>
      <c r="H634" s="43" t="s">
        <v>30</v>
      </c>
      <c r="I634" s="43">
        <f t="shared" si="475"/>
        <v>5.378349</v>
      </c>
      <c r="J634" s="80" t="s">
        <v>30</v>
      </c>
      <c r="K634" s="43">
        <v>5.378349</v>
      </c>
      <c r="L634" s="80" t="s">
        <v>30</v>
      </c>
      <c r="M634" s="43">
        <v>5.378349</v>
      </c>
      <c r="N634" s="80" t="s">
        <v>30</v>
      </c>
      <c r="O634" s="43">
        <f t="shared" si="476"/>
        <v>0</v>
      </c>
      <c r="P634" s="80" t="s">
        <v>30</v>
      </c>
      <c r="Q634" s="43">
        <f t="shared" si="477"/>
        <v>0</v>
      </c>
      <c r="R634" s="80" t="s">
        <v>30</v>
      </c>
      <c r="S634" s="45">
        <f t="shared" si="478"/>
        <v>0</v>
      </c>
      <c r="T634" s="63" t="s">
        <v>30</v>
      </c>
      <c r="U634" s="24"/>
      <c r="W634" s="25"/>
    </row>
    <row r="635" spans="1:29" ht="47.25" x14ac:dyDescent="0.25">
      <c r="A635" s="40" t="s">
        <v>1274</v>
      </c>
      <c r="B635" s="122" t="s">
        <v>1366</v>
      </c>
      <c r="C635" s="52" t="s">
        <v>1367</v>
      </c>
      <c r="D635" s="53" t="s">
        <v>30</v>
      </c>
      <c r="E635" s="43">
        <v>18.830243750000001</v>
      </c>
      <c r="F635" s="43" t="s">
        <v>30</v>
      </c>
      <c r="G635" s="43">
        <v>0</v>
      </c>
      <c r="H635" s="43" t="s">
        <v>30</v>
      </c>
      <c r="I635" s="43">
        <f t="shared" si="475"/>
        <v>18.830243750000001</v>
      </c>
      <c r="J635" s="44" t="s">
        <v>30</v>
      </c>
      <c r="K635" s="43">
        <v>8.2302437499999996</v>
      </c>
      <c r="L635" s="44" t="s">
        <v>30</v>
      </c>
      <c r="M635" s="43">
        <v>0.17655201000000004</v>
      </c>
      <c r="N635" s="44" t="s">
        <v>30</v>
      </c>
      <c r="O635" s="43">
        <f t="shared" si="476"/>
        <v>18.653691739999999</v>
      </c>
      <c r="P635" s="80" t="s">
        <v>30</v>
      </c>
      <c r="Q635" s="43">
        <f t="shared" si="477"/>
        <v>-8.0536917399999997</v>
      </c>
      <c r="R635" s="80" t="s">
        <v>30</v>
      </c>
      <c r="S635" s="45">
        <f t="shared" si="478"/>
        <v>-0.97854838624919216</v>
      </c>
      <c r="T635" s="63" t="s">
        <v>1368</v>
      </c>
      <c r="U635" s="24"/>
      <c r="W635" s="25"/>
      <c r="X635" s="26"/>
      <c r="Y635" s="26"/>
      <c r="Z635" s="26"/>
      <c r="AA635" s="26"/>
      <c r="AC635" s="26"/>
    </row>
    <row r="636" spans="1:29" ht="31.5" x14ac:dyDescent="0.25">
      <c r="A636" s="40" t="s">
        <v>1274</v>
      </c>
      <c r="B636" s="122" t="s">
        <v>1369</v>
      </c>
      <c r="C636" s="52" t="s">
        <v>1370</v>
      </c>
      <c r="D636" s="43" t="s">
        <v>30</v>
      </c>
      <c r="E636" s="43">
        <v>54.333333340000003</v>
      </c>
      <c r="F636" s="43" t="s">
        <v>30</v>
      </c>
      <c r="G636" s="43">
        <v>0</v>
      </c>
      <c r="H636" s="43" t="s">
        <v>30</v>
      </c>
      <c r="I636" s="43">
        <f t="shared" si="475"/>
        <v>54.333333340000003</v>
      </c>
      <c r="J636" s="44" t="s">
        <v>30</v>
      </c>
      <c r="K636" s="43">
        <v>2.1666666700000001</v>
      </c>
      <c r="L636" s="44" t="s">
        <v>30</v>
      </c>
      <c r="M636" s="43">
        <v>0</v>
      </c>
      <c r="N636" s="44" t="s">
        <v>30</v>
      </c>
      <c r="O636" s="43">
        <f t="shared" si="476"/>
        <v>54.333333340000003</v>
      </c>
      <c r="P636" s="80" t="s">
        <v>30</v>
      </c>
      <c r="Q636" s="43">
        <f t="shared" si="477"/>
        <v>-2.1666666700000001</v>
      </c>
      <c r="R636" s="80" t="s">
        <v>30</v>
      </c>
      <c r="S636" s="45">
        <f t="shared" si="478"/>
        <v>-1</v>
      </c>
      <c r="T636" s="63" t="s">
        <v>913</v>
      </c>
      <c r="U636" s="24"/>
      <c r="W636" s="25"/>
      <c r="X636" s="26"/>
      <c r="Y636" s="26"/>
      <c r="Z636" s="26"/>
      <c r="AA636" s="26"/>
      <c r="AC636" s="26"/>
    </row>
    <row r="637" spans="1:29" ht="31.5" x14ac:dyDescent="0.25">
      <c r="A637" s="40" t="s">
        <v>1274</v>
      </c>
      <c r="B637" s="122" t="s">
        <v>1371</v>
      </c>
      <c r="C637" s="52" t="s">
        <v>1372</v>
      </c>
      <c r="D637" s="43" t="s">
        <v>30</v>
      </c>
      <c r="E637" s="43">
        <v>32.5</v>
      </c>
      <c r="F637" s="43" t="s">
        <v>30</v>
      </c>
      <c r="G637" s="43">
        <v>0</v>
      </c>
      <c r="H637" s="43" t="s">
        <v>30</v>
      </c>
      <c r="I637" s="43">
        <f t="shared" si="475"/>
        <v>32.5</v>
      </c>
      <c r="J637" s="44" t="s">
        <v>30</v>
      </c>
      <c r="K637" s="43">
        <v>32.5</v>
      </c>
      <c r="L637" s="44" t="s">
        <v>30</v>
      </c>
      <c r="M637" s="43">
        <v>32.478386550000003</v>
      </c>
      <c r="N637" s="44" t="s">
        <v>30</v>
      </c>
      <c r="O637" s="43">
        <f t="shared" si="476"/>
        <v>2.1613449999996703E-2</v>
      </c>
      <c r="P637" s="80" t="s">
        <v>30</v>
      </c>
      <c r="Q637" s="43">
        <f t="shared" si="477"/>
        <v>-2.1613449999996703E-2</v>
      </c>
      <c r="R637" s="80" t="s">
        <v>30</v>
      </c>
      <c r="S637" s="45">
        <f t="shared" si="478"/>
        <v>-6.6502923076912932E-4</v>
      </c>
      <c r="T637" s="63" t="s">
        <v>30</v>
      </c>
      <c r="U637" s="24"/>
      <c r="W637" s="25"/>
      <c r="X637" s="26"/>
      <c r="Y637" s="26"/>
      <c r="Z637" s="26"/>
      <c r="AA637" s="26"/>
      <c r="AC637" s="26"/>
    </row>
    <row r="638" spans="1:29" ht="31.5" x14ac:dyDescent="0.25">
      <c r="A638" s="40" t="s">
        <v>1274</v>
      </c>
      <c r="B638" s="123" t="s">
        <v>1373</v>
      </c>
      <c r="C638" s="78" t="s">
        <v>1374</v>
      </c>
      <c r="D638" s="43" t="s">
        <v>30</v>
      </c>
      <c r="E638" s="43">
        <v>1.9863168200000001</v>
      </c>
      <c r="F638" s="43" t="s">
        <v>30</v>
      </c>
      <c r="G638" s="43">
        <v>0</v>
      </c>
      <c r="H638" s="43" t="s">
        <v>30</v>
      </c>
      <c r="I638" s="43">
        <f t="shared" si="475"/>
        <v>1.9863168200000001</v>
      </c>
      <c r="J638" s="44" t="s">
        <v>30</v>
      </c>
      <c r="K638" s="43">
        <v>1.9863168200000001</v>
      </c>
      <c r="L638" s="44" t="s">
        <v>30</v>
      </c>
      <c r="M638" s="43">
        <v>0</v>
      </c>
      <c r="N638" s="44" t="s">
        <v>30</v>
      </c>
      <c r="O638" s="43">
        <f t="shared" si="476"/>
        <v>1.9863168200000001</v>
      </c>
      <c r="P638" s="80" t="s">
        <v>30</v>
      </c>
      <c r="Q638" s="43">
        <f t="shared" si="477"/>
        <v>-1.9863168200000001</v>
      </c>
      <c r="R638" s="80" t="s">
        <v>30</v>
      </c>
      <c r="S638" s="45">
        <f t="shared" si="478"/>
        <v>-1</v>
      </c>
      <c r="T638" s="63" t="s">
        <v>1375</v>
      </c>
      <c r="U638" s="24"/>
      <c r="W638" s="25"/>
      <c r="X638" s="26"/>
      <c r="Y638" s="26"/>
      <c r="Z638" s="26"/>
      <c r="AA638" s="26"/>
      <c r="AC638" s="26"/>
    </row>
    <row r="639" spans="1:29" ht="31.5" x14ac:dyDescent="0.25">
      <c r="A639" s="40" t="s">
        <v>1274</v>
      </c>
      <c r="B639" s="123" t="s">
        <v>1376</v>
      </c>
      <c r="C639" s="78" t="s">
        <v>1377</v>
      </c>
      <c r="D639" s="53" t="s">
        <v>30</v>
      </c>
      <c r="E639" s="43">
        <v>20.645173930000002</v>
      </c>
      <c r="F639" s="43" t="s">
        <v>30</v>
      </c>
      <c r="G639" s="43">
        <v>0</v>
      </c>
      <c r="H639" s="43" t="s">
        <v>30</v>
      </c>
      <c r="I639" s="43">
        <f t="shared" si="475"/>
        <v>20.645173930000002</v>
      </c>
      <c r="J639" s="44" t="s">
        <v>30</v>
      </c>
      <c r="K639" s="43">
        <v>0.44701904999999997</v>
      </c>
      <c r="L639" s="44" t="s">
        <v>30</v>
      </c>
      <c r="M639" s="43">
        <v>0.44500000000000001</v>
      </c>
      <c r="N639" s="44" t="s">
        <v>30</v>
      </c>
      <c r="O639" s="43">
        <f t="shared" si="476"/>
        <v>20.200173930000002</v>
      </c>
      <c r="P639" s="80" t="s">
        <v>30</v>
      </c>
      <c r="Q639" s="43">
        <f t="shared" si="477"/>
        <v>-2.0190499999999667E-3</v>
      </c>
      <c r="R639" s="80" t="s">
        <v>30</v>
      </c>
      <c r="S639" s="45">
        <f t="shared" si="478"/>
        <v>-4.5166978901681415E-3</v>
      </c>
      <c r="T639" s="63" t="s">
        <v>30</v>
      </c>
      <c r="U639" s="24"/>
      <c r="W639" s="25"/>
      <c r="X639" s="26"/>
      <c r="Y639" s="26"/>
      <c r="Z639" s="26"/>
      <c r="AA639" s="26"/>
      <c r="AC639" s="26"/>
    </row>
    <row r="640" spans="1:29" ht="47.25" x14ac:dyDescent="0.25">
      <c r="A640" s="33" t="s">
        <v>1378</v>
      </c>
      <c r="B640" s="34" t="s">
        <v>456</v>
      </c>
      <c r="C640" s="73" t="s">
        <v>29</v>
      </c>
      <c r="D640" s="36">
        <f t="shared" ref="D640:E640" si="479">D641</f>
        <v>0</v>
      </c>
      <c r="E640" s="36">
        <f t="shared" si="479"/>
        <v>0</v>
      </c>
      <c r="F640" s="36" t="s">
        <v>30</v>
      </c>
      <c r="G640" s="36">
        <f t="shared" ref="G640" si="480">G641</f>
        <v>0</v>
      </c>
      <c r="H640" s="36" t="s">
        <v>30</v>
      </c>
      <c r="I640" s="36">
        <f t="shared" ref="I640" si="481">I641</f>
        <v>0</v>
      </c>
      <c r="J640" s="37" t="s">
        <v>30</v>
      </c>
      <c r="K640" s="36">
        <f t="shared" ref="K640:Q640" si="482">K641</f>
        <v>0</v>
      </c>
      <c r="L640" s="37" t="s">
        <v>30</v>
      </c>
      <c r="M640" s="36">
        <f t="shared" si="482"/>
        <v>0</v>
      </c>
      <c r="N640" s="37" t="s">
        <v>30</v>
      </c>
      <c r="O640" s="36">
        <f t="shared" si="482"/>
        <v>0</v>
      </c>
      <c r="P640" s="60" t="s">
        <v>30</v>
      </c>
      <c r="Q640" s="36">
        <f t="shared" si="482"/>
        <v>0</v>
      </c>
      <c r="R640" s="60" t="s">
        <v>30</v>
      </c>
      <c r="S640" s="38">
        <v>0</v>
      </c>
      <c r="T640" s="90" t="s">
        <v>30</v>
      </c>
      <c r="U640" s="24"/>
      <c r="W640" s="25"/>
      <c r="X640" s="26"/>
      <c r="Y640" s="26"/>
      <c r="Z640" s="26"/>
      <c r="AA640" s="26"/>
      <c r="AC640" s="26"/>
    </row>
    <row r="641" spans="1:29" s="26" customFormat="1" x14ac:dyDescent="0.25">
      <c r="A641" s="33" t="s">
        <v>1379</v>
      </c>
      <c r="B641" s="34" t="s">
        <v>1380</v>
      </c>
      <c r="C641" s="73" t="s">
        <v>29</v>
      </c>
      <c r="D641" s="55">
        <f>SUM(D642:D643)</f>
        <v>0</v>
      </c>
      <c r="E641" s="36">
        <f>SUM(E642:E643)</f>
        <v>0</v>
      </c>
      <c r="F641" s="36" t="s">
        <v>30</v>
      </c>
      <c r="G641" s="36">
        <f>SUM(G642:G643)</f>
        <v>0</v>
      </c>
      <c r="H641" s="36" t="s">
        <v>30</v>
      </c>
      <c r="I641" s="36">
        <f t="shared" ref="I641" si="483">SUM(I642:I643)</f>
        <v>0</v>
      </c>
      <c r="J641" s="86" t="s">
        <v>30</v>
      </c>
      <c r="K641" s="36">
        <f t="shared" ref="K641:M641" si="484">SUM(K642:K643)</f>
        <v>0</v>
      </c>
      <c r="L641" s="86" t="s">
        <v>30</v>
      </c>
      <c r="M641" s="36">
        <f t="shared" si="484"/>
        <v>0</v>
      </c>
      <c r="N641" s="86" t="s">
        <v>30</v>
      </c>
      <c r="O641" s="36">
        <f t="shared" ref="O641" si="485">SUM(O642:O643)</f>
        <v>0</v>
      </c>
      <c r="P641" s="86" t="s">
        <v>30</v>
      </c>
      <c r="Q641" s="36">
        <f t="shared" ref="Q641" si="486">SUM(Q642:Q643)</f>
        <v>0</v>
      </c>
      <c r="R641" s="86" t="s">
        <v>30</v>
      </c>
      <c r="S641" s="38">
        <v>0</v>
      </c>
      <c r="T641" s="87" t="s">
        <v>30</v>
      </c>
      <c r="U641" s="24"/>
      <c r="W641" s="25"/>
    </row>
    <row r="642" spans="1:29" s="26" customFormat="1" ht="47.25" x14ac:dyDescent="0.25">
      <c r="A642" s="66" t="s">
        <v>1381</v>
      </c>
      <c r="B642" s="34" t="s">
        <v>460</v>
      </c>
      <c r="C642" s="73" t="s">
        <v>29</v>
      </c>
      <c r="D642" s="36">
        <v>0</v>
      </c>
      <c r="E642" s="36">
        <v>0</v>
      </c>
      <c r="F642" s="36" t="s">
        <v>30</v>
      </c>
      <c r="G642" s="36">
        <v>0</v>
      </c>
      <c r="H642" s="36" t="s">
        <v>30</v>
      </c>
      <c r="I642" s="36">
        <v>0</v>
      </c>
      <c r="J642" s="60" t="s">
        <v>30</v>
      </c>
      <c r="K642" s="36">
        <v>0</v>
      </c>
      <c r="L642" s="60" t="s">
        <v>30</v>
      </c>
      <c r="M642" s="36">
        <v>0</v>
      </c>
      <c r="N642" s="60" t="s">
        <v>30</v>
      </c>
      <c r="O642" s="36">
        <v>0</v>
      </c>
      <c r="P642" s="60" t="s">
        <v>30</v>
      </c>
      <c r="Q642" s="36">
        <v>0</v>
      </c>
      <c r="R642" s="60" t="s">
        <v>30</v>
      </c>
      <c r="S642" s="38">
        <v>0</v>
      </c>
      <c r="T642" s="90" t="s">
        <v>30</v>
      </c>
      <c r="U642" s="24"/>
      <c r="W642" s="25"/>
    </row>
    <row r="643" spans="1:29" s="26" customFormat="1" ht="47.25" x14ac:dyDescent="0.25">
      <c r="A643" s="33" t="s">
        <v>1382</v>
      </c>
      <c r="B643" s="84" t="s">
        <v>462</v>
      </c>
      <c r="C643" s="37" t="s">
        <v>29</v>
      </c>
      <c r="D643" s="36">
        <v>0</v>
      </c>
      <c r="E643" s="36">
        <v>0</v>
      </c>
      <c r="F643" s="36" t="s">
        <v>30</v>
      </c>
      <c r="G643" s="36">
        <v>0</v>
      </c>
      <c r="H643" s="36" t="s">
        <v>30</v>
      </c>
      <c r="I643" s="36">
        <v>0</v>
      </c>
      <c r="J643" s="60" t="s">
        <v>30</v>
      </c>
      <c r="K643" s="36">
        <v>0</v>
      </c>
      <c r="L643" s="60" t="s">
        <v>30</v>
      </c>
      <c r="M643" s="36">
        <v>0</v>
      </c>
      <c r="N643" s="60" t="s">
        <v>30</v>
      </c>
      <c r="O643" s="36">
        <v>0</v>
      </c>
      <c r="P643" s="60" t="s">
        <v>30</v>
      </c>
      <c r="Q643" s="36">
        <v>0</v>
      </c>
      <c r="R643" s="60" t="s">
        <v>30</v>
      </c>
      <c r="S643" s="38">
        <v>0</v>
      </c>
      <c r="T643" s="90" t="s">
        <v>30</v>
      </c>
      <c r="U643" s="24"/>
      <c r="W643" s="25"/>
    </row>
    <row r="644" spans="1:29" s="26" customFormat="1" x14ac:dyDescent="0.25">
      <c r="A644" s="65" t="s">
        <v>1383</v>
      </c>
      <c r="B644" s="34" t="s">
        <v>464</v>
      </c>
      <c r="C644" s="35" t="s">
        <v>29</v>
      </c>
      <c r="D644" s="36">
        <v>0</v>
      </c>
      <c r="E644" s="36">
        <v>0</v>
      </c>
      <c r="F644" s="36" t="s">
        <v>30</v>
      </c>
      <c r="G644" s="36">
        <v>0</v>
      </c>
      <c r="H644" s="36" t="s">
        <v>30</v>
      </c>
      <c r="I644" s="36">
        <v>0</v>
      </c>
      <c r="J644" s="60" t="s">
        <v>30</v>
      </c>
      <c r="K644" s="36">
        <v>0</v>
      </c>
      <c r="L644" s="60" t="s">
        <v>30</v>
      </c>
      <c r="M644" s="36">
        <v>0</v>
      </c>
      <c r="N644" s="60" t="s">
        <v>30</v>
      </c>
      <c r="O644" s="36">
        <v>0</v>
      </c>
      <c r="P644" s="60" t="s">
        <v>30</v>
      </c>
      <c r="Q644" s="36">
        <v>0</v>
      </c>
      <c r="R644" s="60" t="s">
        <v>30</v>
      </c>
      <c r="S644" s="38">
        <v>0</v>
      </c>
      <c r="T644" s="90" t="s">
        <v>30</v>
      </c>
      <c r="U644" s="24"/>
      <c r="W644" s="25"/>
    </row>
    <row r="645" spans="1:29" s="26" customFormat="1" ht="47.25" x14ac:dyDescent="0.25">
      <c r="A645" s="66" t="s">
        <v>1384</v>
      </c>
      <c r="B645" s="34" t="s">
        <v>460</v>
      </c>
      <c r="C645" s="35" t="s">
        <v>29</v>
      </c>
      <c r="D645" s="36">
        <v>0</v>
      </c>
      <c r="E645" s="36">
        <v>0</v>
      </c>
      <c r="F645" s="36" t="s">
        <v>30</v>
      </c>
      <c r="G645" s="36">
        <v>0</v>
      </c>
      <c r="H645" s="36" t="s">
        <v>30</v>
      </c>
      <c r="I645" s="36">
        <v>0</v>
      </c>
      <c r="J645" s="60" t="s">
        <v>30</v>
      </c>
      <c r="K645" s="36">
        <v>0</v>
      </c>
      <c r="L645" s="60" t="s">
        <v>30</v>
      </c>
      <c r="M645" s="36">
        <v>0</v>
      </c>
      <c r="N645" s="60" t="s">
        <v>30</v>
      </c>
      <c r="O645" s="36">
        <v>0</v>
      </c>
      <c r="P645" s="60" t="s">
        <v>30</v>
      </c>
      <c r="Q645" s="36">
        <v>0</v>
      </c>
      <c r="R645" s="60" t="s">
        <v>30</v>
      </c>
      <c r="S645" s="38">
        <v>0</v>
      </c>
      <c r="T645" s="90" t="s">
        <v>30</v>
      </c>
      <c r="U645" s="24"/>
      <c r="W645" s="25"/>
    </row>
    <row r="646" spans="1:29" s="26" customFormat="1" ht="47.25" x14ac:dyDescent="0.25">
      <c r="A646" s="66" t="s">
        <v>1385</v>
      </c>
      <c r="B646" s="48" t="s">
        <v>462</v>
      </c>
      <c r="C646" s="35" t="s">
        <v>29</v>
      </c>
      <c r="D646" s="36">
        <v>0</v>
      </c>
      <c r="E646" s="36">
        <v>0</v>
      </c>
      <c r="F646" s="36" t="s">
        <v>30</v>
      </c>
      <c r="G646" s="36">
        <v>0</v>
      </c>
      <c r="H646" s="36" t="s">
        <v>30</v>
      </c>
      <c r="I646" s="36">
        <v>0</v>
      </c>
      <c r="J646" s="60" t="s">
        <v>30</v>
      </c>
      <c r="K646" s="36">
        <v>0</v>
      </c>
      <c r="L646" s="60" t="s">
        <v>30</v>
      </c>
      <c r="M646" s="36">
        <v>0</v>
      </c>
      <c r="N646" s="60" t="s">
        <v>30</v>
      </c>
      <c r="O646" s="36">
        <v>0</v>
      </c>
      <c r="P646" s="60" t="s">
        <v>30</v>
      </c>
      <c r="Q646" s="36">
        <v>0</v>
      </c>
      <c r="R646" s="60" t="s">
        <v>30</v>
      </c>
      <c r="S646" s="38">
        <v>0</v>
      </c>
      <c r="T646" s="90" t="s">
        <v>30</v>
      </c>
      <c r="U646" s="24"/>
      <c r="W646" s="25"/>
    </row>
    <row r="647" spans="1:29" s="26" customFormat="1" x14ac:dyDescent="0.25">
      <c r="A647" s="66" t="s">
        <v>1386</v>
      </c>
      <c r="B647" s="34" t="s">
        <v>468</v>
      </c>
      <c r="C647" s="73" t="s">
        <v>29</v>
      </c>
      <c r="D647" s="55">
        <f>D648+D649+D650+D651</f>
        <v>1808.63</v>
      </c>
      <c r="E647" s="36">
        <f>E648+E649+E650+E651</f>
        <v>1662.51255608</v>
      </c>
      <c r="F647" s="36" t="s">
        <v>30</v>
      </c>
      <c r="G647" s="36">
        <f>G648+G649+G650+G651</f>
        <v>1313.9593568499999</v>
      </c>
      <c r="H647" s="36" t="s">
        <v>30</v>
      </c>
      <c r="I647" s="36">
        <f t="shared" ref="I647" si="487">I648+I649+I650+I651</f>
        <v>348.55319923000002</v>
      </c>
      <c r="J647" s="60" t="s">
        <v>30</v>
      </c>
      <c r="K647" s="36">
        <f t="shared" ref="K647:M647" si="488">K648+K649+K650+K651</f>
        <v>21.616509480000001</v>
      </c>
      <c r="L647" s="60" t="s">
        <v>30</v>
      </c>
      <c r="M647" s="36">
        <f t="shared" si="488"/>
        <v>22.33924292</v>
      </c>
      <c r="N647" s="60" t="s">
        <v>30</v>
      </c>
      <c r="O647" s="36">
        <f t="shared" ref="O647" si="489">O648+O649+O650+O651</f>
        <v>326.21395631000001</v>
      </c>
      <c r="P647" s="60" t="s">
        <v>30</v>
      </c>
      <c r="Q647" s="36">
        <f t="shared" ref="Q647" si="490">Q648+Q649+Q650+Q651</f>
        <v>0.72273343999999895</v>
      </c>
      <c r="R647" s="60" t="s">
        <v>30</v>
      </c>
      <c r="S647" s="38">
        <f t="shared" si="478"/>
        <v>3.3434326696855726E-2</v>
      </c>
      <c r="T647" s="90" t="s">
        <v>30</v>
      </c>
      <c r="U647" s="24"/>
      <c r="W647" s="25"/>
    </row>
    <row r="648" spans="1:29" s="26" customFormat="1" ht="31.5" x14ac:dyDescent="0.25">
      <c r="A648" s="33" t="s">
        <v>1387</v>
      </c>
      <c r="B648" s="34" t="s">
        <v>470</v>
      </c>
      <c r="C648" s="73" t="s">
        <v>29</v>
      </c>
      <c r="D648" s="55">
        <v>0</v>
      </c>
      <c r="E648" s="36">
        <v>0</v>
      </c>
      <c r="F648" s="36" t="s">
        <v>30</v>
      </c>
      <c r="G648" s="36">
        <v>0</v>
      </c>
      <c r="H648" s="36" t="s">
        <v>30</v>
      </c>
      <c r="I648" s="36">
        <v>0</v>
      </c>
      <c r="J648" s="60" t="s">
        <v>30</v>
      </c>
      <c r="K648" s="36">
        <v>0</v>
      </c>
      <c r="L648" s="60" t="s">
        <v>30</v>
      </c>
      <c r="M648" s="36">
        <v>0</v>
      </c>
      <c r="N648" s="60" t="s">
        <v>30</v>
      </c>
      <c r="O648" s="36">
        <v>0</v>
      </c>
      <c r="P648" s="60" t="s">
        <v>30</v>
      </c>
      <c r="Q648" s="36">
        <v>0</v>
      </c>
      <c r="R648" s="60" t="s">
        <v>30</v>
      </c>
      <c r="S648" s="38">
        <v>0</v>
      </c>
      <c r="T648" s="90" t="s">
        <v>30</v>
      </c>
      <c r="U648" s="24"/>
      <c r="W648" s="25"/>
    </row>
    <row r="649" spans="1:29" s="26" customFormat="1" ht="31.5" x14ac:dyDescent="0.25">
      <c r="A649" s="33" t="s">
        <v>1388</v>
      </c>
      <c r="B649" s="34" t="s">
        <v>472</v>
      </c>
      <c r="C649" s="73" t="s">
        <v>29</v>
      </c>
      <c r="D649" s="55">
        <v>0</v>
      </c>
      <c r="E649" s="36">
        <v>0</v>
      </c>
      <c r="F649" s="36" t="s">
        <v>30</v>
      </c>
      <c r="G649" s="36">
        <v>0</v>
      </c>
      <c r="H649" s="36" t="s">
        <v>30</v>
      </c>
      <c r="I649" s="36">
        <v>0</v>
      </c>
      <c r="J649" s="60" t="s">
        <v>30</v>
      </c>
      <c r="K649" s="36">
        <v>0</v>
      </c>
      <c r="L649" s="60" t="s">
        <v>30</v>
      </c>
      <c r="M649" s="36">
        <v>0</v>
      </c>
      <c r="N649" s="60" t="s">
        <v>30</v>
      </c>
      <c r="O649" s="36">
        <v>0</v>
      </c>
      <c r="P649" s="60" t="s">
        <v>30</v>
      </c>
      <c r="Q649" s="36">
        <v>0</v>
      </c>
      <c r="R649" s="60" t="s">
        <v>30</v>
      </c>
      <c r="S649" s="38">
        <v>0</v>
      </c>
      <c r="T649" s="90" t="s">
        <v>30</v>
      </c>
      <c r="U649" s="24"/>
      <c r="W649" s="25"/>
    </row>
    <row r="650" spans="1:29" s="26" customFormat="1" ht="31.5" x14ac:dyDescent="0.25">
      <c r="A650" s="33" t="s">
        <v>1389</v>
      </c>
      <c r="B650" s="34" t="s">
        <v>476</v>
      </c>
      <c r="C650" s="73" t="s">
        <v>29</v>
      </c>
      <c r="D650" s="36">
        <v>0</v>
      </c>
      <c r="E650" s="36">
        <v>0</v>
      </c>
      <c r="F650" s="36" t="s">
        <v>30</v>
      </c>
      <c r="G650" s="36">
        <v>0</v>
      </c>
      <c r="H650" s="36" t="s">
        <v>30</v>
      </c>
      <c r="I650" s="36">
        <v>0</v>
      </c>
      <c r="J650" s="60" t="s">
        <v>30</v>
      </c>
      <c r="K650" s="36">
        <v>0</v>
      </c>
      <c r="L650" s="60" t="s">
        <v>30</v>
      </c>
      <c r="M650" s="36">
        <v>0</v>
      </c>
      <c r="N650" s="60" t="s">
        <v>30</v>
      </c>
      <c r="O650" s="36">
        <v>0</v>
      </c>
      <c r="P650" s="60" t="s">
        <v>30</v>
      </c>
      <c r="Q650" s="36">
        <v>0</v>
      </c>
      <c r="R650" s="60" t="s">
        <v>30</v>
      </c>
      <c r="S650" s="38">
        <v>0</v>
      </c>
      <c r="T650" s="90" t="s">
        <v>30</v>
      </c>
      <c r="U650" s="24"/>
      <c r="W650" s="25"/>
    </row>
    <row r="651" spans="1:29" s="26" customFormat="1" x14ac:dyDescent="0.25">
      <c r="A651" s="33" t="s">
        <v>1390</v>
      </c>
      <c r="B651" s="34" t="s">
        <v>483</v>
      </c>
      <c r="C651" s="73" t="s">
        <v>29</v>
      </c>
      <c r="D651" s="30">
        <f t="shared" ref="D651:E651" si="491">SUM(D652:D652)</f>
        <v>1808.63</v>
      </c>
      <c r="E651" s="36">
        <f t="shared" si="491"/>
        <v>1662.51255608</v>
      </c>
      <c r="F651" s="36" t="s">
        <v>30</v>
      </c>
      <c r="G651" s="36">
        <f t="shared" ref="G651" si="492">SUM(G652:G652)</f>
        <v>1313.9593568499999</v>
      </c>
      <c r="H651" s="36" t="s">
        <v>30</v>
      </c>
      <c r="I651" s="36">
        <f t="shared" ref="I651" si="493">SUM(I652:I652)</f>
        <v>348.55319923000002</v>
      </c>
      <c r="J651" s="60" t="s">
        <v>30</v>
      </c>
      <c r="K651" s="36">
        <f t="shared" ref="K651:Q651" si="494">SUM(K652:K652)</f>
        <v>21.616509480000001</v>
      </c>
      <c r="L651" s="60" t="s">
        <v>30</v>
      </c>
      <c r="M651" s="36">
        <f t="shared" si="494"/>
        <v>22.33924292</v>
      </c>
      <c r="N651" s="60" t="s">
        <v>30</v>
      </c>
      <c r="O651" s="36">
        <f t="shared" si="494"/>
        <v>326.21395631000001</v>
      </c>
      <c r="P651" s="60" t="s">
        <v>30</v>
      </c>
      <c r="Q651" s="36">
        <f t="shared" si="494"/>
        <v>0.72273343999999895</v>
      </c>
      <c r="R651" s="60" t="s">
        <v>30</v>
      </c>
      <c r="S651" s="38">
        <f t="shared" si="478"/>
        <v>3.3434326696855726E-2</v>
      </c>
      <c r="T651" s="90" t="s">
        <v>30</v>
      </c>
      <c r="U651" s="24"/>
      <c r="W651" s="25"/>
    </row>
    <row r="652" spans="1:29" s="26" customFormat="1" ht="63" x14ac:dyDescent="0.25">
      <c r="A652" s="40" t="s">
        <v>1390</v>
      </c>
      <c r="B652" s="123" t="s">
        <v>1391</v>
      </c>
      <c r="C652" s="77" t="s">
        <v>1392</v>
      </c>
      <c r="D652" s="59">
        <v>1808.63</v>
      </c>
      <c r="E652" s="43">
        <v>1662.51255608</v>
      </c>
      <c r="F652" s="43" t="s">
        <v>30</v>
      </c>
      <c r="G652" s="43">
        <v>1313.9593568499999</v>
      </c>
      <c r="H652" s="43" t="s">
        <v>30</v>
      </c>
      <c r="I652" s="43">
        <f>E652-G652</f>
        <v>348.55319923000002</v>
      </c>
      <c r="J652" s="80" t="s">
        <v>30</v>
      </c>
      <c r="K652" s="43">
        <v>21.616509480000001</v>
      </c>
      <c r="L652" s="80" t="s">
        <v>30</v>
      </c>
      <c r="M652" s="43">
        <v>22.33924292</v>
      </c>
      <c r="N652" s="80" t="s">
        <v>30</v>
      </c>
      <c r="O652" s="43">
        <f>I652-M652</f>
        <v>326.21395631000001</v>
      </c>
      <c r="P652" s="80" t="s">
        <v>30</v>
      </c>
      <c r="Q652" s="43">
        <f>M652-K652</f>
        <v>0.72273343999999895</v>
      </c>
      <c r="R652" s="80" t="s">
        <v>30</v>
      </c>
      <c r="S652" s="45">
        <f t="shared" si="478"/>
        <v>3.3434326696855726E-2</v>
      </c>
      <c r="T652" s="63" t="s">
        <v>30</v>
      </c>
      <c r="U652" s="24"/>
      <c r="W652" s="25"/>
    </row>
    <row r="653" spans="1:29" s="26" customFormat="1" ht="31.5" x14ac:dyDescent="0.25">
      <c r="A653" s="33" t="s">
        <v>1393</v>
      </c>
      <c r="B653" s="34" t="s">
        <v>499</v>
      </c>
      <c r="C653" s="73" t="s">
        <v>29</v>
      </c>
      <c r="D653" s="30">
        <v>0</v>
      </c>
      <c r="E653" s="36">
        <v>0</v>
      </c>
      <c r="F653" s="36" t="s">
        <v>30</v>
      </c>
      <c r="G653" s="36">
        <v>0</v>
      </c>
      <c r="H653" s="36" t="s">
        <v>30</v>
      </c>
      <c r="I653" s="36">
        <v>0</v>
      </c>
      <c r="J653" s="60" t="s">
        <v>30</v>
      </c>
      <c r="K653" s="36">
        <v>0</v>
      </c>
      <c r="L653" s="60" t="s">
        <v>30</v>
      </c>
      <c r="M653" s="36">
        <v>0</v>
      </c>
      <c r="N653" s="60" t="s">
        <v>30</v>
      </c>
      <c r="O653" s="36">
        <v>0</v>
      </c>
      <c r="P653" s="60" t="s">
        <v>30</v>
      </c>
      <c r="Q653" s="36">
        <v>0</v>
      </c>
      <c r="R653" s="60" t="s">
        <v>30</v>
      </c>
      <c r="S653" s="38">
        <v>0</v>
      </c>
      <c r="T653" s="90" t="s">
        <v>30</v>
      </c>
      <c r="U653" s="24"/>
      <c r="W653" s="25"/>
    </row>
    <row r="654" spans="1:29" s="26" customFormat="1" ht="31.5" x14ac:dyDescent="0.25">
      <c r="A654" s="33" t="s">
        <v>1394</v>
      </c>
      <c r="B654" s="34" t="s">
        <v>501</v>
      </c>
      <c r="C654" s="73" t="s">
        <v>29</v>
      </c>
      <c r="D654" s="36">
        <f t="shared" ref="D654:E654" si="495">SUM(D655:D748)</f>
        <v>0</v>
      </c>
      <c r="E654" s="36">
        <f t="shared" si="495"/>
        <v>556.79617377000011</v>
      </c>
      <c r="F654" s="36" t="s">
        <v>30</v>
      </c>
      <c r="G654" s="36">
        <f t="shared" ref="G654" si="496">SUM(G655:G748)</f>
        <v>249.49129814000005</v>
      </c>
      <c r="H654" s="36" t="s">
        <v>30</v>
      </c>
      <c r="I654" s="36">
        <f t="shared" ref="I654" si="497">SUM(I655:I748)</f>
        <v>307.30487563000003</v>
      </c>
      <c r="J654" s="60" t="s">
        <v>30</v>
      </c>
      <c r="K654" s="36">
        <f t="shared" ref="K654:M654" si="498">SUM(K655:K748)</f>
        <v>281.99255474000006</v>
      </c>
      <c r="L654" s="60" t="s">
        <v>30</v>
      </c>
      <c r="M654" s="36">
        <f t="shared" si="498"/>
        <v>206.11992835999999</v>
      </c>
      <c r="N654" s="60" t="s">
        <v>30</v>
      </c>
      <c r="O654" s="36">
        <f t="shared" ref="O654" si="499">SUM(O655:O748)</f>
        <v>115.82624077999999</v>
      </c>
      <c r="P654" s="60" t="s">
        <v>30</v>
      </c>
      <c r="Q654" s="36">
        <f t="shared" ref="Q654" si="500">SUM(Q655:Q748)</f>
        <v>-90.513919889999997</v>
      </c>
      <c r="R654" s="60" t="s">
        <v>30</v>
      </c>
      <c r="S654" s="38">
        <f t="shared" si="478"/>
        <v>-0.32097982151853172</v>
      </c>
      <c r="T654" s="90" t="s">
        <v>30</v>
      </c>
      <c r="U654" s="24"/>
      <c r="W654" s="25"/>
    </row>
    <row r="655" spans="1:29" ht="78.75" x14ac:dyDescent="0.25">
      <c r="A655" s="40" t="s">
        <v>1394</v>
      </c>
      <c r="B655" s="122" t="s">
        <v>1395</v>
      </c>
      <c r="C655" s="80" t="s">
        <v>1396</v>
      </c>
      <c r="D655" s="43" t="s">
        <v>30</v>
      </c>
      <c r="E655" s="43">
        <v>207.38020295000001</v>
      </c>
      <c r="F655" s="43" t="s">
        <v>30</v>
      </c>
      <c r="G655" s="43">
        <v>202.12700786000002</v>
      </c>
      <c r="H655" s="43" t="s">
        <v>30</v>
      </c>
      <c r="I655" s="43">
        <f t="shared" ref="I655:I718" si="501">E655-G655</f>
        <v>5.2531950899999913</v>
      </c>
      <c r="J655" s="43" t="s">
        <v>30</v>
      </c>
      <c r="K655" s="43">
        <v>5.2531950900000002</v>
      </c>
      <c r="L655" s="43" t="s">
        <v>30</v>
      </c>
      <c r="M655" s="43">
        <v>5.2531951000000001</v>
      </c>
      <c r="N655" s="43" t="s">
        <v>30</v>
      </c>
      <c r="O655" s="43">
        <f t="shared" ref="O655:O718" si="502">I655-M655</f>
        <v>-1.0000008821009487E-8</v>
      </c>
      <c r="P655" s="43" t="s">
        <v>30</v>
      </c>
      <c r="Q655" s="43">
        <f t="shared" ref="Q655:Q718" si="503">M655-K655</f>
        <v>9.9999999392252903E-9</v>
      </c>
      <c r="R655" s="43" t="s">
        <v>30</v>
      </c>
      <c r="S655" s="45">
        <f t="shared" si="478"/>
        <v>1.9036033819229986E-9</v>
      </c>
      <c r="T655" s="96" t="s">
        <v>30</v>
      </c>
      <c r="W655" s="25"/>
      <c r="X655" s="26"/>
      <c r="Y655" s="26"/>
      <c r="Z655" s="26"/>
      <c r="AA655" s="26"/>
      <c r="AC655" s="26"/>
    </row>
    <row r="656" spans="1:29" ht="31.5" x14ac:dyDescent="0.25">
      <c r="A656" s="40" t="s">
        <v>1394</v>
      </c>
      <c r="B656" s="123" t="s">
        <v>1397</v>
      </c>
      <c r="C656" s="52" t="s">
        <v>1398</v>
      </c>
      <c r="D656" s="43" t="s">
        <v>30</v>
      </c>
      <c r="E656" s="43">
        <v>0.4</v>
      </c>
      <c r="F656" s="43" t="s">
        <v>30</v>
      </c>
      <c r="G656" s="43">
        <v>0.4</v>
      </c>
      <c r="H656" s="43" t="s">
        <v>30</v>
      </c>
      <c r="I656" s="43">
        <f t="shared" si="501"/>
        <v>0</v>
      </c>
      <c r="J656" s="80" t="s">
        <v>30</v>
      </c>
      <c r="K656" s="43">
        <v>0</v>
      </c>
      <c r="L656" s="80" t="s">
        <v>30</v>
      </c>
      <c r="M656" s="43">
        <v>0</v>
      </c>
      <c r="N656" s="80" t="s">
        <v>30</v>
      </c>
      <c r="O656" s="43">
        <f t="shared" si="502"/>
        <v>0</v>
      </c>
      <c r="P656" s="80" t="s">
        <v>30</v>
      </c>
      <c r="Q656" s="43">
        <f t="shared" si="503"/>
        <v>0</v>
      </c>
      <c r="R656" s="43" t="s">
        <v>30</v>
      </c>
      <c r="S656" s="45">
        <v>0</v>
      </c>
      <c r="T656" s="96" t="s">
        <v>30</v>
      </c>
      <c r="W656" s="25"/>
      <c r="X656" s="26"/>
      <c r="Y656" s="26"/>
      <c r="Z656" s="26"/>
      <c r="AA656" s="26"/>
      <c r="AC656" s="26"/>
    </row>
    <row r="657" spans="1:29" ht="63" x14ac:dyDescent="0.25">
      <c r="A657" s="40" t="s">
        <v>1394</v>
      </c>
      <c r="B657" s="122" t="s">
        <v>1399</v>
      </c>
      <c r="C657" s="52" t="s">
        <v>1400</v>
      </c>
      <c r="D657" s="43" t="s">
        <v>30</v>
      </c>
      <c r="E657" s="43">
        <v>44.165659169999998</v>
      </c>
      <c r="F657" s="43" t="s">
        <v>30</v>
      </c>
      <c r="G657" s="43">
        <v>0</v>
      </c>
      <c r="H657" s="43" t="s">
        <v>30</v>
      </c>
      <c r="I657" s="43">
        <f t="shared" si="501"/>
        <v>44.165659169999998</v>
      </c>
      <c r="J657" s="80" t="s">
        <v>30</v>
      </c>
      <c r="K657" s="43">
        <v>19.36295084</v>
      </c>
      <c r="L657" s="80" t="s">
        <v>30</v>
      </c>
      <c r="M657" s="43">
        <v>3.0160790799999999</v>
      </c>
      <c r="N657" s="80" t="s">
        <v>30</v>
      </c>
      <c r="O657" s="43">
        <f t="shared" si="502"/>
        <v>41.149580090000001</v>
      </c>
      <c r="P657" s="80" t="s">
        <v>30</v>
      </c>
      <c r="Q657" s="43">
        <f t="shared" si="503"/>
        <v>-16.346871759999999</v>
      </c>
      <c r="R657" s="43" t="s">
        <v>30</v>
      </c>
      <c r="S657" s="45">
        <f t="shared" si="478"/>
        <v>-0.84423453300468121</v>
      </c>
      <c r="T657" s="96" t="s">
        <v>1401</v>
      </c>
      <c r="W657" s="25"/>
      <c r="X657" s="26"/>
      <c r="Y657" s="26"/>
      <c r="Z657" s="26"/>
      <c r="AA657" s="26"/>
      <c r="AC657" s="26"/>
    </row>
    <row r="658" spans="1:29" ht="63" x14ac:dyDescent="0.25">
      <c r="A658" s="40" t="s">
        <v>1394</v>
      </c>
      <c r="B658" s="122" t="s">
        <v>1402</v>
      </c>
      <c r="C658" s="52" t="s">
        <v>1403</v>
      </c>
      <c r="D658" s="43" t="s">
        <v>30</v>
      </c>
      <c r="E658" s="43" t="s">
        <v>30</v>
      </c>
      <c r="F658" s="43" t="s">
        <v>30</v>
      </c>
      <c r="G658" s="43" t="s">
        <v>30</v>
      </c>
      <c r="H658" s="43" t="s">
        <v>30</v>
      </c>
      <c r="I658" s="43" t="s">
        <v>30</v>
      </c>
      <c r="J658" s="43" t="s">
        <v>30</v>
      </c>
      <c r="K658" s="43" t="s">
        <v>30</v>
      </c>
      <c r="L658" s="80" t="s">
        <v>30</v>
      </c>
      <c r="M658" s="43">
        <v>0</v>
      </c>
      <c r="N658" s="80" t="s">
        <v>30</v>
      </c>
      <c r="O658" s="43" t="s">
        <v>30</v>
      </c>
      <c r="P658" s="80" t="s">
        <v>30</v>
      </c>
      <c r="Q658" s="43" t="s">
        <v>30</v>
      </c>
      <c r="R658" s="43" t="s">
        <v>30</v>
      </c>
      <c r="S658" s="45" t="s">
        <v>30</v>
      </c>
      <c r="T658" s="96" t="s">
        <v>1404</v>
      </c>
      <c r="W658" s="25"/>
      <c r="X658" s="26"/>
      <c r="Y658" s="26"/>
      <c r="Z658" s="26"/>
      <c r="AA658" s="26"/>
      <c r="AC658" s="26"/>
    </row>
    <row r="659" spans="1:29" ht="54.75" customHeight="1" x14ac:dyDescent="0.25">
      <c r="A659" s="40" t="s">
        <v>1394</v>
      </c>
      <c r="B659" s="120" t="s">
        <v>1405</v>
      </c>
      <c r="C659" s="70" t="s">
        <v>1406</v>
      </c>
      <c r="D659" s="43" t="s">
        <v>30</v>
      </c>
      <c r="E659" s="43">
        <v>0.39085000000000003</v>
      </c>
      <c r="F659" s="43" t="s">
        <v>30</v>
      </c>
      <c r="G659" s="43">
        <v>0</v>
      </c>
      <c r="H659" s="43" t="s">
        <v>30</v>
      </c>
      <c r="I659" s="43">
        <f t="shared" si="501"/>
        <v>0.39085000000000003</v>
      </c>
      <c r="J659" s="80" t="s">
        <v>30</v>
      </c>
      <c r="K659" s="43">
        <v>0.39085000000000003</v>
      </c>
      <c r="L659" s="80" t="s">
        <v>30</v>
      </c>
      <c r="M659" s="43">
        <v>0.33865919999999999</v>
      </c>
      <c r="N659" s="80" t="s">
        <v>30</v>
      </c>
      <c r="O659" s="43">
        <f t="shared" si="502"/>
        <v>5.2190800000000037E-2</v>
      </c>
      <c r="P659" s="80" t="s">
        <v>30</v>
      </c>
      <c r="Q659" s="43">
        <f t="shared" si="503"/>
        <v>-5.2190800000000037E-2</v>
      </c>
      <c r="R659" s="80" t="s">
        <v>30</v>
      </c>
      <c r="S659" s="45">
        <f t="shared" si="478"/>
        <v>-0.13353153383651026</v>
      </c>
      <c r="T659" s="63" t="s">
        <v>1407</v>
      </c>
      <c r="W659" s="25"/>
      <c r="X659" s="26"/>
    </row>
    <row r="660" spans="1:29" ht="31.5" x14ac:dyDescent="0.25">
      <c r="A660" s="40" t="s">
        <v>1394</v>
      </c>
      <c r="B660" s="120" t="s">
        <v>1408</v>
      </c>
      <c r="C660" s="70" t="s">
        <v>1409</v>
      </c>
      <c r="D660" s="43" t="s">
        <v>30</v>
      </c>
      <c r="E660" s="43">
        <v>0.77013999999999994</v>
      </c>
      <c r="F660" s="43" t="s">
        <v>30</v>
      </c>
      <c r="G660" s="43">
        <v>0</v>
      </c>
      <c r="H660" s="43" t="s">
        <v>30</v>
      </c>
      <c r="I660" s="43">
        <f t="shared" si="501"/>
        <v>0.77013999999999994</v>
      </c>
      <c r="J660" s="80" t="s">
        <v>30</v>
      </c>
      <c r="K660" s="43">
        <v>0.77013999999999994</v>
      </c>
      <c r="L660" s="80" t="s">
        <v>30</v>
      </c>
      <c r="M660" s="43">
        <v>0.73128725999999988</v>
      </c>
      <c r="N660" s="80" t="s">
        <v>30</v>
      </c>
      <c r="O660" s="43">
        <f t="shared" si="502"/>
        <v>3.8852740000000052E-2</v>
      </c>
      <c r="P660" s="80" t="s">
        <v>30</v>
      </c>
      <c r="Q660" s="43">
        <f t="shared" si="503"/>
        <v>-3.8852740000000052E-2</v>
      </c>
      <c r="R660" s="80" t="s">
        <v>30</v>
      </c>
      <c r="S660" s="45">
        <f t="shared" si="478"/>
        <v>-5.0448931363128856E-2</v>
      </c>
      <c r="T660" s="63" t="s">
        <v>30</v>
      </c>
      <c r="W660" s="25"/>
      <c r="X660" s="26"/>
    </row>
    <row r="661" spans="1:29" ht="31.5" x14ac:dyDescent="0.25">
      <c r="A661" s="40" t="s">
        <v>1394</v>
      </c>
      <c r="B661" s="120" t="s">
        <v>1410</v>
      </c>
      <c r="C661" s="70" t="s">
        <v>1411</v>
      </c>
      <c r="D661" s="43" t="s">
        <v>30</v>
      </c>
      <c r="E661" s="43">
        <v>0.7590650000000001</v>
      </c>
      <c r="F661" s="43" t="s">
        <v>30</v>
      </c>
      <c r="G661" s="43">
        <v>0</v>
      </c>
      <c r="H661" s="43" t="s">
        <v>30</v>
      </c>
      <c r="I661" s="43">
        <f t="shared" si="501"/>
        <v>0.7590650000000001</v>
      </c>
      <c r="J661" s="80" t="s">
        <v>30</v>
      </c>
      <c r="K661" s="43">
        <v>0.7590650000000001</v>
      </c>
      <c r="L661" s="80" t="s">
        <v>30</v>
      </c>
      <c r="M661" s="43">
        <v>0.71675999999999995</v>
      </c>
      <c r="N661" s="80" t="s">
        <v>30</v>
      </c>
      <c r="O661" s="43">
        <f t="shared" si="502"/>
        <v>4.2305000000000148E-2</v>
      </c>
      <c r="P661" s="80" t="s">
        <v>30</v>
      </c>
      <c r="Q661" s="43">
        <f t="shared" si="503"/>
        <v>-4.2305000000000148E-2</v>
      </c>
      <c r="R661" s="80" t="s">
        <v>30</v>
      </c>
      <c r="S661" s="45">
        <f t="shared" si="478"/>
        <v>-5.5733039989987868E-2</v>
      </c>
      <c r="T661" s="63" t="s">
        <v>30</v>
      </c>
      <c r="W661" s="25"/>
      <c r="X661" s="26"/>
    </row>
    <row r="662" spans="1:29" ht="31.5" x14ac:dyDescent="0.25">
      <c r="A662" s="40" t="s">
        <v>1394</v>
      </c>
      <c r="B662" s="120" t="s">
        <v>1412</v>
      </c>
      <c r="C662" s="70" t="s">
        <v>1413</v>
      </c>
      <c r="D662" s="43" t="s">
        <v>30</v>
      </c>
      <c r="E662" s="43">
        <v>2.0721500000000002</v>
      </c>
      <c r="F662" s="43" t="s">
        <v>30</v>
      </c>
      <c r="G662" s="43">
        <v>0</v>
      </c>
      <c r="H662" s="43" t="s">
        <v>30</v>
      </c>
      <c r="I662" s="43">
        <f t="shared" si="501"/>
        <v>2.0721500000000002</v>
      </c>
      <c r="J662" s="80" t="s">
        <v>30</v>
      </c>
      <c r="K662" s="43">
        <v>2.0721500000000002</v>
      </c>
      <c r="L662" s="80" t="s">
        <v>30</v>
      </c>
      <c r="M662" s="43">
        <v>2.072146</v>
      </c>
      <c r="N662" s="80" t="s">
        <v>30</v>
      </c>
      <c r="O662" s="43">
        <f t="shared" si="502"/>
        <v>4.0000000001150227E-6</v>
      </c>
      <c r="P662" s="80" t="s">
        <v>30</v>
      </c>
      <c r="Q662" s="43">
        <f t="shared" si="503"/>
        <v>-4.0000000001150227E-6</v>
      </c>
      <c r="R662" s="80" t="s">
        <v>30</v>
      </c>
      <c r="S662" s="45">
        <f t="shared" si="478"/>
        <v>-1.9303621842603201E-6</v>
      </c>
      <c r="T662" s="63" t="s">
        <v>30</v>
      </c>
      <c r="W662" s="25"/>
      <c r="X662" s="26"/>
    </row>
    <row r="663" spans="1:29" ht="31.5" x14ac:dyDescent="0.25">
      <c r="A663" s="40" t="s">
        <v>1394</v>
      </c>
      <c r="B663" s="130" t="s">
        <v>1414</v>
      </c>
      <c r="C663" s="77" t="s">
        <v>1415</v>
      </c>
      <c r="D663" s="43" t="s">
        <v>30</v>
      </c>
      <c r="E663" s="43">
        <v>88.888212799999991</v>
      </c>
      <c r="F663" s="43" t="s">
        <v>30</v>
      </c>
      <c r="G663" s="43">
        <v>0</v>
      </c>
      <c r="H663" s="43" t="s">
        <v>30</v>
      </c>
      <c r="I663" s="43">
        <f t="shared" si="501"/>
        <v>88.888212799999991</v>
      </c>
      <c r="J663" s="80" t="s">
        <v>30</v>
      </c>
      <c r="K663" s="43">
        <v>88.888212799999991</v>
      </c>
      <c r="L663" s="80" t="s">
        <v>30</v>
      </c>
      <c r="M663" s="43">
        <v>88.888212799999991</v>
      </c>
      <c r="N663" s="80" t="s">
        <v>30</v>
      </c>
      <c r="O663" s="43">
        <f t="shared" si="502"/>
        <v>0</v>
      </c>
      <c r="P663" s="80" t="s">
        <v>30</v>
      </c>
      <c r="Q663" s="43">
        <f t="shared" si="503"/>
        <v>0</v>
      </c>
      <c r="R663" s="80" t="s">
        <v>30</v>
      </c>
      <c r="S663" s="45">
        <f t="shared" si="478"/>
        <v>0</v>
      </c>
      <c r="T663" s="63" t="s">
        <v>30</v>
      </c>
      <c r="W663" s="25"/>
      <c r="X663" s="26"/>
    </row>
    <row r="664" spans="1:29" ht="31.5" x14ac:dyDescent="0.25">
      <c r="A664" s="40" t="s">
        <v>1394</v>
      </c>
      <c r="B664" s="120" t="s">
        <v>1416</v>
      </c>
      <c r="C664" s="70" t="s">
        <v>1417</v>
      </c>
      <c r="D664" s="43" t="s">
        <v>30</v>
      </c>
      <c r="E664" s="43">
        <v>0.80845788000000007</v>
      </c>
      <c r="F664" s="43" t="s">
        <v>30</v>
      </c>
      <c r="G664" s="43">
        <v>0</v>
      </c>
      <c r="H664" s="43" t="s">
        <v>30</v>
      </c>
      <c r="I664" s="43">
        <f t="shared" si="501"/>
        <v>0.80845788000000007</v>
      </c>
      <c r="J664" s="80" t="s">
        <v>30</v>
      </c>
      <c r="K664" s="43">
        <v>0.80845788000000007</v>
      </c>
      <c r="L664" s="80" t="s">
        <v>30</v>
      </c>
      <c r="M664" s="43">
        <v>0.80845787999999996</v>
      </c>
      <c r="N664" s="80" t="s">
        <v>30</v>
      </c>
      <c r="O664" s="43">
        <f t="shared" si="502"/>
        <v>0</v>
      </c>
      <c r="P664" s="80" t="s">
        <v>30</v>
      </c>
      <c r="Q664" s="43">
        <f t="shared" si="503"/>
        <v>0</v>
      </c>
      <c r="R664" s="80" t="s">
        <v>30</v>
      </c>
      <c r="S664" s="45">
        <f t="shared" ref="S664:S727" si="504">Q664/K664</f>
        <v>0</v>
      </c>
      <c r="T664" s="63" t="s">
        <v>30</v>
      </c>
      <c r="W664" s="25"/>
      <c r="X664" s="26"/>
    </row>
    <row r="665" spans="1:29" ht="31.5" x14ac:dyDescent="0.25">
      <c r="A665" s="40" t="s">
        <v>1394</v>
      </c>
      <c r="B665" s="120" t="s">
        <v>1418</v>
      </c>
      <c r="C665" s="70" t="s">
        <v>1419</v>
      </c>
      <c r="D665" s="43" t="s">
        <v>30</v>
      </c>
      <c r="E665" s="43">
        <v>2.0249999999999999</v>
      </c>
      <c r="F665" s="43" t="s">
        <v>30</v>
      </c>
      <c r="G665" s="43">
        <v>0</v>
      </c>
      <c r="H665" s="43" t="s">
        <v>30</v>
      </c>
      <c r="I665" s="43">
        <f t="shared" si="501"/>
        <v>2.0249999999999999</v>
      </c>
      <c r="J665" s="80" t="s">
        <v>30</v>
      </c>
      <c r="K665" s="43">
        <v>2.0249999999999999</v>
      </c>
      <c r="L665" s="80" t="s">
        <v>30</v>
      </c>
      <c r="M665" s="43">
        <v>0</v>
      </c>
      <c r="N665" s="80" t="s">
        <v>30</v>
      </c>
      <c r="O665" s="43">
        <f t="shared" si="502"/>
        <v>2.0249999999999999</v>
      </c>
      <c r="P665" s="80" t="s">
        <v>30</v>
      </c>
      <c r="Q665" s="43">
        <f t="shared" si="503"/>
        <v>-2.0249999999999999</v>
      </c>
      <c r="R665" s="80" t="s">
        <v>30</v>
      </c>
      <c r="S665" s="45">
        <f t="shared" si="504"/>
        <v>-1</v>
      </c>
      <c r="T665" s="52" t="s">
        <v>545</v>
      </c>
      <c r="W665" s="25"/>
      <c r="X665" s="26"/>
    </row>
    <row r="666" spans="1:29" ht="31.5" x14ac:dyDescent="0.25">
      <c r="A666" s="40" t="s">
        <v>1394</v>
      </c>
      <c r="B666" s="120" t="s">
        <v>1420</v>
      </c>
      <c r="C666" s="70" t="s">
        <v>1421</v>
      </c>
      <c r="D666" s="43" t="s">
        <v>30</v>
      </c>
      <c r="E666" s="43">
        <v>0.22728345</v>
      </c>
      <c r="F666" s="43" t="s">
        <v>30</v>
      </c>
      <c r="G666" s="43">
        <v>0</v>
      </c>
      <c r="H666" s="43" t="s">
        <v>30</v>
      </c>
      <c r="I666" s="43">
        <f t="shared" si="501"/>
        <v>0.22728345</v>
      </c>
      <c r="J666" s="80" t="s">
        <v>30</v>
      </c>
      <c r="K666" s="43">
        <v>0.22728345</v>
      </c>
      <c r="L666" s="80" t="s">
        <v>30</v>
      </c>
      <c r="M666" s="43">
        <v>0.22728345000000003</v>
      </c>
      <c r="N666" s="80" t="s">
        <v>30</v>
      </c>
      <c r="O666" s="43">
        <f t="shared" si="502"/>
        <v>0</v>
      </c>
      <c r="P666" s="80" t="s">
        <v>30</v>
      </c>
      <c r="Q666" s="43">
        <f t="shared" si="503"/>
        <v>0</v>
      </c>
      <c r="R666" s="80" t="s">
        <v>30</v>
      </c>
      <c r="S666" s="45">
        <f t="shared" si="504"/>
        <v>0</v>
      </c>
      <c r="T666" s="63" t="s">
        <v>30</v>
      </c>
      <c r="W666" s="25"/>
      <c r="X666" s="26"/>
    </row>
    <row r="667" spans="1:29" ht="31.5" x14ac:dyDescent="0.25">
      <c r="A667" s="40" t="s">
        <v>1394</v>
      </c>
      <c r="B667" s="120" t="s">
        <v>1422</v>
      </c>
      <c r="C667" s="70" t="s">
        <v>1423</v>
      </c>
      <c r="D667" s="59" t="s">
        <v>30</v>
      </c>
      <c r="E667" s="43">
        <v>0.217</v>
      </c>
      <c r="F667" s="43" t="s">
        <v>30</v>
      </c>
      <c r="G667" s="43">
        <v>0</v>
      </c>
      <c r="H667" s="43" t="s">
        <v>30</v>
      </c>
      <c r="I667" s="43">
        <f t="shared" si="501"/>
        <v>0.217</v>
      </c>
      <c r="J667" s="80" t="s">
        <v>30</v>
      </c>
      <c r="K667" s="43">
        <v>0.217</v>
      </c>
      <c r="L667" s="80" t="s">
        <v>30</v>
      </c>
      <c r="M667" s="43">
        <v>0.217</v>
      </c>
      <c r="N667" s="80" t="s">
        <v>30</v>
      </c>
      <c r="O667" s="43">
        <f t="shared" si="502"/>
        <v>0</v>
      </c>
      <c r="P667" s="80" t="s">
        <v>30</v>
      </c>
      <c r="Q667" s="43">
        <f t="shared" si="503"/>
        <v>0</v>
      </c>
      <c r="R667" s="80" t="s">
        <v>30</v>
      </c>
      <c r="S667" s="45">
        <f t="shared" si="504"/>
        <v>0</v>
      </c>
      <c r="T667" s="63" t="s">
        <v>30</v>
      </c>
      <c r="W667" s="25"/>
      <c r="X667" s="26"/>
    </row>
    <row r="668" spans="1:29" ht="31.5" x14ac:dyDescent="0.25">
      <c r="A668" s="40" t="s">
        <v>1394</v>
      </c>
      <c r="B668" s="120" t="s">
        <v>1424</v>
      </c>
      <c r="C668" s="70" t="s">
        <v>1425</v>
      </c>
      <c r="D668" s="43" t="s">
        <v>30</v>
      </c>
      <c r="E668" s="43">
        <v>0.82099999999999995</v>
      </c>
      <c r="F668" s="43" t="s">
        <v>30</v>
      </c>
      <c r="G668" s="43">
        <v>0</v>
      </c>
      <c r="H668" s="43" t="s">
        <v>30</v>
      </c>
      <c r="I668" s="43">
        <f t="shared" si="501"/>
        <v>0.82099999999999995</v>
      </c>
      <c r="J668" s="80" t="s">
        <v>30</v>
      </c>
      <c r="K668" s="43">
        <v>0.82099999999999995</v>
      </c>
      <c r="L668" s="80" t="s">
        <v>30</v>
      </c>
      <c r="M668" s="43">
        <v>0.82099999999999995</v>
      </c>
      <c r="N668" s="80" t="s">
        <v>30</v>
      </c>
      <c r="O668" s="43">
        <f t="shared" si="502"/>
        <v>0</v>
      </c>
      <c r="P668" s="80" t="s">
        <v>30</v>
      </c>
      <c r="Q668" s="43">
        <f t="shared" si="503"/>
        <v>0</v>
      </c>
      <c r="R668" s="80" t="s">
        <v>30</v>
      </c>
      <c r="S668" s="45">
        <f t="shared" si="504"/>
        <v>0</v>
      </c>
      <c r="T668" s="63" t="s">
        <v>30</v>
      </c>
      <c r="W668" s="25"/>
      <c r="X668" s="26"/>
    </row>
    <row r="669" spans="1:29" ht="47.25" x14ac:dyDescent="0.25">
      <c r="A669" s="40" t="s">
        <v>1394</v>
      </c>
      <c r="B669" s="120" t="s">
        <v>1426</v>
      </c>
      <c r="C669" s="70" t="s">
        <v>1427</v>
      </c>
      <c r="D669" s="43" t="s">
        <v>30</v>
      </c>
      <c r="E669" s="43">
        <v>0.68859000000000004</v>
      </c>
      <c r="F669" s="43" t="s">
        <v>30</v>
      </c>
      <c r="G669" s="43">
        <v>0</v>
      </c>
      <c r="H669" s="43" t="s">
        <v>30</v>
      </c>
      <c r="I669" s="43">
        <f t="shared" si="501"/>
        <v>0.68859000000000004</v>
      </c>
      <c r="J669" s="80" t="s">
        <v>30</v>
      </c>
      <c r="K669" s="43">
        <v>0.68859000000000004</v>
      </c>
      <c r="L669" s="80" t="s">
        <v>30</v>
      </c>
      <c r="M669" s="43">
        <v>0</v>
      </c>
      <c r="N669" s="80" t="s">
        <v>30</v>
      </c>
      <c r="O669" s="43">
        <f t="shared" si="502"/>
        <v>0.68859000000000004</v>
      </c>
      <c r="P669" s="80" t="s">
        <v>30</v>
      </c>
      <c r="Q669" s="43">
        <f t="shared" si="503"/>
        <v>-0.68859000000000004</v>
      </c>
      <c r="R669" s="80" t="s">
        <v>30</v>
      </c>
      <c r="S669" s="45">
        <f t="shared" si="504"/>
        <v>-1</v>
      </c>
      <c r="T669" s="52" t="s">
        <v>1428</v>
      </c>
      <c r="W669" s="25"/>
      <c r="X669" s="26"/>
    </row>
    <row r="670" spans="1:29" ht="47.25" x14ac:dyDescent="0.25">
      <c r="A670" s="40" t="s">
        <v>1394</v>
      </c>
      <c r="B670" s="120" t="s">
        <v>1429</v>
      </c>
      <c r="C670" s="70" t="s">
        <v>1430</v>
      </c>
      <c r="D670" s="43" t="s">
        <v>30</v>
      </c>
      <c r="E670" s="43">
        <v>0.51190999999999998</v>
      </c>
      <c r="F670" s="43" t="s">
        <v>30</v>
      </c>
      <c r="G670" s="43">
        <v>0</v>
      </c>
      <c r="H670" s="43" t="s">
        <v>30</v>
      </c>
      <c r="I670" s="43">
        <f t="shared" si="501"/>
        <v>0.51190999999999998</v>
      </c>
      <c r="J670" s="80" t="s">
        <v>30</v>
      </c>
      <c r="K670" s="43">
        <v>0.51190999999999998</v>
      </c>
      <c r="L670" s="80" t="s">
        <v>30</v>
      </c>
      <c r="M670" s="43">
        <v>0</v>
      </c>
      <c r="N670" s="80" t="s">
        <v>30</v>
      </c>
      <c r="O670" s="43">
        <f t="shared" si="502"/>
        <v>0.51190999999999998</v>
      </c>
      <c r="P670" s="80" t="s">
        <v>30</v>
      </c>
      <c r="Q670" s="43">
        <f t="shared" si="503"/>
        <v>-0.51190999999999998</v>
      </c>
      <c r="R670" s="80" t="s">
        <v>30</v>
      </c>
      <c r="S670" s="45">
        <f t="shared" si="504"/>
        <v>-1</v>
      </c>
      <c r="T670" s="52" t="s">
        <v>1428</v>
      </c>
      <c r="W670" s="25"/>
      <c r="X670" s="26"/>
    </row>
    <row r="671" spans="1:29" ht="47.25" x14ac:dyDescent="0.25">
      <c r="A671" s="40" t="s">
        <v>1394</v>
      </c>
      <c r="B671" s="120" t="s">
        <v>1431</v>
      </c>
      <c r="C671" s="70" t="s">
        <v>1432</v>
      </c>
      <c r="D671" s="43" t="s">
        <v>30</v>
      </c>
      <c r="E671" s="43">
        <v>0.43416000000000005</v>
      </c>
      <c r="F671" s="43" t="s">
        <v>30</v>
      </c>
      <c r="G671" s="43">
        <v>0</v>
      </c>
      <c r="H671" s="43" t="s">
        <v>30</v>
      </c>
      <c r="I671" s="43">
        <f t="shared" si="501"/>
        <v>0.43416000000000005</v>
      </c>
      <c r="J671" s="80" t="s">
        <v>30</v>
      </c>
      <c r="K671" s="43">
        <v>0.43416000000000005</v>
      </c>
      <c r="L671" s="80" t="s">
        <v>30</v>
      </c>
      <c r="M671" s="43">
        <v>0</v>
      </c>
      <c r="N671" s="80" t="s">
        <v>30</v>
      </c>
      <c r="O671" s="43">
        <f t="shared" si="502"/>
        <v>0.43416000000000005</v>
      </c>
      <c r="P671" s="80" t="s">
        <v>30</v>
      </c>
      <c r="Q671" s="43">
        <f t="shared" si="503"/>
        <v>-0.43416000000000005</v>
      </c>
      <c r="R671" s="80" t="s">
        <v>30</v>
      </c>
      <c r="S671" s="45">
        <f t="shared" si="504"/>
        <v>-1</v>
      </c>
      <c r="T671" s="52" t="s">
        <v>1428</v>
      </c>
      <c r="W671" s="25"/>
      <c r="X671" s="26"/>
    </row>
    <row r="672" spans="1:29" ht="47.25" x14ac:dyDescent="0.25">
      <c r="A672" s="40" t="s">
        <v>1394</v>
      </c>
      <c r="B672" s="120" t="s">
        <v>1433</v>
      </c>
      <c r="C672" s="70" t="s">
        <v>1434</v>
      </c>
      <c r="D672" s="43" t="s">
        <v>30</v>
      </c>
      <c r="E672" s="43">
        <v>0.11</v>
      </c>
      <c r="F672" s="43" t="s">
        <v>30</v>
      </c>
      <c r="G672" s="43">
        <v>0</v>
      </c>
      <c r="H672" s="43" t="s">
        <v>30</v>
      </c>
      <c r="I672" s="43">
        <f t="shared" si="501"/>
        <v>0.11</v>
      </c>
      <c r="J672" s="80" t="s">
        <v>30</v>
      </c>
      <c r="K672" s="43">
        <v>0.11</v>
      </c>
      <c r="L672" s="80" t="s">
        <v>30</v>
      </c>
      <c r="M672" s="43">
        <v>0.11</v>
      </c>
      <c r="N672" s="80" t="s">
        <v>30</v>
      </c>
      <c r="O672" s="43">
        <f t="shared" si="502"/>
        <v>0</v>
      </c>
      <c r="P672" s="80" t="s">
        <v>30</v>
      </c>
      <c r="Q672" s="43">
        <f t="shared" si="503"/>
        <v>0</v>
      </c>
      <c r="R672" s="80" t="s">
        <v>30</v>
      </c>
      <c r="S672" s="45">
        <f t="shared" si="504"/>
        <v>0</v>
      </c>
      <c r="T672" s="63" t="s">
        <v>30</v>
      </c>
      <c r="W672" s="25"/>
      <c r="X672" s="26"/>
    </row>
    <row r="673" spans="1:24" ht="31.5" x14ac:dyDescent="0.25">
      <c r="A673" s="40" t="s">
        <v>1394</v>
      </c>
      <c r="B673" s="120" t="s">
        <v>1435</v>
      </c>
      <c r="C673" s="70" t="s">
        <v>1436</v>
      </c>
      <c r="D673" s="43" t="s">
        <v>30</v>
      </c>
      <c r="E673" s="43">
        <v>0.31556000000000001</v>
      </c>
      <c r="F673" s="43" t="s">
        <v>30</v>
      </c>
      <c r="G673" s="43">
        <v>0</v>
      </c>
      <c r="H673" s="43" t="s">
        <v>30</v>
      </c>
      <c r="I673" s="43">
        <f t="shared" si="501"/>
        <v>0.31556000000000001</v>
      </c>
      <c r="J673" s="80" t="s">
        <v>30</v>
      </c>
      <c r="K673" s="43">
        <v>0.31556000000000001</v>
      </c>
      <c r="L673" s="80" t="s">
        <v>30</v>
      </c>
      <c r="M673" s="43">
        <v>0</v>
      </c>
      <c r="N673" s="80" t="s">
        <v>30</v>
      </c>
      <c r="O673" s="43">
        <f t="shared" si="502"/>
        <v>0.31556000000000001</v>
      </c>
      <c r="P673" s="80" t="s">
        <v>30</v>
      </c>
      <c r="Q673" s="43">
        <f t="shared" si="503"/>
        <v>-0.31556000000000001</v>
      </c>
      <c r="R673" s="80" t="s">
        <v>30</v>
      </c>
      <c r="S673" s="45">
        <f t="shared" si="504"/>
        <v>-1</v>
      </c>
      <c r="T673" s="52" t="s">
        <v>1428</v>
      </c>
      <c r="W673" s="25"/>
      <c r="X673" s="26"/>
    </row>
    <row r="674" spans="1:24" ht="47.25" x14ac:dyDescent="0.25">
      <c r="A674" s="40" t="s">
        <v>1394</v>
      </c>
      <c r="B674" s="120" t="s">
        <v>1437</v>
      </c>
      <c r="C674" s="70" t="s">
        <v>1438</v>
      </c>
      <c r="D674" s="43" t="s">
        <v>30</v>
      </c>
      <c r="E674" s="43">
        <v>0.44500000000000001</v>
      </c>
      <c r="F674" s="43" t="s">
        <v>30</v>
      </c>
      <c r="G674" s="43">
        <v>0</v>
      </c>
      <c r="H674" s="43" t="s">
        <v>30</v>
      </c>
      <c r="I674" s="43">
        <f t="shared" si="501"/>
        <v>0.44500000000000001</v>
      </c>
      <c r="J674" s="80" t="s">
        <v>30</v>
      </c>
      <c r="K674" s="43">
        <v>0.44500000000000001</v>
      </c>
      <c r="L674" s="80" t="s">
        <v>30</v>
      </c>
      <c r="M674" s="43">
        <v>0</v>
      </c>
      <c r="N674" s="80" t="s">
        <v>30</v>
      </c>
      <c r="O674" s="43">
        <f t="shared" si="502"/>
        <v>0.44500000000000001</v>
      </c>
      <c r="P674" s="80" t="s">
        <v>30</v>
      </c>
      <c r="Q674" s="43">
        <f t="shared" si="503"/>
        <v>-0.44500000000000001</v>
      </c>
      <c r="R674" s="80" t="s">
        <v>30</v>
      </c>
      <c r="S674" s="45">
        <f t="shared" si="504"/>
        <v>-1</v>
      </c>
      <c r="T674" s="52" t="s">
        <v>545</v>
      </c>
      <c r="W674" s="25"/>
      <c r="X674" s="26"/>
    </row>
    <row r="675" spans="1:24" ht="31.5" x14ac:dyDescent="0.25">
      <c r="A675" s="40" t="s">
        <v>1394</v>
      </c>
      <c r="B675" s="120" t="s">
        <v>1439</v>
      </c>
      <c r="C675" s="70" t="s">
        <v>1440</v>
      </c>
      <c r="D675" s="43" t="s">
        <v>30</v>
      </c>
      <c r="E675" s="43">
        <v>0.47836572999999999</v>
      </c>
      <c r="F675" s="43" t="s">
        <v>30</v>
      </c>
      <c r="G675" s="43">
        <v>0.47836572999999999</v>
      </c>
      <c r="H675" s="43" t="s">
        <v>30</v>
      </c>
      <c r="I675" s="43">
        <f t="shared" si="501"/>
        <v>0</v>
      </c>
      <c r="J675" s="80" t="s">
        <v>30</v>
      </c>
      <c r="K675" s="43">
        <v>0</v>
      </c>
      <c r="L675" s="80" t="s">
        <v>30</v>
      </c>
      <c r="M675" s="43">
        <v>0</v>
      </c>
      <c r="N675" s="80" t="s">
        <v>30</v>
      </c>
      <c r="O675" s="43">
        <f t="shared" si="502"/>
        <v>0</v>
      </c>
      <c r="P675" s="80" t="s">
        <v>30</v>
      </c>
      <c r="Q675" s="43">
        <f t="shared" si="503"/>
        <v>0</v>
      </c>
      <c r="R675" s="80" t="s">
        <v>30</v>
      </c>
      <c r="S675" s="45">
        <v>0</v>
      </c>
      <c r="T675" s="52" t="s">
        <v>30</v>
      </c>
      <c r="W675" s="25"/>
      <c r="X675" s="26"/>
    </row>
    <row r="676" spans="1:24" ht="47.25" x14ac:dyDescent="0.25">
      <c r="A676" s="40" t="s">
        <v>1394</v>
      </c>
      <c r="B676" s="120" t="s">
        <v>1441</v>
      </c>
      <c r="C676" s="70" t="s">
        <v>1442</v>
      </c>
      <c r="D676" s="43" t="s">
        <v>30</v>
      </c>
      <c r="E676" s="43">
        <v>0.10360551</v>
      </c>
      <c r="F676" s="43" t="s">
        <v>30</v>
      </c>
      <c r="G676" s="43">
        <v>0</v>
      </c>
      <c r="H676" s="43" t="s">
        <v>30</v>
      </c>
      <c r="I676" s="43">
        <f t="shared" si="501"/>
        <v>0.10360551</v>
      </c>
      <c r="J676" s="80" t="s">
        <v>30</v>
      </c>
      <c r="K676" s="43">
        <v>0.10360551</v>
      </c>
      <c r="L676" s="80" t="s">
        <v>30</v>
      </c>
      <c r="M676" s="43">
        <v>0.10360551</v>
      </c>
      <c r="N676" s="80" t="s">
        <v>30</v>
      </c>
      <c r="O676" s="43">
        <f t="shared" si="502"/>
        <v>0</v>
      </c>
      <c r="P676" s="80" t="s">
        <v>30</v>
      </c>
      <c r="Q676" s="43">
        <f t="shared" si="503"/>
        <v>0</v>
      </c>
      <c r="R676" s="80" t="s">
        <v>30</v>
      </c>
      <c r="S676" s="45">
        <f t="shared" si="504"/>
        <v>0</v>
      </c>
      <c r="T676" s="63" t="s">
        <v>30</v>
      </c>
      <c r="W676" s="25"/>
      <c r="X676" s="26"/>
    </row>
    <row r="677" spans="1:24" ht="63" x14ac:dyDescent="0.25">
      <c r="A677" s="40" t="s">
        <v>1394</v>
      </c>
      <c r="B677" s="120" t="s">
        <v>1443</v>
      </c>
      <c r="C677" s="70" t="s">
        <v>1444</v>
      </c>
      <c r="D677" s="43" t="s">
        <v>30</v>
      </c>
      <c r="E677" s="43">
        <v>1.9834049999999999</v>
      </c>
      <c r="F677" s="43" t="s">
        <v>30</v>
      </c>
      <c r="G677" s="43">
        <v>0</v>
      </c>
      <c r="H677" s="43" t="s">
        <v>30</v>
      </c>
      <c r="I677" s="43">
        <f t="shared" si="501"/>
        <v>1.9834049999999999</v>
      </c>
      <c r="J677" s="80" t="s">
        <v>30</v>
      </c>
      <c r="K677" s="43">
        <v>1.9834049999999999</v>
      </c>
      <c r="L677" s="80" t="s">
        <v>30</v>
      </c>
      <c r="M677" s="43">
        <v>1.9834049999999999</v>
      </c>
      <c r="N677" s="80" t="s">
        <v>30</v>
      </c>
      <c r="O677" s="43">
        <f t="shared" si="502"/>
        <v>0</v>
      </c>
      <c r="P677" s="80" t="s">
        <v>30</v>
      </c>
      <c r="Q677" s="43">
        <f t="shared" si="503"/>
        <v>0</v>
      </c>
      <c r="R677" s="80" t="s">
        <v>30</v>
      </c>
      <c r="S677" s="45">
        <f t="shared" si="504"/>
        <v>0</v>
      </c>
      <c r="T677" s="63" t="s">
        <v>30</v>
      </c>
      <c r="W677" s="25"/>
      <c r="X677" s="26"/>
    </row>
    <row r="678" spans="1:24" ht="47.25" x14ac:dyDescent="0.25">
      <c r="A678" s="40" t="s">
        <v>1394</v>
      </c>
      <c r="B678" s="120" t="s">
        <v>1445</v>
      </c>
      <c r="C678" s="70" t="s">
        <v>1446</v>
      </c>
      <c r="D678" s="43" t="s">
        <v>30</v>
      </c>
      <c r="E678" s="43">
        <v>0.50722599999999995</v>
      </c>
      <c r="F678" s="43" t="s">
        <v>30</v>
      </c>
      <c r="G678" s="43">
        <v>0</v>
      </c>
      <c r="H678" s="43" t="s">
        <v>30</v>
      </c>
      <c r="I678" s="43">
        <f t="shared" si="501"/>
        <v>0.50722599999999995</v>
      </c>
      <c r="J678" s="80" t="s">
        <v>30</v>
      </c>
      <c r="K678" s="43">
        <v>0.50722599999999995</v>
      </c>
      <c r="L678" s="80" t="s">
        <v>30</v>
      </c>
      <c r="M678" s="43">
        <v>0.50722599999999995</v>
      </c>
      <c r="N678" s="80" t="s">
        <v>30</v>
      </c>
      <c r="O678" s="43">
        <f t="shared" si="502"/>
        <v>0</v>
      </c>
      <c r="P678" s="80" t="s">
        <v>30</v>
      </c>
      <c r="Q678" s="43">
        <f t="shared" si="503"/>
        <v>0</v>
      </c>
      <c r="R678" s="80" t="s">
        <v>30</v>
      </c>
      <c r="S678" s="45">
        <f t="shared" si="504"/>
        <v>0</v>
      </c>
      <c r="T678" s="63" t="s">
        <v>30</v>
      </c>
      <c r="W678" s="25"/>
      <c r="X678" s="26"/>
    </row>
    <row r="679" spans="1:24" ht="63" x14ac:dyDescent="0.25">
      <c r="A679" s="40" t="s">
        <v>1394</v>
      </c>
      <c r="B679" s="120" t="s">
        <v>1447</v>
      </c>
      <c r="C679" s="70" t="s">
        <v>1448</v>
      </c>
      <c r="D679" s="43" t="s">
        <v>30</v>
      </c>
      <c r="E679" s="43">
        <v>0.21406800000000001</v>
      </c>
      <c r="F679" s="43" t="s">
        <v>30</v>
      </c>
      <c r="G679" s="43">
        <v>0</v>
      </c>
      <c r="H679" s="43" t="s">
        <v>30</v>
      </c>
      <c r="I679" s="43">
        <f t="shared" si="501"/>
        <v>0.21406800000000001</v>
      </c>
      <c r="J679" s="80" t="s">
        <v>30</v>
      </c>
      <c r="K679" s="43">
        <v>0.21406800000000001</v>
      </c>
      <c r="L679" s="80" t="s">
        <v>30</v>
      </c>
      <c r="M679" s="43">
        <v>0.21406800000000001</v>
      </c>
      <c r="N679" s="80" t="s">
        <v>30</v>
      </c>
      <c r="O679" s="43">
        <f t="shared" si="502"/>
        <v>0</v>
      </c>
      <c r="P679" s="80" t="s">
        <v>30</v>
      </c>
      <c r="Q679" s="43">
        <f t="shared" si="503"/>
        <v>0</v>
      </c>
      <c r="R679" s="80" t="s">
        <v>30</v>
      </c>
      <c r="S679" s="45">
        <f t="shared" si="504"/>
        <v>0</v>
      </c>
      <c r="T679" s="63" t="s">
        <v>30</v>
      </c>
      <c r="W679" s="25"/>
      <c r="X679" s="26"/>
    </row>
    <row r="680" spans="1:24" ht="63" x14ac:dyDescent="0.25">
      <c r="A680" s="40" t="s">
        <v>1394</v>
      </c>
      <c r="B680" s="120" t="s">
        <v>1449</v>
      </c>
      <c r="C680" s="70" t="s">
        <v>1450</v>
      </c>
      <c r="D680" s="43" t="s">
        <v>30</v>
      </c>
      <c r="E680" s="43">
        <v>0.19259625999999999</v>
      </c>
      <c r="F680" s="43" t="s">
        <v>30</v>
      </c>
      <c r="G680" s="43">
        <v>0</v>
      </c>
      <c r="H680" s="43" t="s">
        <v>30</v>
      </c>
      <c r="I680" s="43">
        <f t="shared" si="501"/>
        <v>0.19259625999999999</v>
      </c>
      <c r="J680" s="80" t="s">
        <v>30</v>
      </c>
      <c r="K680" s="43">
        <v>0.19259625999999999</v>
      </c>
      <c r="L680" s="80" t="s">
        <v>30</v>
      </c>
      <c r="M680" s="43">
        <v>0.19259625999999999</v>
      </c>
      <c r="N680" s="80" t="s">
        <v>30</v>
      </c>
      <c r="O680" s="43">
        <f t="shared" si="502"/>
        <v>0</v>
      </c>
      <c r="P680" s="80" t="s">
        <v>30</v>
      </c>
      <c r="Q680" s="43">
        <f t="shared" si="503"/>
        <v>0</v>
      </c>
      <c r="R680" s="80" t="s">
        <v>30</v>
      </c>
      <c r="S680" s="45">
        <f t="shared" si="504"/>
        <v>0</v>
      </c>
      <c r="T680" s="63" t="s">
        <v>30</v>
      </c>
      <c r="W680" s="25"/>
      <c r="X680" s="26"/>
    </row>
    <row r="681" spans="1:24" ht="63" x14ac:dyDescent="0.25">
      <c r="A681" s="40" t="s">
        <v>1394</v>
      </c>
      <c r="B681" s="120" t="s">
        <v>1451</v>
      </c>
      <c r="C681" s="70" t="s">
        <v>1452</v>
      </c>
      <c r="D681" s="43" t="s">
        <v>30</v>
      </c>
      <c r="E681" s="43">
        <v>0.67700499999999997</v>
      </c>
      <c r="F681" s="43" t="s">
        <v>30</v>
      </c>
      <c r="G681" s="43">
        <v>0</v>
      </c>
      <c r="H681" s="43" t="s">
        <v>30</v>
      </c>
      <c r="I681" s="43">
        <f t="shared" si="501"/>
        <v>0.67700499999999997</v>
      </c>
      <c r="J681" s="80" t="s">
        <v>30</v>
      </c>
      <c r="K681" s="43">
        <v>0.67700499999999997</v>
      </c>
      <c r="L681" s="80" t="s">
        <v>30</v>
      </c>
      <c r="M681" s="43">
        <v>0.67700499999999997</v>
      </c>
      <c r="N681" s="80" t="s">
        <v>30</v>
      </c>
      <c r="O681" s="43">
        <f t="shared" si="502"/>
        <v>0</v>
      </c>
      <c r="P681" s="80" t="s">
        <v>30</v>
      </c>
      <c r="Q681" s="43">
        <f t="shared" si="503"/>
        <v>0</v>
      </c>
      <c r="R681" s="80" t="s">
        <v>30</v>
      </c>
      <c r="S681" s="45">
        <f t="shared" si="504"/>
        <v>0</v>
      </c>
      <c r="T681" s="63" t="s">
        <v>30</v>
      </c>
      <c r="W681" s="25"/>
      <c r="X681" s="26"/>
    </row>
    <row r="682" spans="1:24" ht="47.25" x14ac:dyDescent="0.25">
      <c r="A682" s="40" t="s">
        <v>1394</v>
      </c>
      <c r="B682" s="120" t="s">
        <v>1453</v>
      </c>
      <c r="C682" s="70" t="s">
        <v>1454</v>
      </c>
      <c r="D682" s="43" t="s">
        <v>30</v>
      </c>
      <c r="E682" s="43">
        <v>0.84465980000000007</v>
      </c>
      <c r="F682" s="43" t="s">
        <v>30</v>
      </c>
      <c r="G682" s="43">
        <v>0</v>
      </c>
      <c r="H682" s="43" t="s">
        <v>30</v>
      </c>
      <c r="I682" s="43">
        <f t="shared" si="501"/>
        <v>0.84465980000000007</v>
      </c>
      <c r="J682" s="80" t="s">
        <v>30</v>
      </c>
      <c r="K682" s="43">
        <v>0.84465980000000007</v>
      </c>
      <c r="L682" s="80" t="s">
        <v>30</v>
      </c>
      <c r="M682" s="43">
        <v>0.84465980000000007</v>
      </c>
      <c r="N682" s="80" t="s">
        <v>30</v>
      </c>
      <c r="O682" s="43">
        <f t="shared" si="502"/>
        <v>0</v>
      </c>
      <c r="P682" s="80" t="s">
        <v>30</v>
      </c>
      <c r="Q682" s="43">
        <f t="shared" si="503"/>
        <v>0</v>
      </c>
      <c r="R682" s="80" t="s">
        <v>30</v>
      </c>
      <c r="S682" s="45">
        <f t="shared" si="504"/>
        <v>0</v>
      </c>
      <c r="T682" s="63" t="s">
        <v>30</v>
      </c>
      <c r="W682" s="25"/>
      <c r="X682" s="26"/>
    </row>
    <row r="683" spans="1:24" ht="31.5" x14ac:dyDescent="0.25">
      <c r="A683" s="40" t="s">
        <v>1394</v>
      </c>
      <c r="B683" s="120" t="s">
        <v>1455</v>
      </c>
      <c r="C683" s="70" t="s">
        <v>1456</v>
      </c>
      <c r="D683" s="43" t="s">
        <v>30</v>
      </c>
      <c r="E683" s="43">
        <v>0.15194199999999999</v>
      </c>
      <c r="F683" s="43" t="s">
        <v>30</v>
      </c>
      <c r="G683" s="43">
        <v>0</v>
      </c>
      <c r="H683" s="43" t="s">
        <v>30</v>
      </c>
      <c r="I683" s="43">
        <f t="shared" si="501"/>
        <v>0.15194199999999999</v>
      </c>
      <c r="J683" s="80" t="s">
        <v>30</v>
      </c>
      <c r="K683" s="43">
        <v>0.15194199999999999</v>
      </c>
      <c r="L683" s="80" t="s">
        <v>30</v>
      </c>
      <c r="M683" s="43">
        <v>0.15194199999999999</v>
      </c>
      <c r="N683" s="80" t="s">
        <v>30</v>
      </c>
      <c r="O683" s="43">
        <f t="shared" si="502"/>
        <v>0</v>
      </c>
      <c r="P683" s="80" t="s">
        <v>30</v>
      </c>
      <c r="Q683" s="43">
        <f t="shared" si="503"/>
        <v>0</v>
      </c>
      <c r="R683" s="80" t="s">
        <v>30</v>
      </c>
      <c r="S683" s="45">
        <f t="shared" si="504"/>
        <v>0</v>
      </c>
      <c r="T683" s="63" t="s">
        <v>30</v>
      </c>
      <c r="W683" s="25"/>
      <c r="X683" s="26"/>
    </row>
    <row r="684" spans="1:24" ht="47.25" x14ac:dyDescent="0.25">
      <c r="A684" s="40" t="s">
        <v>1394</v>
      </c>
      <c r="B684" s="120" t="s">
        <v>1457</v>
      </c>
      <c r="C684" s="70" t="s">
        <v>1458</v>
      </c>
      <c r="D684" s="43" t="s">
        <v>30</v>
      </c>
      <c r="E684" s="43">
        <v>1.5416666699999999</v>
      </c>
      <c r="F684" s="43" t="s">
        <v>30</v>
      </c>
      <c r="G684" s="43">
        <v>0</v>
      </c>
      <c r="H684" s="43" t="s">
        <v>30</v>
      </c>
      <c r="I684" s="43">
        <f t="shared" si="501"/>
        <v>1.5416666699999999</v>
      </c>
      <c r="J684" s="80" t="s">
        <v>30</v>
      </c>
      <c r="K684" s="43">
        <v>1.5416666699999999</v>
      </c>
      <c r="L684" s="80" t="s">
        <v>30</v>
      </c>
      <c r="M684" s="43">
        <v>1.5416666699999999</v>
      </c>
      <c r="N684" s="80" t="s">
        <v>30</v>
      </c>
      <c r="O684" s="43">
        <f t="shared" si="502"/>
        <v>0</v>
      </c>
      <c r="P684" s="80" t="s">
        <v>30</v>
      </c>
      <c r="Q684" s="43">
        <f t="shared" si="503"/>
        <v>0</v>
      </c>
      <c r="R684" s="80" t="s">
        <v>30</v>
      </c>
      <c r="S684" s="45">
        <f t="shared" si="504"/>
        <v>0</v>
      </c>
      <c r="T684" s="63" t="s">
        <v>30</v>
      </c>
      <c r="W684" s="25"/>
      <c r="X684" s="26"/>
    </row>
    <row r="685" spans="1:24" ht="31.5" x14ac:dyDescent="0.25">
      <c r="A685" s="40" t="s">
        <v>1394</v>
      </c>
      <c r="B685" s="120" t="s">
        <v>1459</v>
      </c>
      <c r="C685" s="70" t="s">
        <v>1460</v>
      </c>
      <c r="D685" s="43" t="s">
        <v>30</v>
      </c>
      <c r="E685" s="43">
        <v>0.247</v>
      </c>
      <c r="F685" s="43" t="s">
        <v>30</v>
      </c>
      <c r="G685" s="43">
        <v>0</v>
      </c>
      <c r="H685" s="43" t="s">
        <v>30</v>
      </c>
      <c r="I685" s="43">
        <f t="shared" si="501"/>
        <v>0.247</v>
      </c>
      <c r="J685" s="80" t="s">
        <v>30</v>
      </c>
      <c r="K685" s="43">
        <v>0.247</v>
      </c>
      <c r="L685" s="80" t="s">
        <v>30</v>
      </c>
      <c r="M685" s="43">
        <v>0.247</v>
      </c>
      <c r="N685" s="80" t="s">
        <v>30</v>
      </c>
      <c r="O685" s="43">
        <f t="shared" si="502"/>
        <v>0</v>
      </c>
      <c r="P685" s="80" t="s">
        <v>30</v>
      </c>
      <c r="Q685" s="43">
        <f t="shared" si="503"/>
        <v>0</v>
      </c>
      <c r="R685" s="80" t="s">
        <v>30</v>
      </c>
      <c r="S685" s="45">
        <f t="shared" si="504"/>
        <v>0</v>
      </c>
      <c r="T685" s="63" t="s">
        <v>30</v>
      </c>
      <c r="W685" s="25"/>
      <c r="X685" s="26"/>
    </row>
    <row r="686" spans="1:24" ht="31.5" x14ac:dyDescent="0.25">
      <c r="A686" s="40" t="s">
        <v>1394</v>
      </c>
      <c r="B686" s="120" t="s">
        <v>1461</v>
      </c>
      <c r="C686" s="70" t="s">
        <v>1462</v>
      </c>
      <c r="D686" s="43" t="s">
        <v>30</v>
      </c>
      <c r="E686" s="43">
        <v>0.2</v>
      </c>
      <c r="F686" s="43" t="s">
        <v>30</v>
      </c>
      <c r="G686" s="43">
        <v>0</v>
      </c>
      <c r="H686" s="43" t="s">
        <v>30</v>
      </c>
      <c r="I686" s="43">
        <f t="shared" si="501"/>
        <v>0.2</v>
      </c>
      <c r="J686" s="80" t="s">
        <v>30</v>
      </c>
      <c r="K686" s="43">
        <v>0.2</v>
      </c>
      <c r="L686" s="80" t="s">
        <v>30</v>
      </c>
      <c r="M686" s="43">
        <v>0.2</v>
      </c>
      <c r="N686" s="80" t="s">
        <v>30</v>
      </c>
      <c r="O686" s="43">
        <f t="shared" si="502"/>
        <v>0</v>
      </c>
      <c r="P686" s="80" t="s">
        <v>30</v>
      </c>
      <c r="Q686" s="43">
        <f t="shared" si="503"/>
        <v>0</v>
      </c>
      <c r="R686" s="80" t="s">
        <v>30</v>
      </c>
      <c r="S686" s="45">
        <f t="shared" si="504"/>
        <v>0</v>
      </c>
      <c r="T686" s="63" t="s">
        <v>30</v>
      </c>
      <c r="W686" s="25"/>
      <c r="X686" s="26"/>
    </row>
    <row r="687" spans="1:24" ht="31.5" x14ac:dyDescent="0.25">
      <c r="A687" s="40" t="s">
        <v>1394</v>
      </c>
      <c r="B687" s="120" t="s">
        <v>1463</v>
      </c>
      <c r="C687" s="70" t="s">
        <v>1464</v>
      </c>
      <c r="D687" s="43" t="s">
        <v>30</v>
      </c>
      <c r="E687" s="43">
        <v>0.11600000000000001</v>
      </c>
      <c r="F687" s="43" t="s">
        <v>30</v>
      </c>
      <c r="G687" s="43">
        <v>0.11600000000000001</v>
      </c>
      <c r="H687" s="43" t="s">
        <v>30</v>
      </c>
      <c r="I687" s="43">
        <f t="shared" si="501"/>
        <v>0</v>
      </c>
      <c r="J687" s="80" t="s">
        <v>30</v>
      </c>
      <c r="K687" s="43">
        <v>0</v>
      </c>
      <c r="L687" s="80" t="s">
        <v>30</v>
      </c>
      <c r="M687" s="43">
        <v>0</v>
      </c>
      <c r="N687" s="80" t="s">
        <v>30</v>
      </c>
      <c r="O687" s="43">
        <f t="shared" si="502"/>
        <v>0</v>
      </c>
      <c r="P687" s="80" t="s">
        <v>30</v>
      </c>
      <c r="Q687" s="43">
        <f t="shared" si="503"/>
        <v>0</v>
      </c>
      <c r="R687" s="80" t="s">
        <v>30</v>
      </c>
      <c r="S687" s="45">
        <v>0</v>
      </c>
      <c r="T687" s="52" t="s">
        <v>30</v>
      </c>
      <c r="W687" s="25"/>
      <c r="X687" s="26"/>
    </row>
    <row r="688" spans="1:24" ht="31.5" x14ac:dyDescent="0.25">
      <c r="A688" s="40" t="s">
        <v>1394</v>
      </c>
      <c r="B688" s="120" t="s">
        <v>1465</v>
      </c>
      <c r="C688" s="70" t="s">
        <v>1466</v>
      </c>
      <c r="D688" s="43" t="s">
        <v>30</v>
      </c>
      <c r="E688" s="43">
        <v>0.1948</v>
      </c>
      <c r="F688" s="43" t="s">
        <v>30</v>
      </c>
      <c r="G688" s="43">
        <v>0</v>
      </c>
      <c r="H688" s="43" t="s">
        <v>30</v>
      </c>
      <c r="I688" s="43">
        <f t="shared" si="501"/>
        <v>0.1948</v>
      </c>
      <c r="J688" s="80" t="s">
        <v>30</v>
      </c>
      <c r="K688" s="43">
        <v>0.1948</v>
      </c>
      <c r="L688" s="80" t="s">
        <v>30</v>
      </c>
      <c r="M688" s="43">
        <v>0.27088038999999997</v>
      </c>
      <c r="N688" s="80" t="s">
        <v>30</v>
      </c>
      <c r="O688" s="43">
        <f t="shared" si="502"/>
        <v>-7.608038999999997E-2</v>
      </c>
      <c r="P688" s="80" t="s">
        <v>30</v>
      </c>
      <c r="Q688" s="43">
        <f t="shared" si="503"/>
        <v>7.608038999999997E-2</v>
      </c>
      <c r="R688" s="80" t="s">
        <v>30</v>
      </c>
      <c r="S688" s="45">
        <f t="shared" si="504"/>
        <v>0.39055641683778219</v>
      </c>
      <c r="T688" s="63" t="s">
        <v>325</v>
      </c>
      <c r="W688" s="25"/>
      <c r="X688" s="26"/>
    </row>
    <row r="689" spans="1:24" ht="31.5" x14ac:dyDescent="0.25">
      <c r="A689" s="40" t="s">
        <v>1394</v>
      </c>
      <c r="B689" s="130" t="s">
        <v>1467</v>
      </c>
      <c r="C689" s="52" t="s">
        <v>1468</v>
      </c>
      <c r="D689" s="43" t="s">
        <v>30</v>
      </c>
      <c r="E689" s="43">
        <v>3.2281632899999999</v>
      </c>
      <c r="F689" s="43" t="s">
        <v>30</v>
      </c>
      <c r="G689" s="43">
        <v>0</v>
      </c>
      <c r="H689" s="43" t="s">
        <v>30</v>
      </c>
      <c r="I689" s="43">
        <f t="shared" si="501"/>
        <v>3.2281632899999999</v>
      </c>
      <c r="J689" s="80" t="s">
        <v>30</v>
      </c>
      <c r="K689" s="43">
        <v>3.2281632899999999</v>
      </c>
      <c r="L689" s="80" t="s">
        <v>30</v>
      </c>
      <c r="M689" s="43">
        <v>3.2281632899999999</v>
      </c>
      <c r="N689" s="80" t="s">
        <v>30</v>
      </c>
      <c r="O689" s="43">
        <f t="shared" si="502"/>
        <v>0</v>
      </c>
      <c r="P689" s="80" t="s">
        <v>30</v>
      </c>
      <c r="Q689" s="43">
        <f t="shared" si="503"/>
        <v>0</v>
      </c>
      <c r="R689" s="80" t="s">
        <v>30</v>
      </c>
      <c r="S689" s="45">
        <f t="shared" si="504"/>
        <v>0</v>
      </c>
      <c r="T689" s="63" t="s">
        <v>30</v>
      </c>
      <c r="W689" s="25"/>
      <c r="X689" s="26"/>
    </row>
    <row r="690" spans="1:24" ht="31.5" x14ac:dyDescent="0.25">
      <c r="A690" s="40" t="s">
        <v>1394</v>
      </c>
      <c r="B690" s="130" t="s">
        <v>1469</v>
      </c>
      <c r="C690" s="52" t="s">
        <v>1470</v>
      </c>
      <c r="D690" s="43" t="s">
        <v>30</v>
      </c>
      <c r="E690" s="43">
        <v>0.84</v>
      </c>
      <c r="F690" s="43" t="s">
        <v>30</v>
      </c>
      <c r="G690" s="43">
        <v>0</v>
      </c>
      <c r="H690" s="43" t="s">
        <v>30</v>
      </c>
      <c r="I690" s="43">
        <f t="shared" si="501"/>
        <v>0.84</v>
      </c>
      <c r="J690" s="80" t="s">
        <v>30</v>
      </c>
      <c r="K690" s="43">
        <v>0.84</v>
      </c>
      <c r="L690" s="80" t="s">
        <v>30</v>
      </c>
      <c r="M690" s="43">
        <v>0.84</v>
      </c>
      <c r="N690" s="80" t="s">
        <v>30</v>
      </c>
      <c r="O690" s="43">
        <f t="shared" si="502"/>
        <v>0</v>
      </c>
      <c r="P690" s="80" t="s">
        <v>30</v>
      </c>
      <c r="Q690" s="43">
        <f t="shared" si="503"/>
        <v>0</v>
      </c>
      <c r="R690" s="80" t="s">
        <v>30</v>
      </c>
      <c r="S690" s="45">
        <f t="shared" si="504"/>
        <v>0</v>
      </c>
      <c r="T690" s="63" t="s">
        <v>30</v>
      </c>
      <c r="W690" s="25"/>
      <c r="X690" s="26"/>
    </row>
    <row r="691" spans="1:24" ht="31.5" x14ac:dyDescent="0.25">
      <c r="A691" s="40" t="s">
        <v>1394</v>
      </c>
      <c r="B691" s="130" t="s">
        <v>1471</v>
      </c>
      <c r="C691" s="52" t="s">
        <v>1472</v>
      </c>
      <c r="D691" s="43" t="s">
        <v>30</v>
      </c>
      <c r="E691" s="43">
        <v>1.98</v>
      </c>
      <c r="F691" s="43" t="s">
        <v>30</v>
      </c>
      <c r="G691" s="43">
        <v>0</v>
      </c>
      <c r="H691" s="43" t="s">
        <v>30</v>
      </c>
      <c r="I691" s="43">
        <f t="shared" si="501"/>
        <v>1.98</v>
      </c>
      <c r="J691" s="80" t="s">
        <v>30</v>
      </c>
      <c r="K691" s="43">
        <v>1.98</v>
      </c>
      <c r="L691" s="80" t="s">
        <v>30</v>
      </c>
      <c r="M691" s="43">
        <v>0</v>
      </c>
      <c r="N691" s="80" t="s">
        <v>30</v>
      </c>
      <c r="O691" s="43">
        <f t="shared" si="502"/>
        <v>1.98</v>
      </c>
      <c r="P691" s="80" t="s">
        <v>30</v>
      </c>
      <c r="Q691" s="43">
        <f t="shared" si="503"/>
        <v>-1.98</v>
      </c>
      <c r="R691" s="80" t="s">
        <v>30</v>
      </c>
      <c r="S691" s="45">
        <f t="shared" si="504"/>
        <v>-1</v>
      </c>
      <c r="T691" s="52" t="s">
        <v>1473</v>
      </c>
      <c r="W691" s="25"/>
      <c r="X691" s="26"/>
    </row>
    <row r="692" spans="1:24" ht="31.5" x14ac:dyDescent="0.25">
      <c r="A692" s="40" t="s">
        <v>1394</v>
      </c>
      <c r="B692" s="130" t="s">
        <v>1474</v>
      </c>
      <c r="C692" s="52" t="s">
        <v>1475</v>
      </c>
      <c r="D692" s="43" t="s">
        <v>30</v>
      </c>
      <c r="E692" s="43">
        <v>0.52589200000000003</v>
      </c>
      <c r="F692" s="43" t="s">
        <v>30</v>
      </c>
      <c r="G692" s="43">
        <v>0</v>
      </c>
      <c r="H692" s="43" t="s">
        <v>30</v>
      </c>
      <c r="I692" s="43">
        <f t="shared" si="501"/>
        <v>0.52589200000000003</v>
      </c>
      <c r="J692" s="80" t="s">
        <v>30</v>
      </c>
      <c r="K692" s="43">
        <v>0.52589200000000003</v>
      </c>
      <c r="L692" s="80" t="s">
        <v>30</v>
      </c>
      <c r="M692" s="43">
        <v>0.52589200000000003</v>
      </c>
      <c r="N692" s="80" t="s">
        <v>30</v>
      </c>
      <c r="O692" s="43">
        <f t="shared" si="502"/>
        <v>0</v>
      </c>
      <c r="P692" s="80" t="s">
        <v>30</v>
      </c>
      <c r="Q692" s="43">
        <f t="shared" si="503"/>
        <v>0</v>
      </c>
      <c r="R692" s="80" t="s">
        <v>30</v>
      </c>
      <c r="S692" s="45">
        <f t="shared" si="504"/>
        <v>0</v>
      </c>
      <c r="T692" s="63" t="s">
        <v>30</v>
      </c>
      <c r="W692" s="25"/>
      <c r="X692" s="26"/>
    </row>
    <row r="693" spans="1:24" ht="47.25" x14ac:dyDescent="0.25">
      <c r="A693" s="40" t="s">
        <v>1394</v>
      </c>
      <c r="B693" s="130" t="s">
        <v>1476</v>
      </c>
      <c r="C693" s="52" t="s">
        <v>1477</v>
      </c>
      <c r="D693" s="43" t="s">
        <v>30</v>
      </c>
      <c r="E693" s="43">
        <v>8.8963538499999988</v>
      </c>
      <c r="F693" s="43" t="s">
        <v>30</v>
      </c>
      <c r="G693" s="43">
        <v>0</v>
      </c>
      <c r="H693" s="43" t="s">
        <v>30</v>
      </c>
      <c r="I693" s="43">
        <f t="shared" si="501"/>
        <v>8.8963538499999988</v>
      </c>
      <c r="J693" s="80" t="s">
        <v>30</v>
      </c>
      <c r="K693" s="43">
        <v>8.8963538499999988</v>
      </c>
      <c r="L693" s="80" t="s">
        <v>30</v>
      </c>
      <c r="M693" s="43">
        <v>8.8963538499999988</v>
      </c>
      <c r="N693" s="80" t="s">
        <v>30</v>
      </c>
      <c r="O693" s="43">
        <f t="shared" si="502"/>
        <v>0</v>
      </c>
      <c r="P693" s="80" t="s">
        <v>30</v>
      </c>
      <c r="Q693" s="43">
        <f t="shared" si="503"/>
        <v>0</v>
      </c>
      <c r="R693" s="80" t="s">
        <v>30</v>
      </c>
      <c r="S693" s="45">
        <f t="shared" si="504"/>
        <v>0</v>
      </c>
      <c r="T693" s="63" t="s">
        <v>30</v>
      </c>
      <c r="W693" s="25"/>
      <c r="X693" s="26"/>
    </row>
    <row r="694" spans="1:24" ht="31.5" x14ac:dyDescent="0.25">
      <c r="A694" s="40" t="s">
        <v>1394</v>
      </c>
      <c r="B694" s="130" t="s">
        <v>1478</v>
      </c>
      <c r="C694" s="52" t="s">
        <v>1479</v>
      </c>
      <c r="D694" s="43" t="s">
        <v>30</v>
      </c>
      <c r="E694" s="43">
        <v>0.24715487999999999</v>
      </c>
      <c r="F694" s="43" t="s">
        <v>30</v>
      </c>
      <c r="G694" s="43">
        <v>0.12</v>
      </c>
      <c r="H694" s="43" t="s">
        <v>30</v>
      </c>
      <c r="I694" s="43">
        <f t="shared" si="501"/>
        <v>0.12715488</v>
      </c>
      <c r="J694" s="80" t="s">
        <v>30</v>
      </c>
      <c r="K694" s="43">
        <v>0.12715488</v>
      </c>
      <c r="L694" s="80" t="s">
        <v>30</v>
      </c>
      <c r="M694" s="43">
        <v>0</v>
      </c>
      <c r="N694" s="80" t="s">
        <v>30</v>
      </c>
      <c r="O694" s="43">
        <f t="shared" si="502"/>
        <v>0.12715488</v>
      </c>
      <c r="P694" s="80" t="s">
        <v>30</v>
      </c>
      <c r="Q694" s="43">
        <f t="shared" si="503"/>
        <v>-0.12715488</v>
      </c>
      <c r="R694" s="80" t="s">
        <v>30</v>
      </c>
      <c r="S694" s="45">
        <f t="shared" si="504"/>
        <v>-1</v>
      </c>
      <c r="T694" s="63" t="s">
        <v>1480</v>
      </c>
      <c r="W694" s="25"/>
      <c r="X694" s="26"/>
    </row>
    <row r="695" spans="1:24" ht="31.5" x14ac:dyDescent="0.25">
      <c r="A695" s="40" t="s">
        <v>1394</v>
      </c>
      <c r="B695" s="130" t="s">
        <v>1481</v>
      </c>
      <c r="C695" s="52" t="s">
        <v>1482</v>
      </c>
      <c r="D695" s="43" t="s">
        <v>30</v>
      </c>
      <c r="E695" s="43">
        <v>0.21475733</v>
      </c>
      <c r="F695" s="43" t="s">
        <v>30</v>
      </c>
      <c r="G695" s="43">
        <v>0.21475733</v>
      </c>
      <c r="H695" s="43" t="s">
        <v>30</v>
      </c>
      <c r="I695" s="43">
        <f t="shared" si="501"/>
        <v>0</v>
      </c>
      <c r="J695" s="80" t="s">
        <v>30</v>
      </c>
      <c r="K695" s="43">
        <v>0</v>
      </c>
      <c r="L695" s="80" t="s">
        <v>30</v>
      </c>
      <c r="M695" s="43">
        <v>0</v>
      </c>
      <c r="N695" s="80" t="s">
        <v>30</v>
      </c>
      <c r="O695" s="43">
        <f t="shared" si="502"/>
        <v>0</v>
      </c>
      <c r="P695" s="80" t="s">
        <v>30</v>
      </c>
      <c r="Q695" s="43">
        <f t="shared" si="503"/>
        <v>0</v>
      </c>
      <c r="R695" s="80" t="s">
        <v>30</v>
      </c>
      <c r="S695" s="45">
        <v>0</v>
      </c>
      <c r="T695" s="52" t="s">
        <v>30</v>
      </c>
      <c r="W695" s="25"/>
      <c r="X695" s="26"/>
    </row>
    <row r="696" spans="1:24" ht="31.5" x14ac:dyDescent="0.25">
      <c r="A696" s="40" t="s">
        <v>1394</v>
      </c>
      <c r="B696" s="130" t="s">
        <v>1483</v>
      </c>
      <c r="C696" s="52" t="s">
        <v>1484</v>
      </c>
      <c r="D696" s="43" t="s">
        <v>30</v>
      </c>
      <c r="E696" s="43">
        <v>0.91900000000000004</v>
      </c>
      <c r="F696" s="43" t="s">
        <v>30</v>
      </c>
      <c r="G696" s="43">
        <v>0</v>
      </c>
      <c r="H696" s="43" t="s">
        <v>30</v>
      </c>
      <c r="I696" s="43">
        <f t="shared" si="501"/>
        <v>0.91900000000000004</v>
      </c>
      <c r="J696" s="80" t="s">
        <v>30</v>
      </c>
      <c r="K696" s="43">
        <v>0.91900000000000004</v>
      </c>
      <c r="L696" s="80" t="s">
        <v>30</v>
      </c>
      <c r="M696" s="43">
        <v>0.50729999999999997</v>
      </c>
      <c r="N696" s="80" t="s">
        <v>30</v>
      </c>
      <c r="O696" s="43">
        <f t="shared" si="502"/>
        <v>0.41170000000000007</v>
      </c>
      <c r="P696" s="80" t="s">
        <v>30</v>
      </c>
      <c r="Q696" s="43">
        <f t="shared" si="503"/>
        <v>-0.41170000000000007</v>
      </c>
      <c r="R696" s="80" t="s">
        <v>30</v>
      </c>
      <c r="S696" s="45">
        <f t="shared" si="504"/>
        <v>-0.44798694232861813</v>
      </c>
      <c r="T696" s="63" t="s">
        <v>1485</v>
      </c>
      <c r="W696" s="25"/>
      <c r="X696" s="26"/>
    </row>
    <row r="697" spans="1:24" ht="31.5" x14ac:dyDescent="0.25">
      <c r="A697" s="40" t="s">
        <v>1394</v>
      </c>
      <c r="B697" s="130" t="s">
        <v>1486</v>
      </c>
      <c r="C697" s="52" t="s">
        <v>1487</v>
      </c>
      <c r="D697" s="43" t="s">
        <v>30</v>
      </c>
      <c r="E697" s="43">
        <v>0.40697</v>
      </c>
      <c r="F697" s="43" t="s">
        <v>30</v>
      </c>
      <c r="G697" s="43">
        <v>0</v>
      </c>
      <c r="H697" s="43" t="s">
        <v>30</v>
      </c>
      <c r="I697" s="43">
        <f t="shared" si="501"/>
        <v>0.40697</v>
      </c>
      <c r="J697" s="80" t="s">
        <v>30</v>
      </c>
      <c r="K697" s="43">
        <v>0.12947999999999998</v>
      </c>
      <c r="L697" s="80" t="s">
        <v>30</v>
      </c>
      <c r="M697" s="43">
        <v>0.12947999999999998</v>
      </c>
      <c r="N697" s="80" t="s">
        <v>30</v>
      </c>
      <c r="O697" s="43">
        <f t="shared" si="502"/>
        <v>0.27749000000000001</v>
      </c>
      <c r="P697" s="80" t="s">
        <v>30</v>
      </c>
      <c r="Q697" s="43">
        <f t="shared" si="503"/>
        <v>0</v>
      </c>
      <c r="R697" s="80" t="s">
        <v>30</v>
      </c>
      <c r="S697" s="45">
        <f t="shared" si="504"/>
        <v>0</v>
      </c>
      <c r="T697" s="63" t="s">
        <v>30</v>
      </c>
      <c r="W697" s="25"/>
      <c r="X697" s="26"/>
    </row>
    <row r="698" spans="1:24" ht="31.5" x14ac:dyDescent="0.25">
      <c r="A698" s="40" t="s">
        <v>1394</v>
      </c>
      <c r="B698" s="130" t="s">
        <v>1488</v>
      </c>
      <c r="C698" s="52" t="s">
        <v>1489</v>
      </c>
      <c r="D698" s="43" t="s">
        <v>30</v>
      </c>
      <c r="E698" s="43">
        <v>0.59521000000000002</v>
      </c>
      <c r="F698" s="43" t="s">
        <v>30</v>
      </c>
      <c r="G698" s="43">
        <v>0</v>
      </c>
      <c r="H698" s="43" t="s">
        <v>30</v>
      </c>
      <c r="I698" s="43">
        <f t="shared" si="501"/>
        <v>0.59521000000000002</v>
      </c>
      <c r="J698" s="80" t="s">
        <v>30</v>
      </c>
      <c r="K698" s="43">
        <v>0.59521000000000002</v>
      </c>
      <c r="L698" s="80" t="s">
        <v>30</v>
      </c>
      <c r="M698" s="43">
        <v>0</v>
      </c>
      <c r="N698" s="80" t="s">
        <v>30</v>
      </c>
      <c r="O698" s="43">
        <f t="shared" si="502"/>
        <v>0.59521000000000002</v>
      </c>
      <c r="P698" s="80" t="s">
        <v>30</v>
      </c>
      <c r="Q698" s="43">
        <f t="shared" si="503"/>
        <v>-0.59521000000000002</v>
      </c>
      <c r="R698" s="80" t="s">
        <v>30</v>
      </c>
      <c r="S698" s="45">
        <f t="shared" si="504"/>
        <v>-1</v>
      </c>
      <c r="T698" s="63" t="s">
        <v>1490</v>
      </c>
      <c r="W698" s="25"/>
      <c r="X698" s="26"/>
    </row>
    <row r="699" spans="1:24" ht="31.5" x14ac:dyDescent="0.25">
      <c r="A699" s="40" t="s">
        <v>1394</v>
      </c>
      <c r="B699" s="130" t="s">
        <v>1491</v>
      </c>
      <c r="C699" s="52" t="s">
        <v>1492</v>
      </c>
      <c r="D699" s="53" t="s">
        <v>30</v>
      </c>
      <c r="E699" s="43">
        <v>0.25700000000000001</v>
      </c>
      <c r="F699" s="43" t="s">
        <v>30</v>
      </c>
      <c r="G699" s="43">
        <v>0</v>
      </c>
      <c r="H699" s="43" t="s">
        <v>30</v>
      </c>
      <c r="I699" s="43">
        <f t="shared" si="501"/>
        <v>0.25700000000000001</v>
      </c>
      <c r="J699" s="80" t="s">
        <v>30</v>
      </c>
      <c r="K699" s="43">
        <v>0.25700000000000001</v>
      </c>
      <c r="L699" s="80" t="s">
        <v>30</v>
      </c>
      <c r="M699" s="43">
        <v>0</v>
      </c>
      <c r="N699" s="80" t="s">
        <v>30</v>
      </c>
      <c r="O699" s="43">
        <f t="shared" si="502"/>
        <v>0.25700000000000001</v>
      </c>
      <c r="P699" s="80" t="s">
        <v>30</v>
      </c>
      <c r="Q699" s="43">
        <f t="shared" si="503"/>
        <v>-0.25700000000000001</v>
      </c>
      <c r="R699" s="80" t="s">
        <v>30</v>
      </c>
      <c r="S699" s="45">
        <f t="shared" si="504"/>
        <v>-1</v>
      </c>
      <c r="T699" s="63" t="s">
        <v>1490</v>
      </c>
      <c r="W699" s="25"/>
      <c r="X699" s="26"/>
    </row>
    <row r="700" spans="1:24" ht="31.5" x14ac:dyDescent="0.25">
      <c r="A700" s="40" t="s">
        <v>1394</v>
      </c>
      <c r="B700" s="130" t="s">
        <v>1493</v>
      </c>
      <c r="C700" s="52" t="s">
        <v>1494</v>
      </c>
      <c r="D700" s="43" t="s">
        <v>30</v>
      </c>
      <c r="E700" s="43">
        <v>9.7066999999999987E-2</v>
      </c>
      <c r="F700" s="43" t="s">
        <v>30</v>
      </c>
      <c r="G700" s="43">
        <v>0</v>
      </c>
      <c r="H700" s="43" t="s">
        <v>30</v>
      </c>
      <c r="I700" s="43">
        <f t="shared" si="501"/>
        <v>9.7066999999999987E-2</v>
      </c>
      <c r="J700" s="80" t="s">
        <v>30</v>
      </c>
      <c r="K700" s="43">
        <v>9.7066999999999987E-2</v>
      </c>
      <c r="L700" s="80" t="s">
        <v>30</v>
      </c>
      <c r="M700" s="43">
        <v>0.14959999999999998</v>
      </c>
      <c r="N700" s="80" t="s">
        <v>30</v>
      </c>
      <c r="O700" s="43">
        <f t="shared" si="502"/>
        <v>-5.2532999999999996E-2</v>
      </c>
      <c r="P700" s="80" t="s">
        <v>30</v>
      </c>
      <c r="Q700" s="43">
        <f t="shared" si="503"/>
        <v>5.2532999999999996E-2</v>
      </c>
      <c r="R700" s="80" t="s">
        <v>30</v>
      </c>
      <c r="S700" s="45">
        <f t="shared" si="504"/>
        <v>0.54120349861435924</v>
      </c>
      <c r="T700" s="63" t="s">
        <v>325</v>
      </c>
      <c r="W700" s="25"/>
      <c r="X700" s="26"/>
    </row>
    <row r="701" spans="1:24" ht="31.5" x14ac:dyDescent="0.25">
      <c r="A701" s="40" t="s">
        <v>1394</v>
      </c>
      <c r="B701" s="130" t="s">
        <v>1495</v>
      </c>
      <c r="C701" s="52" t="s">
        <v>1496</v>
      </c>
      <c r="D701" s="43" t="s">
        <v>30</v>
      </c>
      <c r="E701" s="43">
        <v>0.21299999999999999</v>
      </c>
      <c r="F701" s="43" t="s">
        <v>30</v>
      </c>
      <c r="G701" s="43">
        <v>0</v>
      </c>
      <c r="H701" s="43" t="s">
        <v>30</v>
      </c>
      <c r="I701" s="43">
        <f t="shared" si="501"/>
        <v>0.21299999999999999</v>
      </c>
      <c r="J701" s="80" t="s">
        <v>30</v>
      </c>
      <c r="K701" s="43">
        <v>0.21299999999999999</v>
      </c>
      <c r="L701" s="80" t="s">
        <v>30</v>
      </c>
      <c r="M701" s="43">
        <v>0</v>
      </c>
      <c r="N701" s="80" t="s">
        <v>30</v>
      </c>
      <c r="O701" s="43">
        <f t="shared" si="502"/>
        <v>0.21299999999999999</v>
      </c>
      <c r="P701" s="80" t="s">
        <v>30</v>
      </c>
      <c r="Q701" s="43">
        <f t="shared" si="503"/>
        <v>-0.21299999999999999</v>
      </c>
      <c r="R701" s="80" t="s">
        <v>30</v>
      </c>
      <c r="S701" s="45">
        <f t="shared" si="504"/>
        <v>-1</v>
      </c>
      <c r="T701" s="63" t="s">
        <v>1490</v>
      </c>
      <c r="W701" s="25"/>
      <c r="X701" s="26"/>
    </row>
    <row r="702" spans="1:24" ht="47.25" x14ac:dyDescent="0.25">
      <c r="A702" s="40" t="s">
        <v>1394</v>
      </c>
      <c r="B702" s="130" t="s">
        <v>1497</v>
      </c>
      <c r="C702" s="52" t="s">
        <v>1498</v>
      </c>
      <c r="D702" s="43" t="s">
        <v>30</v>
      </c>
      <c r="E702" s="43">
        <v>0.118063</v>
      </c>
      <c r="F702" s="43" t="s">
        <v>30</v>
      </c>
      <c r="G702" s="43">
        <v>0</v>
      </c>
      <c r="H702" s="43" t="s">
        <v>30</v>
      </c>
      <c r="I702" s="43">
        <f t="shared" si="501"/>
        <v>0.118063</v>
      </c>
      <c r="J702" s="80" t="s">
        <v>30</v>
      </c>
      <c r="K702" s="43">
        <v>0.118063</v>
      </c>
      <c r="L702" s="80" t="s">
        <v>30</v>
      </c>
      <c r="M702" s="43">
        <v>0.118063</v>
      </c>
      <c r="N702" s="80" t="s">
        <v>30</v>
      </c>
      <c r="O702" s="43">
        <f t="shared" si="502"/>
        <v>0</v>
      </c>
      <c r="P702" s="80" t="s">
        <v>30</v>
      </c>
      <c r="Q702" s="43">
        <f t="shared" si="503"/>
        <v>0</v>
      </c>
      <c r="R702" s="80" t="s">
        <v>30</v>
      </c>
      <c r="S702" s="45">
        <f t="shared" si="504"/>
        <v>0</v>
      </c>
      <c r="T702" s="63" t="s">
        <v>30</v>
      </c>
      <c r="W702" s="25"/>
      <c r="X702" s="26"/>
    </row>
    <row r="703" spans="1:24" ht="47.25" x14ac:dyDescent="0.25">
      <c r="A703" s="40" t="s">
        <v>1394</v>
      </c>
      <c r="B703" s="130" t="s">
        <v>1499</v>
      </c>
      <c r="C703" s="52" t="s">
        <v>1500</v>
      </c>
      <c r="D703" s="43" t="s">
        <v>30</v>
      </c>
      <c r="E703" s="43">
        <v>0.13337973</v>
      </c>
      <c r="F703" s="43" t="s">
        <v>30</v>
      </c>
      <c r="G703" s="43">
        <v>0</v>
      </c>
      <c r="H703" s="43" t="s">
        <v>30</v>
      </c>
      <c r="I703" s="43">
        <f t="shared" si="501"/>
        <v>0.13337973</v>
      </c>
      <c r="J703" s="80" t="s">
        <v>30</v>
      </c>
      <c r="K703" s="43">
        <v>0.13337973</v>
      </c>
      <c r="L703" s="80" t="s">
        <v>30</v>
      </c>
      <c r="M703" s="43">
        <v>0.13337973</v>
      </c>
      <c r="N703" s="80" t="s">
        <v>30</v>
      </c>
      <c r="O703" s="43">
        <f t="shared" si="502"/>
        <v>0</v>
      </c>
      <c r="P703" s="80" t="s">
        <v>30</v>
      </c>
      <c r="Q703" s="43">
        <f t="shared" si="503"/>
        <v>0</v>
      </c>
      <c r="R703" s="80" t="s">
        <v>30</v>
      </c>
      <c r="S703" s="45">
        <f t="shared" si="504"/>
        <v>0</v>
      </c>
      <c r="T703" s="63" t="s">
        <v>30</v>
      </c>
      <c r="W703" s="25"/>
      <c r="X703" s="26"/>
    </row>
    <row r="704" spans="1:24" ht="31.5" x14ac:dyDescent="0.25">
      <c r="A704" s="40" t="s">
        <v>1394</v>
      </c>
      <c r="B704" s="130" t="s">
        <v>1501</v>
      </c>
      <c r="C704" s="52" t="s">
        <v>1502</v>
      </c>
      <c r="D704" s="43" t="s">
        <v>30</v>
      </c>
      <c r="E704" s="43">
        <v>0.15291540000000001</v>
      </c>
      <c r="F704" s="43" t="s">
        <v>30</v>
      </c>
      <c r="G704" s="43">
        <v>0</v>
      </c>
      <c r="H704" s="43" t="s">
        <v>30</v>
      </c>
      <c r="I704" s="43">
        <f t="shared" si="501"/>
        <v>0.15291540000000001</v>
      </c>
      <c r="J704" s="80" t="s">
        <v>30</v>
      </c>
      <c r="K704" s="43">
        <v>0.15291540000000001</v>
      </c>
      <c r="L704" s="80" t="s">
        <v>30</v>
      </c>
      <c r="M704" s="43">
        <v>0.15291540000000001</v>
      </c>
      <c r="N704" s="80" t="s">
        <v>30</v>
      </c>
      <c r="O704" s="43">
        <f t="shared" si="502"/>
        <v>0</v>
      </c>
      <c r="P704" s="80" t="s">
        <v>30</v>
      </c>
      <c r="Q704" s="43">
        <f t="shared" si="503"/>
        <v>0</v>
      </c>
      <c r="R704" s="80" t="s">
        <v>30</v>
      </c>
      <c r="S704" s="45">
        <f t="shared" si="504"/>
        <v>0</v>
      </c>
      <c r="T704" s="63" t="s">
        <v>30</v>
      </c>
      <c r="W704" s="25"/>
      <c r="X704" s="26"/>
    </row>
    <row r="705" spans="1:24" ht="31.5" x14ac:dyDescent="0.25">
      <c r="A705" s="40" t="s">
        <v>1394</v>
      </c>
      <c r="B705" s="122" t="s">
        <v>1503</v>
      </c>
      <c r="C705" s="52" t="s">
        <v>1504</v>
      </c>
      <c r="D705" s="43" t="s">
        <v>30</v>
      </c>
      <c r="E705" s="43">
        <v>3.0129224399999996</v>
      </c>
      <c r="F705" s="43" t="s">
        <v>30</v>
      </c>
      <c r="G705" s="43">
        <v>0</v>
      </c>
      <c r="H705" s="43" t="s">
        <v>30</v>
      </c>
      <c r="I705" s="43">
        <f t="shared" si="501"/>
        <v>3.0129224399999996</v>
      </c>
      <c r="J705" s="80" t="s">
        <v>30</v>
      </c>
      <c r="K705" s="43">
        <v>3.0129224399999996</v>
      </c>
      <c r="L705" s="80" t="s">
        <v>30</v>
      </c>
      <c r="M705" s="43">
        <v>3.0129224399999996</v>
      </c>
      <c r="N705" s="80" t="s">
        <v>30</v>
      </c>
      <c r="O705" s="43">
        <f t="shared" si="502"/>
        <v>0</v>
      </c>
      <c r="P705" s="80" t="s">
        <v>30</v>
      </c>
      <c r="Q705" s="43">
        <f t="shared" si="503"/>
        <v>0</v>
      </c>
      <c r="R705" s="80" t="s">
        <v>30</v>
      </c>
      <c r="S705" s="45">
        <f t="shared" si="504"/>
        <v>0</v>
      </c>
      <c r="T705" s="63" t="s">
        <v>30</v>
      </c>
      <c r="W705" s="25"/>
      <c r="X705" s="26"/>
    </row>
    <row r="706" spans="1:24" ht="31.5" x14ac:dyDescent="0.25">
      <c r="A706" s="40" t="s">
        <v>1394</v>
      </c>
      <c r="B706" s="123" t="s">
        <v>1505</v>
      </c>
      <c r="C706" s="78" t="s">
        <v>1506</v>
      </c>
      <c r="D706" s="43" t="s">
        <v>30</v>
      </c>
      <c r="E706" s="43">
        <v>0.19369</v>
      </c>
      <c r="F706" s="43" t="s">
        <v>30</v>
      </c>
      <c r="G706" s="43">
        <v>0</v>
      </c>
      <c r="H706" s="43" t="s">
        <v>30</v>
      </c>
      <c r="I706" s="43">
        <f t="shared" si="501"/>
        <v>0.19369</v>
      </c>
      <c r="J706" s="80" t="s">
        <v>30</v>
      </c>
      <c r="K706" s="43">
        <v>0.19369</v>
      </c>
      <c r="L706" s="80" t="s">
        <v>30</v>
      </c>
      <c r="M706" s="43">
        <v>0.20745833</v>
      </c>
      <c r="N706" s="80" t="s">
        <v>30</v>
      </c>
      <c r="O706" s="43">
        <f t="shared" si="502"/>
        <v>-1.3768329999999995E-2</v>
      </c>
      <c r="P706" s="80" t="s">
        <v>30</v>
      </c>
      <c r="Q706" s="43">
        <f t="shared" si="503"/>
        <v>1.3768329999999995E-2</v>
      </c>
      <c r="R706" s="80" t="s">
        <v>30</v>
      </c>
      <c r="S706" s="45">
        <f t="shared" si="504"/>
        <v>7.1084361608756239E-2</v>
      </c>
      <c r="T706" s="63" t="s">
        <v>30</v>
      </c>
      <c r="W706" s="25"/>
      <c r="X706" s="26"/>
    </row>
    <row r="707" spans="1:24" ht="31.5" x14ac:dyDescent="0.25">
      <c r="A707" s="40" t="s">
        <v>1394</v>
      </c>
      <c r="B707" s="123" t="s">
        <v>1507</v>
      </c>
      <c r="C707" s="78" t="s">
        <v>1508</v>
      </c>
      <c r="D707" s="43" t="s">
        <v>30</v>
      </c>
      <c r="E707" s="43">
        <v>2.79711</v>
      </c>
      <c r="F707" s="43" t="s">
        <v>30</v>
      </c>
      <c r="G707" s="43">
        <v>0</v>
      </c>
      <c r="H707" s="43" t="s">
        <v>30</v>
      </c>
      <c r="I707" s="43">
        <f t="shared" si="501"/>
        <v>2.79711</v>
      </c>
      <c r="J707" s="80" t="s">
        <v>30</v>
      </c>
      <c r="K707" s="43">
        <v>2.79711</v>
      </c>
      <c r="L707" s="80" t="s">
        <v>30</v>
      </c>
      <c r="M707" s="43">
        <v>0</v>
      </c>
      <c r="N707" s="80" t="s">
        <v>30</v>
      </c>
      <c r="O707" s="43">
        <f t="shared" si="502"/>
        <v>2.79711</v>
      </c>
      <c r="P707" s="80" t="s">
        <v>30</v>
      </c>
      <c r="Q707" s="43">
        <f t="shared" si="503"/>
        <v>-2.79711</v>
      </c>
      <c r="R707" s="80" t="s">
        <v>30</v>
      </c>
      <c r="S707" s="45">
        <f t="shared" si="504"/>
        <v>-1</v>
      </c>
      <c r="T707" s="63" t="s">
        <v>1509</v>
      </c>
      <c r="W707" s="25"/>
      <c r="X707" s="26"/>
    </row>
    <row r="708" spans="1:24" ht="47.25" x14ac:dyDescent="0.25">
      <c r="A708" s="40" t="s">
        <v>1394</v>
      </c>
      <c r="B708" s="123" t="s">
        <v>1510</v>
      </c>
      <c r="C708" s="78" t="s">
        <v>1511</v>
      </c>
      <c r="D708" s="43" t="s">
        <v>30</v>
      </c>
      <c r="E708" s="43">
        <v>0.29120000000000001</v>
      </c>
      <c r="F708" s="43" t="s">
        <v>30</v>
      </c>
      <c r="G708" s="43">
        <v>0</v>
      </c>
      <c r="H708" s="43" t="s">
        <v>30</v>
      </c>
      <c r="I708" s="43">
        <f t="shared" si="501"/>
        <v>0.29120000000000001</v>
      </c>
      <c r="J708" s="80" t="s">
        <v>30</v>
      </c>
      <c r="K708" s="43">
        <v>0.29120000000000001</v>
      </c>
      <c r="L708" s="80" t="s">
        <v>30</v>
      </c>
      <c r="M708" s="43">
        <v>0.27900000000000003</v>
      </c>
      <c r="N708" s="80" t="s">
        <v>30</v>
      </c>
      <c r="O708" s="43">
        <f t="shared" si="502"/>
        <v>1.2199999999999989E-2</v>
      </c>
      <c r="P708" s="80" t="s">
        <v>30</v>
      </c>
      <c r="Q708" s="43">
        <f t="shared" si="503"/>
        <v>-1.2199999999999989E-2</v>
      </c>
      <c r="R708" s="80" t="s">
        <v>30</v>
      </c>
      <c r="S708" s="45">
        <f t="shared" si="504"/>
        <v>-4.1895604395604358E-2</v>
      </c>
      <c r="T708" s="63" t="s">
        <v>30</v>
      </c>
      <c r="W708" s="25"/>
      <c r="X708" s="26"/>
    </row>
    <row r="709" spans="1:24" ht="31.5" x14ac:dyDescent="0.25">
      <c r="A709" s="40" t="s">
        <v>1394</v>
      </c>
      <c r="B709" s="123" t="s">
        <v>1512</v>
      </c>
      <c r="C709" s="78" t="s">
        <v>1513</v>
      </c>
      <c r="D709" s="43" t="s">
        <v>30</v>
      </c>
      <c r="E709" s="43">
        <v>0.89294121999999998</v>
      </c>
      <c r="F709" s="43" t="s">
        <v>30</v>
      </c>
      <c r="G709" s="43">
        <v>0.89294121999999998</v>
      </c>
      <c r="H709" s="43" t="s">
        <v>30</v>
      </c>
      <c r="I709" s="43">
        <f t="shared" si="501"/>
        <v>0</v>
      </c>
      <c r="J709" s="80" t="s">
        <v>30</v>
      </c>
      <c r="K709" s="43">
        <v>0</v>
      </c>
      <c r="L709" s="80" t="s">
        <v>30</v>
      </c>
      <c r="M709" s="43">
        <v>0</v>
      </c>
      <c r="N709" s="80" t="s">
        <v>30</v>
      </c>
      <c r="O709" s="43">
        <f t="shared" si="502"/>
        <v>0</v>
      </c>
      <c r="P709" s="80" t="s">
        <v>30</v>
      </c>
      <c r="Q709" s="43">
        <f t="shared" si="503"/>
        <v>0</v>
      </c>
      <c r="R709" s="80" t="s">
        <v>30</v>
      </c>
      <c r="S709" s="45">
        <v>0</v>
      </c>
      <c r="T709" s="52" t="s">
        <v>30</v>
      </c>
      <c r="W709" s="25"/>
      <c r="X709" s="26"/>
    </row>
    <row r="710" spans="1:24" ht="47.25" x14ac:dyDescent="0.25">
      <c r="A710" s="40" t="s">
        <v>1394</v>
      </c>
      <c r="B710" s="123" t="s">
        <v>1514</v>
      </c>
      <c r="C710" s="78" t="s">
        <v>1515</v>
      </c>
      <c r="D710" s="43" t="s">
        <v>30</v>
      </c>
      <c r="E710" s="43">
        <v>1.6549</v>
      </c>
      <c r="F710" s="43" t="s">
        <v>30</v>
      </c>
      <c r="G710" s="43">
        <v>0</v>
      </c>
      <c r="H710" s="43" t="s">
        <v>30</v>
      </c>
      <c r="I710" s="43">
        <f t="shared" si="501"/>
        <v>1.6549</v>
      </c>
      <c r="J710" s="80" t="s">
        <v>30</v>
      </c>
      <c r="K710" s="43">
        <v>1.6549</v>
      </c>
      <c r="L710" s="80" t="s">
        <v>30</v>
      </c>
      <c r="M710" s="43">
        <v>1.6549</v>
      </c>
      <c r="N710" s="80" t="s">
        <v>30</v>
      </c>
      <c r="O710" s="43">
        <f t="shared" si="502"/>
        <v>0</v>
      </c>
      <c r="P710" s="80" t="s">
        <v>30</v>
      </c>
      <c r="Q710" s="43">
        <f t="shared" si="503"/>
        <v>0</v>
      </c>
      <c r="R710" s="80" t="s">
        <v>30</v>
      </c>
      <c r="S710" s="45">
        <f t="shared" si="504"/>
        <v>0</v>
      </c>
      <c r="T710" s="63" t="s">
        <v>30</v>
      </c>
      <c r="W710" s="25"/>
      <c r="X710" s="26"/>
    </row>
    <row r="711" spans="1:24" ht="47.25" x14ac:dyDescent="0.25">
      <c r="A711" s="40" t="s">
        <v>1394</v>
      </c>
      <c r="B711" s="123" t="s">
        <v>1516</v>
      </c>
      <c r="C711" s="78" t="s">
        <v>1517</v>
      </c>
      <c r="D711" s="43" t="s">
        <v>30</v>
      </c>
      <c r="E711" s="43">
        <v>0.58451999999999993</v>
      </c>
      <c r="F711" s="43" t="s">
        <v>30</v>
      </c>
      <c r="G711" s="43">
        <v>0</v>
      </c>
      <c r="H711" s="43" t="s">
        <v>30</v>
      </c>
      <c r="I711" s="43">
        <f t="shared" si="501"/>
        <v>0.58451999999999993</v>
      </c>
      <c r="J711" s="80" t="s">
        <v>30</v>
      </c>
      <c r="K711" s="43">
        <v>0.58451999999999993</v>
      </c>
      <c r="L711" s="80" t="s">
        <v>30</v>
      </c>
      <c r="M711" s="43">
        <v>0.57550000000000001</v>
      </c>
      <c r="N711" s="80" t="s">
        <v>30</v>
      </c>
      <c r="O711" s="43">
        <f t="shared" si="502"/>
        <v>9.019999999999917E-3</v>
      </c>
      <c r="P711" s="80" t="s">
        <v>30</v>
      </c>
      <c r="Q711" s="43">
        <f t="shared" si="503"/>
        <v>-9.019999999999917E-3</v>
      </c>
      <c r="R711" s="80" t="s">
        <v>30</v>
      </c>
      <c r="S711" s="45">
        <f t="shared" si="504"/>
        <v>-1.5431465133784846E-2</v>
      </c>
      <c r="T711" s="63" t="s">
        <v>30</v>
      </c>
      <c r="W711" s="25"/>
      <c r="X711" s="26"/>
    </row>
    <row r="712" spans="1:24" ht="31.5" x14ac:dyDescent="0.25">
      <c r="A712" s="40" t="s">
        <v>1394</v>
      </c>
      <c r="B712" s="123" t="s">
        <v>1518</v>
      </c>
      <c r="C712" s="78" t="s">
        <v>1519</v>
      </c>
      <c r="D712" s="43" t="s">
        <v>30</v>
      </c>
      <c r="E712" s="43">
        <v>0.28061000000000003</v>
      </c>
      <c r="F712" s="43" t="s">
        <v>30</v>
      </c>
      <c r="G712" s="43">
        <v>0</v>
      </c>
      <c r="H712" s="43" t="s">
        <v>30</v>
      </c>
      <c r="I712" s="43">
        <f t="shared" si="501"/>
        <v>0.28061000000000003</v>
      </c>
      <c r="J712" s="80" t="s">
        <v>30</v>
      </c>
      <c r="K712" s="43">
        <v>0.28061000000000003</v>
      </c>
      <c r="L712" s="80" t="s">
        <v>30</v>
      </c>
      <c r="M712" s="43">
        <v>0.27900000000000003</v>
      </c>
      <c r="N712" s="80" t="s">
        <v>30</v>
      </c>
      <c r="O712" s="43">
        <f t="shared" si="502"/>
        <v>1.6100000000000003E-3</v>
      </c>
      <c r="P712" s="80" t="s">
        <v>30</v>
      </c>
      <c r="Q712" s="43">
        <f t="shared" si="503"/>
        <v>-1.6100000000000003E-3</v>
      </c>
      <c r="R712" s="80" t="s">
        <v>30</v>
      </c>
      <c r="S712" s="45">
        <f t="shared" si="504"/>
        <v>-5.73750044545811E-3</v>
      </c>
      <c r="T712" s="63" t="s">
        <v>30</v>
      </c>
      <c r="W712" s="25"/>
      <c r="X712" s="26"/>
    </row>
    <row r="713" spans="1:24" ht="31.5" x14ac:dyDescent="0.25">
      <c r="A713" s="40" t="s">
        <v>1394</v>
      </c>
      <c r="B713" s="123" t="s">
        <v>1520</v>
      </c>
      <c r="C713" s="78" t="s">
        <v>1521</v>
      </c>
      <c r="D713" s="43" t="s">
        <v>30</v>
      </c>
      <c r="E713" s="43">
        <v>0.74715399999999998</v>
      </c>
      <c r="F713" s="43" t="s">
        <v>30</v>
      </c>
      <c r="G713" s="43">
        <v>0</v>
      </c>
      <c r="H713" s="43" t="s">
        <v>30</v>
      </c>
      <c r="I713" s="43">
        <f t="shared" si="501"/>
        <v>0.74715399999999998</v>
      </c>
      <c r="J713" s="80" t="s">
        <v>30</v>
      </c>
      <c r="K713" s="43">
        <v>0.74715399999999998</v>
      </c>
      <c r="L713" s="80" t="s">
        <v>30</v>
      </c>
      <c r="M713" s="43">
        <v>1.1299999999999999</v>
      </c>
      <c r="N713" s="80" t="s">
        <v>30</v>
      </c>
      <c r="O713" s="43">
        <f t="shared" si="502"/>
        <v>-0.38284599999999991</v>
      </c>
      <c r="P713" s="80" t="s">
        <v>30</v>
      </c>
      <c r="Q713" s="43">
        <f t="shared" si="503"/>
        <v>0.38284599999999991</v>
      </c>
      <c r="R713" s="80" t="s">
        <v>30</v>
      </c>
      <c r="S713" s="45">
        <f t="shared" si="504"/>
        <v>0.51240574232353697</v>
      </c>
      <c r="T713" s="52" t="s">
        <v>325</v>
      </c>
      <c r="W713" s="25"/>
      <c r="X713" s="26"/>
    </row>
    <row r="714" spans="1:24" ht="47.25" x14ac:dyDescent="0.25">
      <c r="A714" s="40" t="s">
        <v>1394</v>
      </c>
      <c r="B714" s="123" t="s">
        <v>1522</v>
      </c>
      <c r="C714" s="78" t="s">
        <v>1523</v>
      </c>
      <c r="D714" s="43" t="s">
        <v>30</v>
      </c>
      <c r="E714" s="43">
        <v>0.55800000000000005</v>
      </c>
      <c r="F714" s="43" t="s">
        <v>30</v>
      </c>
      <c r="G714" s="43">
        <v>0</v>
      </c>
      <c r="H714" s="43" t="s">
        <v>30</v>
      </c>
      <c r="I714" s="43">
        <f t="shared" si="501"/>
        <v>0.55800000000000005</v>
      </c>
      <c r="J714" s="80" t="s">
        <v>30</v>
      </c>
      <c r="K714" s="43">
        <v>0.55800000000000005</v>
      </c>
      <c r="L714" s="80" t="s">
        <v>30</v>
      </c>
      <c r="M714" s="43">
        <v>0.55800000000000005</v>
      </c>
      <c r="N714" s="80" t="s">
        <v>30</v>
      </c>
      <c r="O714" s="43">
        <f t="shared" si="502"/>
        <v>0</v>
      </c>
      <c r="P714" s="80" t="s">
        <v>30</v>
      </c>
      <c r="Q714" s="43">
        <f t="shared" si="503"/>
        <v>0</v>
      </c>
      <c r="R714" s="80" t="s">
        <v>30</v>
      </c>
      <c r="S714" s="45">
        <f t="shared" si="504"/>
        <v>0</v>
      </c>
      <c r="T714" s="63" t="s">
        <v>30</v>
      </c>
      <c r="W714" s="25"/>
      <c r="X714" s="26"/>
    </row>
    <row r="715" spans="1:24" ht="31.5" x14ac:dyDescent="0.25">
      <c r="A715" s="40" t="s">
        <v>1394</v>
      </c>
      <c r="B715" s="123" t="s">
        <v>1524</v>
      </c>
      <c r="C715" s="78" t="s">
        <v>1525</v>
      </c>
      <c r="D715" s="43" t="s">
        <v>30</v>
      </c>
      <c r="E715" s="43">
        <v>0.21424799999999999</v>
      </c>
      <c r="F715" s="43" t="s">
        <v>30</v>
      </c>
      <c r="G715" s="43">
        <v>0</v>
      </c>
      <c r="H715" s="43" t="s">
        <v>30</v>
      </c>
      <c r="I715" s="43">
        <f t="shared" si="501"/>
        <v>0.21424799999999999</v>
      </c>
      <c r="J715" s="80" t="s">
        <v>30</v>
      </c>
      <c r="K715" s="43">
        <v>0.21424799999999999</v>
      </c>
      <c r="L715" s="80" t="s">
        <v>30</v>
      </c>
      <c r="M715" s="43">
        <v>0.21424799999999999</v>
      </c>
      <c r="N715" s="80" t="s">
        <v>30</v>
      </c>
      <c r="O715" s="43">
        <f t="shared" si="502"/>
        <v>0</v>
      </c>
      <c r="P715" s="80" t="s">
        <v>30</v>
      </c>
      <c r="Q715" s="43">
        <f t="shared" si="503"/>
        <v>0</v>
      </c>
      <c r="R715" s="80" t="s">
        <v>30</v>
      </c>
      <c r="S715" s="45">
        <f t="shared" si="504"/>
        <v>0</v>
      </c>
      <c r="T715" s="63" t="s">
        <v>30</v>
      </c>
      <c r="W715" s="25"/>
      <c r="X715" s="26"/>
    </row>
    <row r="716" spans="1:24" ht="31.5" x14ac:dyDescent="0.25">
      <c r="A716" s="40" t="s">
        <v>1394</v>
      </c>
      <c r="B716" s="123" t="s">
        <v>1526</v>
      </c>
      <c r="C716" s="78" t="s">
        <v>1527</v>
      </c>
      <c r="D716" s="43" t="s">
        <v>30</v>
      </c>
      <c r="E716" s="43">
        <v>0.139708</v>
      </c>
      <c r="F716" s="43" t="s">
        <v>30</v>
      </c>
      <c r="G716" s="43">
        <v>0</v>
      </c>
      <c r="H716" s="43" t="s">
        <v>30</v>
      </c>
      <c r="I716" s="43">
        <f t="shared" si="501"/>
        <v>0.139708</v>
      </c>
      <c r="J716" s="80" t="s">
        <v>30</v>
      </c>
      <c r="K716" s="43">
        <v>0.139708</v>
      </c>
      <c r="L716" s="80" t="s">
        <v>30</v>
      </c>
      <c r="M716" s="43">
        <v>0.139708</v>
      </c>
      <c r="N716" s="80" t="s">
        <v>30</v>
      </c>
      <c r="O716" s="43">
        <f t="shared" si="502"/>
        <v>0</v>
      </c>
      <c r="P716" s="80" t="s">
        <v>30</v>
      </c>
      <c r="Q716" s="43">
        <f t="shared" si="503"/>
        <v>0</v>
      </c>
      <c r="R716" s="80" t="s">
        <v>30</v>
      </c>
      <c r="S716" s="45">
        <f t="shared" si="504"/>
        <v>0</v>
      </c>
      <c r="T716" s="63" t="s">
        <v>30</v>
      </c>
      <c r="W716" s="25"/>
      <c r="X716" s="26"/>
    </row>
    <row r="717" spans="1:24" ht="31.5" x14ac:dyDescent="0.25">
      <c r="A717" s="40" t="s">
        <v>1394</v>
      </c>
      <c r="B717" s="123" t="s">
        <v>1528</v>
      </c>
      <c r="C717" s="78" t="s">
        <v>1529</v>
      </c>
      <c r="D717" s="43" t="s">
        <v>30</v>
      </c>
      <c r="E717" s="43">
        <v>0.42291000000000001</v>
      </c>
      <c r="F717" s="43" t="s">
        <v>30</v>
      </c>
      <c r="G717" s="43">
        <v>0</v>
      </c>
      <c r="H717" s="43" t="s">
        <v>30</v>
      </c>
      <c r="I717" s="43">
        <f t="shared" si="501"/>
        <v>0.42291000000000001</v>
      </c>
      <c r="J717" s="80" t="s">
        <v>30</v>
      </c>
      <c r="K717" s="43">
        <v>0.42291000000000001</v>
      </c>
      <c r="L717" s="80" t="s">
        <v>30</v>
      </c>
      <c r="M717" s="43">
        <v>0.42291000000000001</v>
      </c>
      <c r="N717" s="80" t="s">
        <v>30</v>
      </c>
      <c r="O717" s="43">
        <f t="shared" si="502"/>
        <v>0</v>
      </c>
      <c r="P717" s="80" t="s">
        <v>30</v>
      </c>
      <c r="Q717" s="43">
        <f t="shared" si="503"/>
        <v>0</v>
      </c>
      <c r="R717" s="80" t="s">
        <v>30</v>
      </c>
      <c r="S717" s="45">
        <f t="shared" si="504"/>
        <v>0</v>
      </c>
      <c r="T717" s="63" t="s">
        <v>30</v>
      </c>
      <c r="W717" s="25"/>
      <c r="X717" s="26"/>
    </row>
    <row r="718" spans="1:24" ht="31.5" x14ac:dyDescent="0.25">
      <c r="A718" s="40" t="s">
        <v>1394</v>
      </c>
      <c r="B718" s="123" t="s">
        <v>1530</v>
      </c>
      <c r="C718" s="78" t="s">
        <v>1531</v>
      </c>
      <c r="D718" s="43" t="s">
        <v>30</v>
      </c>
      <c r="E718" s="43">
        <v>0.14454</v>
      </c>
      <c r="F718" s="43" t="s">
        <v>30</v>
      </c>
      <c r="G718" s="43">
        <v>0</v>
      </c>
      <c r="H718" s="43" t="s">
        <v>30</v>
      </c>
      <c r="I718" s="43">
        <f t="shared" si="501"/>
        <v>0.14454</v>
      </c>
      <c r="J718" s="80" t="s">
        <v>30</v>
      </c>
      <c r="K718" s="43">
        <v>0.14454</v>
      </c>
      <c r="L718" s="80" t="s">
        <v>30</v>
      </c>
      <c r="M718" s="43">
        <v>0.14454</v>
      </c>
      <c r="N718" s="80" t="s">
        <v>30</v>
      </c>
      <c r="O718" s="43">
        <f t="shared" si="502"/>
        <v>0</v>
      </c>
      <c r="P718" s="80" t="s">
        <v>30</v>
      </c>
      <c r="Q718" s="43">
        <f t="shared" si="503"/>
        <v>0</v>
      </c>
      <c r="R718" s="80" t="s">
        <v>30</v>
      </c>
      <c r="S718" s="45">
        <f t="shared" si="504"/>
        <v>0</v>
      </c>
      <c r="T718" s="63" t="s">
        <v>30</v>
      </c>
      <c r="W718" s="25"/>
      <c r="X718" s="26"/>
    </row>
    <row r="719" spans="1:24" x14ac:dyDescent="0.25">
      <c r="A719" s="40" t="s">
        <v>1394</v>
      </c>
      <c r="B719" s="123" t="s">
        <v>1532</v>
      </c>
      <c r="C719" s="78" t="s">
        <v>1533</v>
      </c>
      <c r="D719" s="43" t="s">
        <v>30</v>
      </c>
      <c r="E719" s="43">
        <v>0.31472</v>
      </c>
      <c r="F719" s="43" t="s">
        <v>30</v>
      </c>
      <c r="G719" s="43">
        <v>0</v>
      </c>
      <c r="H719" s="43" t="s">
        <v>30</v>
      </c>
      <c r="I719" s="43">
        <f t="shared" ref="I719:I748" si="505">E719-G719</f>
        <v>0.31472</v>
      </c>
      <c r="J719" s="80" t="s">
        <v>30</v>
      </c>
      <c r="K719" s="43">
        <v>0.31472</v>
      </c>
      <c r="L719" s="80" t="s">
        <v>30</v>
      </c>
      <c r="M719" s="43">
        <v>0.31472</v>
      </c>
      <c r="N719" s="80" t="s">
        <v>30</v>
      </c>
      <c r="O719" s="43">
        <f t="shared" ref="O719:O748" si="506">I719-M719</f>
        <v>0</v>
      </c>
      <c r="P719" s="80" t="s">
        <v>30</v>
      </c>
      <c r="Q719" s="43">
        <f t="shared" ref="Q719:Q748" si="507">M719-K719</f>
        <v>0</v>
      </c>
      <c r="R719" s="80" t="s">
        <v>30</v>
      </c>
      <c r="S719" s="45">
        <f t="shared" si="504"/>
        <v>0</v>
      </c>
      <c r="T719" s="63" t="s">
        <v>30</v>
      </c>
      <c r="W719" s="25"/>
      <c r="X719" s="26"/>
    </row>
    <row r="720" spans="1:24" ht="47.25" x14ac:dyDescent="0.25">
      <c r="A720" s="40" t="s">
        <v>1394</v>
      </c>
      <c r="B720" s="123" t="s">
        <v>1534</v>
      </c>
      <c r="C720" s="78" t="s">
        <v>1535</v>
      </c>
      <c r="D720" s="43" t="s">
        <v>30</v>
      </c>
      <c r="E720" s="43">
        <v>1.1499999999999999</v>
      </c>
      <c r="F720" s="43" t="s">
        <v>30</v>
      </c>
      <c r="G720" s="43">
        <v>0</v>
      </c>
      <c r="H720" s="43" t="s">
        <v>30</v>
      </c>
      <c r="I720" s="43">
        <f t="shared" si="505"/>
        <v>1.1499999999999999</v>
      </c>
      <c r="J720" s="80" t="s">
        <v>30</v>
      </c>
      <c r="K720" s="43">
        <v>1.1499999999999999</v>
      </c>
      <c r="L720" s="80" t="s">
        <v>30</v>
      </c>
      <c r="M720" s="43">
        <v>1.1499999999999999</v>
      </c>
      <c r="N720" s="80" t="s">
        <v>30</v>
      </c>
      <c r="O720" s="43">
        <f t="shared" si="506"/>
        <v>0</v>
      </c>
      <c r="P720" s="80" t="s">
        <v>30</v>
      </c>
      <c r="Q720" s="43">
        <f t="shared" si="507"/>
        <v>0</v>
      </c>
      <c r="R720" s="80" t="s">
        <v>30</v>
      </c>
      <c r="S720" s="45">
        <f t="shared" si="504"/>
        <v>0</v>
      </c>
      <c r="T720" s="63" t="s">
        <v>30</v>
      </c>
      <c r="W720" s="25"/>
      <c r="X720" s="26"/>
    </row>
    <row r="721" spans="1:24" ht="31.5" x14ac:dyDescent="0.25">
      <c r="A721" s="40" t="s">
        <v>1394</v>
      </c>
      <c r="B721" s="123" t="s">
        <v>1536</v>
      </c>
      <c r="C721" s="78" t="s">
        <v>1537</v>
      </c>
      <c r="D721" s="43" t="s">
        <v>30</v>
      </c>
      <c r="E721" s="43" t="s">
        <v>30</v>
      </c>
      <c r="F721" s="43" t="s">
        <v>30</v>
      </c>
      <c r="G721" s="43" t="s">
        <v>30</v>
      </c>
      <c r="H721" s="43" t="s">
        <v>30</v>
      </c>
      <c r="I721" s="43" t="s">
        <v>30</v>
      </c>
      <c r="J721" s="80" t="s">
        <v>30</v>
      </c>
      <c r="K721" s="43" t="s">
        <v>30</v>
      </c>
      <c r="L721" s="80" t="s">
        <v>30</v>
      </c>
      <c r="M721" s="43">
        <v>0.22249722</v>
      </c>
      <c r="N721" s="80" t="s">
        <v>30</v>
      </c>
      <c r="O721" s="43" t="s">
        <v>30</v>
      </c>
      <c r="P721" s="80" t="s">
        <v>30</v>
      </c>
      <c r="Q721" s="43" t="s">
        <v>30</v>
      </c>
      <c r="R721" s="80" t="s">
        <v>30</v>
      </c>
      <c r="S721" s="45" t="s">
        <v>30</v>
      </c>
      <c r="T721" s="63" t="s">
        <v>1538</v>
      </c>
      <c r="W721" s="25"/>
      <c r="X721" s="26"/>
    </row>
    <row r="722" spans="1:24" ht="47.25" customHeight="1" x14ac:dyDescent="0.25">
      <c r="A722" s="40" t="s">
        <v>1394</v>
      </c>
      <c r="B722" s="123" t="s">
        <v>1539</v>
      </c>
      <c r="C722" s="78" t="s">
        <v>1540</v>
      </c>
      <c r="D722" s="43" t="s">
        <v>30</v>
      </c>
      <c r="E722" s="43">
        <v>4.0185900000000006</v>
      </c>
      <c r="F722" s="43" t="s">
        <v>30</v>
      </c>
      <c r="G722" s="43">
        <v>0</v>
      </c>
      <c r="H722" s="43" t="s">
        <v>30</v>
      </c>
      <c r="I722" s="43">
        <f t="shared" si="505"/>
        <v>4.0185900000000006</v>
      </c>
      <c r="J722" s="80" t="s">
        <v>30</v>
      </c>
      <c r="K722" s="43">
        <v>4.0185900000000006</v>
      </c>
      <c r="L722" s="80" t="s">
        <v>30</v>
      </c>
      <c r="M722" s="43">
        <v>4.2777777800000001</v>
      </c>
      <c r="N722" s="80" t="s">
        <v>30</v>
      </c>
      <c r="O722" s="43">
        <f t="shared" si="506"/>
        <v>-0.25918777999999953</v>
      </c>
      <c r="P722" s="80" t="s">
        <v>30</v>
      </c>
      <c r="Q722" s="43">
        <f t="shared" si="507"/>
        <v>0.25918777999999953</v>
      </c>
      <c r="R722" s="80" t="s">
        <v>30</v>
      </c>
      <c r="S722" s="45">
        <f t="shared" si="504"/>
        <v>6.4497194289539247E-2</v>
      </c>
      <c r="T722" s="63" t="s">
        <v>30</v>
      </c>
      <c r="W722" s="25"/>
      <c r="X722" s="26"/>
    </row>
    <row r="723" spans="1:24" ht="54.75" customHeight="1" x14ac:dyDescent="0.25">
      <c r="A723" s="40" t="s">
        <v>1394</v>
      </c>
      <c r="B723" s="123" t="s">
        <v>1541</v>
      </c>
      <c r="C723" s="78" t="s">
        <v>1542</v>
      </c>
      <c r="D723" s="43" t="s">
        <v>30</v>
      </c>
      <c r="E723" s="43">
        <v>0.20088</v>
      </c>
      <c r="F723" s="43" t="s">
        <v>30</v>
      </c>
      <c r="G723" s="43">
        <v>0</v>
      </c>
      <c r="H723" s="43" t="s">
        <v>30</v>
      </c>
      <c r="I723" s="43">
        <f t="shared" si="505"/>
        <v>0.20088</v>
      </c>
      <c r="J723" s="80" t="s">
        <v>30</v>
      </c>
      <c r="K723" s="43">
        <v>0.20088</v>
      </c>
      <c r="L723" s="80" t="s">
        <v>30</v>
      </c>
      <c r="M723" s="43">
        <v>0</v>
      </c>
      <c r="N723" s="80" t="s">
        <v>30</v>
      </c>
      <c r="O723" s="43">
        <f t="shared" si="506"/>
        <v>0.20088</v>
      </c>
      <c r="P723" s="80" t="s">
        <v>30</v>
      </c>
      <c r="Q723" s="43">
        <f t="shared" si="507"/>
        <v>-0.20088</v>
      </c>
      <c r="R723" s="80" t="s">
        <v>30</v>
      </c>
      <c r="S723" s="45">
        <f t="shared" si="504"/>
        <v>-1</v>
      </c>
      <c r="T723" s="63" t="s">
        <v>1035</v>
      </c>
      <c r="W723" s="25"/>
      <c r="X723" s="26"/>
    </row>
    <row r="724" spans="1:24" ht="31.5" x14ac:dyDescent="0.25">
      <c r="A724" s="40" t="s">
        <v>1394</v>
      </c>
      <c r="B724" s="123" t="s">
        <v>1543</v>
      </c>
      <c r="C724" s="78" t="s">
        <v>1544</v>
      </c>
      <c r="D724" s="43" t="s">
        <v>30</v>
      </c>
      <c r="E724" s="43">
        <v>1.4395977499999999</v>
      </c>
      <c r="F724" s="43" t="s">
        <v>30</v>
      </c>
      <c r="G724" s="43">
        <v>0</v>
      </c>
      <c r="H724" s="43" t="s">
        <v>30</v>
      </c>
      <c r="I724" s="43">
        <f t="shared" si="505"/>
        <v>1.4395977499999999</v>
      </c>
      <c r="J724" s="80" t="s">
        <v>30</v>
      </c>
      <c r="K724" s="43">
        <v>1.4395977499999999</v>
      </c>
      <c r="L724" s="80" t="s">
        <v>30</v>
      </c>
      <c r="M724" s="43">
        <v>1.52745</v>
      </c>
      <c r="N724" s="80" t="s">
        <v>30</v>
      </c>
      <c r="O724" s="43">
        <f t="shared" si="506"/>
        <v>-8.7852250000000076E-2</v>
      </c>
      <c r="P724" s="80" t="s">
        <v>30</v>
      </c>
      <c r="Q724" s="43">
        <f t="shared" si="507"/>
        <v>8.7852250000000076E-2</v>
      </c>
      <c r="R724" s="80" t="s">
        <v>30</v>
      </c>
      <c r="S724" s="45">
        <f t="shared" si="504"/>
        <v>6.1025553839605597E-2</v>
      </c>
      <c r="T724" s="63" t="s">
        <v>30</v>
      </c>
      <c r="W724" s="25"/>
      <c r="X724" s="26"/>
    </row>
    <row r="725" spans="1:24" ht="47.25" x14ac:dyDescent="0.25">
      <c r="A725" s="40" t="s">
        <v>1394</v>
      </c>
      <c r="B725" s="123" t="s">
        <v>1545</v>
      </c>
      <c r="C725" s="78" t="s">
        <v>1546</v>
      </c>
      <c r="D725" s="43" t="s">
        <v>30</v>
      </c>
      <c r="E725" s="43">
        <v>0.70271000000000006</v>
      </c>
      <c r="F725" s="43" t="s">
        <v>30</v>
      </c>
      <c r="G725" s="43">
        <v>0</v>
      </c>
      <c r="H725" s="43" t="s">
        <v>30</v>
      </c>
      <c r="I725" s="43">
        <f t="shared" si="505"/>
        <v>0.70271000000000006</v>
      </c>
      <c r="J725" s="80" t="s">
        <v>30</v>
      </c>
      <c r="K725" s="43">
        <v>0.47058744000000002</v>
      </c>
      <c r="L725" s="80" t="s">
        <v>30</v>
      </c>
      <c r="M725" s="43">
        <v>0.3624</v>
      </c>
      <c r="N725" s="80" t="s">
        <v>30</v>
      </c>
      <c r="O725" s="43">
        <f t="shared" si="506"/>
        <v>0.34031000000000006</v>
      </c>
      <c r="P725" s="80" t="s">
        <v>30</v>
      </c>
      <c r="Q725" s="43">
        <f t="shared" si="507"/>
        <v>-0.10818744000000002</v>
      </c>
      <c r="R725" s="80" t="s">
        <v>30</v>
      </c>
      <c r="S725" s="45">
        <f t="shared" si="504"/>
        <v>-0.22989869852880054</v>
      </c>
      <c r="T725" s="63" t="s">
        <v>1547</v>
      </c>
      <c r="W725" s="25"/>
      <c r="X725" s="26"/>
    </row>
    <row r="726" spans="1:24" ht="55.5" customHeight="1" x14ac:dyDescent="0.25">
      <c r="A726" s="40" t="s">
        <v>1394</v>
      </c>
      <c r="B726" s="123" t="s">
        <v>1548</v>
      </c>
      <c r="C726" s="78" t="s">
        <v>1549</v>
      </c>
      <c r="D726" s="43" t="s">
        <v>30</v>
      </c>
      <c r="E726" s="43">
        <v>10.147959999999999</v>
      </c>
      <c r="F726" s="43" t="s">
        <v>30</v>
      </c>
      <c r="G726" s="43">
        <v>0</v>
      </c>
      <c r="H726" s="43" t="s">
        <v>30</v>
      </c>
      <c r="I726" s="43">
        <f t="shared" si="505"/>
        <v>10.147959999999999</v>
      </c>
      <c r="J726" s="80" t="s">
        <v>30</v>
      </c>
      <c r="K726" s="43">
        <v>10.147959999999999</v>
      </c>
      <c r="L726" s="80" t="s">
        <v>30</v>
      </c>
      <c r="M726" s="43">
        <v>0</v>
      </c>
      <c r="N726" s="80" t="s">
        <v>30</v>
      </c>
      <c r="O726" s="43">
        <f t="shared" si="506"/>
        <v>10.147959999999999</v>
      </c>
      <c r="P726" s="80" t="s">
        <v>30</v>
      </c>
      <c r="Q726" s="43">
        <f t="shared" si="507"/>
        <v>-10.147959999999999</v>
      </c>
      <c r="R726" s="80" t="s">
        <v>30</v>
      </c>
      <c r="S726" s="45">
        <f t="shared" si="504"/>
        <v>-1</v>
      </c>
      <c r="T726" s="63" t="s">
        <v>1550</v>
      </c>
      <c r="W726" s="25"/>
      <c r="X726" s="26"/>
    </row>
    <row r="727" spans="1:24" ht="31.5" x14ac:dyDescent="0.25">
      <c r="A727" s="40" t="s">
        <v>1394</v>
      </c>
      <c r="B727" s="123" t="s">
        <v>1551</v>
      </c>
      <c r="C727" s="78" t="s">
        <v>1552</v>
      </c>
      <c r="D727" s="43" t="s">
        <v>30</v>
      </c>
      <c r="E727" s="43">
        <v>9.9045900000000007</v>
      </c>
      <c r="F727" s="43" t="s">
        <v>30</v>
      </c>
      <c r="G727" s="43">
        <v>0</v>
      </c>
      <c r="H727" s="43" t="s">
        <v>30</v>
      </c>
      <c r="I727" s="43">
        <f t="shared" si="505"/>
        <v>9.9045900000000007</v>
      </c>
      <c r="J727" s="80" t="s">
        <v>30</v>
      </c>
      <c r="K727" s="43">
        <v>9.9045900000000007</v>
      </c>
      <c r="L727" s="80" t="s">
        <v>30</v>
      </c>
      <c r="M727" s="43">
        <v>9.3368950700000006</v>
      </c>
      <c r="N727" s="80" t="s">
        <v>30</v>
      </c>
      <c r="O727" s="43">
        <f t="shared" si="506"/>
        <v>0.56769493000000004</v>
      </c>
      <c r="P727" s="80" t="s">
        <v>30</v>
      </c>
      <c r="Q727" s="43">
        <f t="shared" si="507"/>
        <v>-0.56769493000000004</v>
      </c>
      <c r="R727" s="80" t="s">
        <v>30</v>
      </c>
      <c r="S727" s="45">
        <f t="shared" si="504"/>
        <v>-5.7316348278929265E-2</v>
      </c>
      <c r="T727" s="63" t="s">
        <v>30</v>
      </c>
      <c r="W727" s="25"/>
      <c r="X727" s="26"/>
    </row>
    <row r="728" spans="1:24" ht="31.5" x14ac:dyDescent="0.25">
      <c r="A728" s="40" t="s">
        <v>1394</v>
      </c>
      <c r="B728" s="123" t="s">
        <v>1553</v>
      </c>
      <c r="C728" s="78" t="s">
        <v>1554</v>
      </c>
      <c r="D728" s="43" t="s">
        <v>30</v>
      </c>
      <c r="E728" s="43">
        <v>27.555</v>
      </c>
      <c r="F728" s="43" t="s">
        <v>30</v>
      </c>
      <c r="G728" s="43">
        <v>0</v>
      </c>
      <c r="H728" s="43" t="s">
        <v>30</v>
      </c>
      <c r="I728" s="43">
        <f t="shared" si="505"/>
        <v>27.555</v>
      </c>
      <c r="J728" s="80" t="s">
        <v>30</v>
      </c>
      <c r="K728" s="43">
        <v>27.555</v>
      </c>
      <c r="L728" s="80" t="s">
        <v>30</v>
      </c>
      <c r="M728" s="43">
        <v>27.555</v>
      </c>
      <c r="N728" s="80" t="s">
        <v>30</v>
      </c>
      <c r="O728" s="43">
        <f t="shared" si="506"/>
        <v>0</v>
      </c>
      <c r="P728" s="80" t="s">
        <v>30</v>
      </c>
      <c r="Q728" s="43">
        <f t="shared" si="507"/>
        <v>0</v>
      </c>
      <c r="R728" s="80" t="s">
        <v>30</v>
      </c>
      <c r="S728" s="45">
        <f t="shared" ref="S728:S788" si="508">Q728/K728</f>
        <v>0</v>
      </c>
      <c r="T728" s="63" t="s">
        <v>30</v>
      </c>
      <c r="W728" s="25"/>
      <c r="X728" s="26"/>
    </row>
    <row r="729" spans="1:24" ht="31.5" x14ac:dyDescent="0.25">
      <c r="A729" s="40" t="s">
        <v>1394</v>
      </c>
      <c r="B729" s="123" t="s">
        <v>1555</v>
      </c>
      <c r="C729" s="78" t="s">
        <v>1556</v>
      </c>
      <c r="D729" s="43" t="s">
        <v>30</v>
      </c>
      <c r="E729" s="43">
        <v>7.52666667</v>
      </c>
      <c r="F729" s="43" t="s">
        <v>30</v>
      </c>
      <c r="G729" s="43">
        <v>0</v>
      </c>
      <c r="H729" s="43" t="s">
        <v>30</v>
      </c>
      <c r="I729" s="43">
        <f t="shared" si="505"/>
        <v>7.52666667</v>
      </c>
      <c r="J729" s="80" t="s">
        <v>30</v>
      </c>
      <c r="K729" s="43">
        <v>7.52666667</v>
      </c>
      <c r="L729" s="80" t="s">
        <v>30</v>
      </c>
      <c r="M729" s="43">
        <v>0</v>
      </c>
      <c r="N729" s="80" t="s">
        <v>30</v>
      </c>
      <c r="O729" s="43">
        <f t="shared" si="506"/>
        <v>7.52666667</v>
      </c>
      <c r="P729" s="80" t="s">
        <v>30</v>
      </c>
      <c r="Q729" s="43">
        <f t="shared" si="507"/>
        <v>-7.52666667</v>
      </c>
      <c r="R729" s="80" t="s">
        <v>30</v>
      </c>
      <c r="S729" s="45">
        <f t="shared" si="508"/>
        <v>-1</v>
      </c>
      <c r="T729" s="63" t="s">
        <v>1557</v>
      </c>
      <c r="W729" s="25"/>
      <c r="X729" s="26"/>
    </row>
    <row r="730" spans="1:24" x14ac:dyDescent="0.25">
      <c r="A730" s="40" t="s">
        <v>1394</v>
      </c>
      <c r="B730" s="123" t="s">
        <v>1558</v>
      </c>
      <c r="C730" s="78" t="s">
        <v>1559</v>
      </c>
      <c r="D730" s="43" t="s">
        <v>30</v>
      </c>
      <c r="E730" s="43">
        <v>1.2517199999999999</v>
      </c>
      <c r="F730" s="43" t="s">
        <v>30</v>
      </c>
      <c r="G730" s="43">
        <v>0</v>
      </c>
      <c r="H730" s="43" t="s">
        <v>30</v>
      </c>
      <c r="I730" s="43">
        <f t="shared" si="505"/>
        <v>1.2517199999999999</v>
      </c>
      <c r="J730" s="80" t="s">
        <v>30</v>
      </c>
      <c r="K730" s="43">
        <v>1.2517199999999999</v>
      </c>
      <c r="L730" s="80" t="s">
        <v>30</v>
      </c>
      <c r="M730" s="43">
        <v>1.2517199999999999</v>
      </c>
      <c r="N730" s="80" t="s">
        <v>30</v>
      </c>
      <c r="O730" s="43">
        <f t="shared" si="506"/>
        <v>0</v>
      </c>
      <c r="P730" s="80" t="s">
        <v>30</v>
      </c>
      <c r="Q730" s="43">
        <f t="shared" si="507"/>
        <v>0</v>
      </c>
      <c r="R730" s="80" t="s">
        <v>30</v>
      </c>
      <c r="S730" s="45">
        <f t="shared" si="508"/>
        <v>0</v>
      </c>
      <c r="T730" s="63" t="s">
        <v>30</v>
      </c>
      <c r="W730" s="25"/>
      <c r="X730" s="26"/>
    </row>
    <row r="731" spans="1:24" ht="31.5" x14ac:dyDescent="0.25">
      <c r="A731" s="40" t="s">
        <v>1394</v>
      </c>
      <c r="B731" s="123" t="s">
        <v>1560</v>
      </c>
      <c r="C731" s="78" t="s">
        <v>1561</v>
      </c>
      <c r="D731" s="43" t="s">
        <v>30</v>
      </c>
      <c r="E731" s="43">
        <v>0.60465000000000002</v>
      </c>
      <c r="F731" s="43" t="s">
        <v>30</v>
      </c>
      <c r="G731" s="43">
        <v>0</v>
      </c>
      <c r="H731" s="43" t="s">
        <v>30</v>
      </c>
      <c r="I731" s="43">
        <f t="shared" si="505"/>
        <v>0.60465000000000002</v>
      </c>
      <c r="J731" s="80" t="s">
        <v>30</v>
      </c>
      <c r="K731" s="43">
        <v>0.60465000000000002</v>
      </c>
      <c r="L731" s="80" t="s">
        <v>30</v>
      </c>
      <c r="M731" s="43">
        <v>0.32700000000000001</v>
      </c>
      <c r="N731" s="80" t="s">
        <v>30</v>
      </c>
      <c r="O731" s="43">
        <f t="shared" si="506"/>
        <v>0.27765000000000001</v>
      </c>
      <c r="P731" s="80" t="s">
        <v>30</v>
      </c>
      <c r="Q731" s="43">
        <f t="shared" si="507"/>
        <v>-0.27765000000000001</v>
      </c>
      <c r="R731" s="80" t="s">
        <v>30</v>
      </c>
      <c r="S731" s="45">
        <f t="shared" si="508"/>
        <v>-0.45919126767551477</v>
      </c>
      <c r="T731" s="63" t="s">
        <v>1547</v>
      </c>
      <c r="W731" s="25"/>
      <c r="X731" s="26"/>
    </row>
    <row r="732" spans="1:24" ht="47.25" x14ac:dyDescent="0.25">
      <c r="A732" s="40" t="s">
        <v>1394</v>
      </c>
      <c r="B732" s="123" t="s">
        <v>1562</v>
      </c>
      <c r="C732" s="78" t="s">
        <v>1563</v>
      </c>
      <c r="D732" s="43" t="s">
        <v>30</v>
      </c>
      <c r="E732" s="43">
        <v>1.0589600000000001</v>
      </c>
      <c r="F732" s="43" t="s">
        <v>30</v>
      </c>
      <c r="G732" s="43">
        <v>0</v>
      </c>
      <c r="H732" s="43" t="s">
        <v>30</v>
      </c>
      <c r="I732" s="43">
        <f t="shared" si="505"/>
        <v>1.0589600000000001</v>
      </c>
      <c r="J732" s="80" t="s">
        <v>30</v>
      </c>
      <c r="K732" s="43">
        <v>1.0589600000000001</v>
      </c>
      <c r="L732" s="80" t="s">
        <v>30</v>
      </c>
      <c r="M732" s="43">
        <v>0.73649956000000005</v>
      </c>
      <c r="N732" s="80" t="s">
        <v>30</v>
      </c>
      <c r="O732" s="43">
        <f t="shared" si="506"/>
        <v>0.32246044000000007</v>
      </c>
      <c r="P732" s="80" t="s">
        <v>30</v>
      </c>
      <c r="Q732" s="43">
        <f t="shared" si="507"/>
        <v>-0.32246044000000007</v>
      </c>
      <c r="R732" s="80" t="s">
        <v>30</v>
      </c>
      <c r="S732" s="45">
        <f t="shared" si="508"/>
        <v>-0.30450672357784997</v>
      </c>
      <c r="T732" s="63" t="s">
        <v>1547</v>
      </c>
      <c r="W732" s="25"/>
      <c r="X732" s="26"/>
    </row>
    <row r="733" spans="1:24" ht="31.5" x14ac:dyDescent="0.25">
      <c r="A733" s="40" t="s">
        <v>1394</v>
      </c>
      <c r="B733" s="123" t="s">
        <v>1564</v>
      </c>
      <c r="C733" s="78" t="s">
        <v>1565</v>
      </c>
      <c r="D733" s="43" t="s">
        <v>30</v>
      </c>
      <c r="E733" s="43">
        <v>1.7017</v>
      </c>
      <c r="F733" s="43" t="s">
        <v>30</v>
      </c>
      <c r="G733" s="43">
        <v>0</v>
      </c>
      <c r="H733" s="43" t="s">
        <v>30</v>
      </c>
      <c r="I733" s="43">
        <f t="shared" si="505"/>
        <v>1.7017</v>
      </c>
      <c r="J733" s="80" t="s">
        <v>30</v>
      </c>
      <c r="K733" s="43">
        <v>1.7017</v>
      </c>
      <c r="L733" s="80" t="s">
        <v>30</v>
      </c>
      <c r="M733" s="43">
        <v>1.1955</v>
      </c>
      <c r="N733" s="80" t="s">
        <v>30</v>
      </c>
      <c r="O733" s="43">
        <f t="shared" si="506"/>
        <v>0.50619999999999998</v>
      </c>
      <c r="P733" s="80" t="s">
        <v>30</v>
      </c>
      <c r="Q733" s="43">
        <f t="shared" si="507"/>
        <v>-0.50619999999999998</v>
      </c>
      <c r="R733" s="80" t="s">
        <v>30</v>
      </c>
      <c r="S733" s="45">
        <f t="shared" si="508"/>
        <v>-0.29746723864370922</v>
      </c>
      <c r="T733" s="63" t="s">
        <v>1547</v>
      </c>
      <c r="W733" s="25"/>
      <c r="X733" s="26"/>
    </row>
    <row r="734" spans="1:24" ht="31.5" x14ac:dyDescent="0.25">
      <c r="A734" s="40" t="s">
        <v>1394</v>
      </c>
      <c r="B734" s="123" t="s">
        <v>1566</v>
      </c>
      <c r="C734" s="78" t="s">
        <v>1567</v>
      </c>
      <c r="D734" s="43" t="s">
        <v>30</v>
      </c>
      <c r="E734" s="43">
        <v>0.27495999999999998</v>
      </c>
      <c r="F734" s="43" t="s">
        <v>30</v>
      </c>
      <c r="G734" s="43">
        <v>0</v>
      </c>
      <c r="H734" s="43" t="s">
        <v>30</v>
      </c>
      <c r="I734" s="43">
        <f t="shared" si="505"/>
        <v>0.27495999999999998</v>
      </c>
      <c r="J734" s="80" t="s">
        <v>30</v>
      </c>
      <c r="K734" s="43">
        <v>0.27495999999999998</v>
      </c>
      <c r="L734" s="80" t="s">
        <v>30</v>
      </c>
      <c r="M734" s="43">
        <v>0.27495999999999998</v>
      </c>
      <c r="N734" s="80" t="s">
        <v>30</v>
      </c>
      <c r="O734" s="43">
        <f t="shared" si="506"/>
        <v>0</v>
      </c>
      <c r="P734" s="80" t="s">
        <v>30</v>
      </c>
      <c r="Q734" s="43">
        <f t="shared" si="507"/>
        <v>0</v>
      </c>
      <c r="R734" s="80" t="s">
        <v>30</v>
      </c>
      <c r="S734" s="45">
        <f t="shared" si="508"/>
        <v>0</v>
      </c>
      <c r="T734" s="63" t="s">
        <v>30</v>
      </c>
      <c r="W734" s="25"/>
      <c r="X734" s="26"/>
    </row>
    <row r="735" spans="1:24" x14ac:dyDescent="0.25">
      <c r="A735" s="40" t="s">
        <v>1394</v>
      </c>
      <c r="B735" s="123" t="s">
        <v>1568</v>
      </c>
      <c r="C735" s="78" t="s">
        <v>1569</v>
      </c>
      <c r="D735" s="43" t="s">
        <v>30</v>
      </c>
      <c r="E735" s="43">
        <v>0.75422</v>
      </c>
      <c r="F735" s="43" t="s">
        <v>30</v>
      </c>
      <c r="G735" s="43">
        <v>0</v>
      </c>
      <c r="H735" s="43" t="s">
        <v>30</v>
      </c>
      <c r="I735" s="43">
        <f t="shared" si="505"/>
        <v>0.75422</v>
      </c>
      <c r="J735" s="80" t="s">
        <v>30</v>
      </c>
      <c r="K735" s="43">
        <v>0.75422</v>
      </c>
      <c r="L735" s="80" t="s">
        <v>30</v>
      </c>
      <c r="M735" s="43">
        <v>0.40799999999999997</v>
      </c>
      <c r="N735" s="80" t="s">
        <v>30</v>
      </c>
      <c r="O735" s="43">
        <f t="shared" si="506"/>
        <v>0.34622000000000003</v>
      </c>
      <c r="P735" s="80" t="s">
        <v>30</v>
      </c>
      <c r="Q735" s="43">
        <f t="shared" si="507"/>
        <v>-0.34622000000000003</v>
      </c>
      <c r="R735" s="80" t="s">
        <v>30</v>
      </c>
      <c r="S735" s="45">
        <f t="shared" si="508"/>
        <v>-0.4590437803293469</v>
      </c>
      <c r="T735" s="63" t="s">
        <v>1547</v>
      </c>
      <c r="W735" s="25"/>
      <c r="X735" s="26"/>
    </row>
    <row r="736" spans="1:24" ht="31.5" x14ac:dyDescent="0.25">
      <c r="A736" s="40" t="s">
        <v>1394</v>
      </c>
      <c r="B736" s="123" t="s">
        <v>1570</v>
      </c>
      <c r="C736" s="78" t="s">
        <v>1571</v>
      </c>
      <c r="D736" s="53" t="s">
        <v>30</v>
      </c>
      <c r="E736" s="43">
        <v>0.60627500000000001</v>
      </c>
      <c r="F736" s="43" t="s">
        <v>30</v>
      </c>
      <c r="G736" s="43">
        <v>0</v>
      </c>
      <c r="H736" s="43" t="s">
        <v>30</v>
      </c>
      <c r="I736" s="43">
        <f t="shared" si="505"/>
        <v>0.60627500000000001</v>
      </c>
      <c r="J736" s="80" t="s">
        <v>30</v>
      </c>
      <c r="K736" s="43">
        <v>0.60627500000000001</v>
      </c>
      <c r="L736" s="80" t="s">
        <v>30</v>
      </c>
      <c r="M736" s="43">
        <v>0.50729999999999997</v>
      </c>
      <c r="N736" s="80" t="s">
        <v>30</v>
      </c>
      <c r="O736" s="43">
        <f t="shared" si="506"/>
        <v>9.8975000000000035E-2</v>
      </c>
      <c r="P736" s="80" t="s">
        <v>30</v>
      </c>
      <c r="Q736" s="43">
        <f t="shared" si="507"/>
        <v>-9.8975000000000035E-2</v>
      </c>
      <c r="R736" s="80" t="s">
        <v>30</v>
      </c>
      <c r="S736" s="45">
        <f t="shared" si="508"/>
        <v>-0.16325099995876463</v>
      </c>
      <c r="T736" s="63" t="s">
        <v>1547</v>
      </c>
      <c r="W736" s="25"/>
      <c r="X736" s="26"/>
    </row>
    <row r="737" spans="1:24" ht="45" customHeight="1" x14ac:dyDescent="0.25">
      <c r="A737" s="67" t="s">
        <v>1394</v>
      </c>
      <c r="B737" s="85" t="s">
        <v>1572</v>
      </c>
      <c r="C737" s="61" t="s">
        <v>1573</v>
      </c>
      <c r="D737" s="53" t="s">
        <v>30</v>
      </c>
      <c r="E737" s="43" t="s">
        <v>30</v>
      </c>
      <c r="F737" s="43" t="s">
        <v>30</v>
      </c>
      <c r="G737" s="43" t="s">
        <v>30</v>
      </c>
      <c r="H737" s="43" t="s">
        <v>30</v>
      </c>
      <c r="I737" s="43" t="s">
        <v>30</v>
      </c>
      <c r="J737" s="80" t="s">
        <v>30</v>
      </c>
      <c r="K737" s="43" t="s">
        <v>30</v>
      </c>
      <c r="L737" s="80" t="s">
        <v>30</v>
      </c>
      <c r="M737" s="43">
        <v>0.19788711999999997</v>
      </c>
      <c r="N737" s="80" t="s">
        <v>30</v>
      </c>
      <c r="O737" s="43" t="s">
        <v>30</v>
      </c>
      <c r="P737" s="80" t="s">
        <v>30</v>
      </c>
      <c r="Q737" s="43" t="s">
        <v>30</v>
      </c>
      <c r="R737" s="80" t="s">
        <v>30</v>
      </c>
      <c r="S737" s="45" t="s">
        <v>30</v>
      </c>
      <c r="T737" s="63" t="s">
        <v>1574</v>
      </c>
      <c r="W737" s="25"/>
      <c r="X737" s="26"/>
    </row>
    <row r="738" spans="1:24" ht="43.5" customHeight="1" x14ac:dyDescent="0.25">
      <c r="A738" s="67" t="s">
        <v>1394</v>
      </c>
      <c r="B738" s="85" t="s">
        <v>1575</v>
      </c>
      <c r="C738" s="61" t="s">
        <v>1576</v>
      </c>
      <c r="D738" s="53" t="s">
        <v>30</v>
      </c>
      <c r="E738" s="43" t="s">
        <v>30</v>
      </c>
      <c r="F738" s="43" t="s">
        <v>30</v>
      </c>
      <c r="G738" s="43" t="s">
        <v>30</v>
      </c>
      <c r="H738" s="43" t="s">
        <v>30</v>
      </c>
      <c r="I738" s="43" t="s">
        <v>30</v>
      </c>
      <c r="J738" s="80" t="s">
        <v>30</v>
      </c>
      <c r="K738" s="43" t="s">
        <v>30</v>
      </c>
      <c r="L738" s="80" t="s">
        <v>30</v>
      </c>
      <c r="M738" s="43">
        <v>0.103645</v>
      </c>
      <c r="N738" s="80" t="s">
        <v>30</v>
      </c>
      <c r="O738" s="43" t="s">
        <v>30</v>
      </c>
      <c r="P738" s="80" t="s">
        <v>30</v>
      </c>
      <c r="Q738" s="43" t="s">
        <v>30</v>
      </c>
      <c r="R738" s="80" t="s">
        <v>30</v>
      </c>
      <c r="S738" s="45" t="s">
        <v>30</v>
      </c>
      <c r="T738" s="63" t="s">
        <v>1574</v>
      </c>
      <c r="W738" s="25"/>
      <c r="X738" s="26"/>
    </row>
    <row r="739" spans="1:24" ht="42" customHeight="1" x14ac:dyDescent="0.25">
      <c r="A739" s="67" t="s">
        <v>1394</v>
      </c>
      <c r="B739" s="85" t="s">
        <v>1577</v>
      </c>
      <c r="C739" s="61" t="s">
        <v>1578</v>
      </c>
      <c r="D739" s="53" t="s">
        <v>30</v>
      </c>
      <c r="E739" s="43" t="s">
        <v>30</v>
      </c>
      <c r="F739" s="43" t="s">
        <v>30</v>
      </c>
      <c r="G739" s="43" t="s">
        <v>30</v>
      </c>
      <c r="H739" s="43" t="s">
        <v>30</v>
      </c>
      <c r="I739" s="43" t="s">
        <v>30</v>
      </c>
      <c r="J739" s="80" t="s">
        <v>30</v>
      </c>
      <c r="K739" s="43" t="s">
        <v>30</v>
      </c>
      <c r="L739" s="80" t="s">
        <v>30</v>
      </c>
      <c r="M739" s="43">
        <v>1.1741E-2</v>
      </c>
      <c r="N739" s="80" t="s">
        <v>30</v>
      </c>
      <c r="O739" s="43" t="s">
        <v>30</v>
      </c>
      <c r="P739" s="80" t="s">
        <v>30</v>
      </c>
      <c r="Q739" s="43" t="s">
        <v>30</v>
      </c>
      <c r="R739" s="80" t="s">
        <v>30</v>
      </c>
      <c r="S739" s="45" t="s">
        <v>30</v>
      </c>
      <c r="T739" s="63" t="s">
        <v>1574</v>
      </c>
      <c r="W739" s="25"/>
      <c r="X739" s="26"/>
    </row>
    <row r="740" spans="1:24" ht="31.5" x14ac:dyDescent="0.25">
      <c r="A740" s="67" t="s">
        <v>1394</v>
      </c>
      <c r="B740" s="85" t="s">
        <v>1579</v>
      </c>
      <c r="C740" s="61" t="s">
        <v>1580</v>
      </c>
      <c r="D740" s="53" t="s">
        <v>30</v>
      </c>
      <c r="E740" s="43" t="s">
        <v>30</v>
      </c>
      <c r="F740" s="43" t="s">
        <v>30</v>
      </c>
      <c r="G740" s="43" t="s">
        <v>30</v>
      </c>
      <c r="H740" s="43" t="s">
        <v>30</v>
      </c>
      <c r="I740" s="43" t="s">
        <v>30</v>
      </c>
      <c r="J740" s="80" t="s">
        <v>30</v>
      </c>
      <c r="K740" s="43" t="s">
        <v>30</v>
      </c>
      <c r="L740" s="80" t="s">
        <v>30</v>
      </c>
      <c r="M740" s="43">
        <v>0.21619999999999998</v>
      </c>
      <c r="N740" s="80" t="s">
        <v>30</v>
      </c>
      <c r="O740" s="43" t="s">
        <v>30</v>
      </c>
      <c r="P740" s="80" t="s">
        <v>30</v>
      </c>
      <c r="Q740" s="43" t="s">
        <v>30</v>
      </c>
      <c r="R740" s="80" t="s">
        <v>30</v>
      </c>
      <c r="S740" s="45" t="s">
        <v>30</v>
      </c>
      <c r="T740" s="63" t="s">
        <v>1574</v>
      </c>
      <c r="W740" s="25"/>
      <c r="X740" s="26"/>
    </row>
    <row r="741" spans="1:24" ht="33.75" customHeight="1" x14ac:dyDescent="0.25">
      <c r="A741" s="67" t="s">
        <v>1394</v>
      </c>
      <c r="B741" s="85" t="s">
        <v>1581</v>
      </c>
      <c r="C741" s="61" t="s">
        <v>1582</v>
      </c>
      <c r="D741" s="53" t="s">
        <v>30</v>
      </c>
      <c r="E741" s="43" t="s">
        <v>30</v>
      </c>
      <c r="F741" s="43" t="s">
        <v>30</v>
      </c>
      <c r="G741" s="43" t="s">
        <v>30</v>
      </c>
      <c r="H741" s="43" t="s">
        <v>30</v>
      </c>
      <c r="I741" s="43" t="s">
        <v>30</v>
      </c>
      <c r="J741" s="80" t="s">
        <v>30</v>
      </c>
      <c r="K741" s="43" t="s">
        <v>30</v>
      </c>
      <c r="L741" s="80" t="s">
        <v>30</v>
      </c>
      <c r="M741" s="43">
        <v>0.12278091999999999</v>
      </c>
      <c r="N741" s="80" t="s">
        <v>30</v>
      </c>
      <c r="O741" s="43" t="s">
        <v>30</v>
      </c>
      <c r="P741" s="80" t="s">
        <v>30</v>
      </c>
      <c r="Q741" s="43" t="s">
        <v>30</v>
      </c>
      <c r="R741" s="80" t="s">
        <v>30</v>
      </c>
      <c r="S741" s="45" t="s">
        <v>30</v>
      </c>
      <c r="T741" s="63" t="s">
        <v>1574</v>
      </c>
      <c r="W741" s="25"/>
      <c r="X741" s="26"/>
    </row>
    <row r="742" spans="1:24" ht="31.5" x14ac:dyDescent="0.25">
      <c r="A742" s="67" t="s">
        <v>1394</v>
      </c>
      <c r="B742" s="85" t="s">
        <v>1583</v>
      </c>
      <c r="C742" s="61" t="s">
        <v>1584</v>
      </c>
      <c r="D742" s="53" t="s">
        <v>30</v>
      </c>
      <c r="E742" s="43" t="s">
        <v>30</v>
      </c>
      <c r="F742" s="43" t="s">
        <v>30</v>
      </c>
      <c r="G742" s="43" t="s">
        <v>30</v>
      </c>
      <c r="H742" s="43" t="s">
        <v>30</v>
      </c>
      <c r="I742" s="43" t="s">
        <v>30</v>
      </c>
      <c r="J742" s="80" t="s">
        <v>30</v>
      </c>
      <c r="K742" s="43" t="s">
        <v>30</v>
      </c>
      <c r="L742" s="80" t="s">
        <v>30</v>
      </c>
      <c r="M742" s="43">
        <v>0.31019999999999998</v>
      </c>
      <c r="N742" s="80" t="s">
        <v>30</v>
      </c>
      <c r="O742" s="43" t="s">
        <v>30</v>
      </c>
      <c r="P742" s="80" t="s">
        <v>30</v>
      </c>
      <c r="Q742" s="43" t="s">
        <v>30</v>
      </c>
      <c r="R742" s="80" t="s">
        <v>30</v>
      </c>
      <c r="S742" s="45" t="s">
        <v>30</v>
      </c>
      <c r="T742" s="63" t="s">
        <v>1574</v>
      </c>
      <c r="W742" s="25"/>
      <c r="X742" s="26"/>
    </row>
    <row r="743" spans="1:24" ht="47.25" x14ac:dyDescent="0.25">
      <c r="A743" s="67" t="s">
        <v>1394</v>
      </c>
      <c r="B743" s="85" t="s">
        <v>1585</v>
      </c>
      <c r="C743" s="61" t="s">
        <v>1586</v>
      </c>
      <c r="D743" s="53" t="s">
        <v>30</v>
      </c>
      <c r="E743" s="43" t="s">
        <v>30</v>
      </c>
      <c r="F743" s="43" t="s">
        <v>30</v>
      </c>
      <c r="G743" s="43" t="s">
        <v>30</v>
      </c>
      <c r="H743" s="43" t="s">
        <v>30</v>
      </c>
      <c r="I743" s="43" t="s">
        <v>30</v>
      </c>
      <c r="J743" s="80" t="s">
        <v>30</v>
      </c>
      <c r="K743" s="43" t="s">
        <v>30</v>
      </c>
      <c r="L743" s="80" t="s">
        <v>30</v>
      </c>
      <c r="M743" s="43">
        <v>13.246592249999999</v>
      </c>
      <c r="N743" s="80" t="s">
        <v>30</v>
      </c>
      <c r="O743" s="43" t="s">
        <v>30</v>
      </c>
      <c r="P743" s="80" t="s">
        <v>30</v>
      </c>
      <c r="Q743" s="43" t="s">
        <v>30</v>
      </c>
      <c r="R743" s="80" t="s">
        <v>30</v>
      </c>
      <c r="S743" s="45" t="s">
        <v>30</v>
      </c>
      <c r="T743" s="63" t="s">
        <v>763</v>
      </c>
      <c r="W743" s="25"/>
      <c r="X743" s="26"/>
    </row>
    <row r="744" spans="1:24" ht="47.25" customHeight="1" x14ac:dyDescent="0.25">
      <c r="A744" s="67" t="s">
        <v>1394</v>
      </c>
      <c r="B744" s="85" t="s">
        <v>1587</v>
      </c>
      <c r="C744" s="61" t="s">
        <v>1588</v>
      </c>
      <c r="D744" s="53" t="s">
        <v>30</v>
      </c>
      <c r="E744" s="43" t="s">
        <v>30</v>
      </c>
      <c r="F744" s="43" t="s">
        <v>30</v>
      </c>
      <c r="G744" s="43" t="s">
        <v>30</v>
      </c>
      <c r="H744" s="43" t="s">
        <v>30</v>
      </c>
      <c r="I744" s="43" t="s">
        <v>30</v>
      </c>
      <c r="J744" s="80" t="s">
        <v>30</v>
      </c>
      <c r="K744" s="43" t="s">
        <v>30</v>
      </c>
      <c r="L744" s="80" t="s">
        <v>30</v>
      </c>
      <c r="M744" s="43">
        <v>0.20974999999999999</v>
      </c>
      <c r="N744" s="80" t="s">
        <v>30</v>
      </c>
      <c r="O744" s="43" t="s">
        <v>30</v>
      </c>
      <c r="P744" s="80" t="s">
        <v>30</v>
      </c>
      <c r="Q744" s="43" t="s">
        <v>30</v>
      </c>
      <c r="R744" s="80" t="s">
        <v>30</v>
      </c>
      <c r="S744" s="45" t="s">
        <v>30</v>
      </c>
      <c r="T744" s="63" t="s">
        <v>1574</v>
      </c>
      <c r="W744" s="25"/>
      <c r="X744" s="26"/>
    </row>
    <row r="745" spans="1:24" ht="31.5" x14ac:dyDescent="0.25">
      <c r="A745" s="40" t="s">
        <v>1394</v>
      </c>
      <c r="B745" s="123" t="s">
        <v>1589</v>
      </c>
      <c r="C745" s="78" t="s">
        <v>1590</v>
      </c>
      <c r="D745" s="53" t="s">
        <v>30</v>
      </c>
      <c r="E745" s="43">
        <v>0.37843299000000002</v>
      </c>
      <c r="F745" s="43" t="s">
        <v>30</v>
      </c>
      <c r="G745" s="43">
        <v>0</v>
      </c>
      <c r="H745" s="43" t="s">
        <v>30</v>
      </c>
      <c r="I745" s="43">
        <f t="shared" si="505"/>
        <v>0.37843299000000002</v>
      </c>
      <c r="J745" s="80" t="s">
        <v>30</v>
      </c>
      <c r="K745" s="43">
        <v>0.37843299000000002</v>
      </c>
      <c r="L745" s="80" t="s">
        <v>30</v>
      </c>
      <c r="M745" s="43">
        <v>0.37843199999999999</v>
      </c>
      <c r="N745" s="80" t="s">
        <v>30</v>
      </c>
      <c r="O745" s="43">
        <f t="shared" si="506"/>
        <v>9.9000000003401922E-7</v>
      </c>
      <c r="P745" s="80" t="s">
        <v>30</v>
      </c>
      <c r="Q745" s="43">
        <f t="shared" si="507"/>
        <v>-9.9000000003401922E-7</v>
      </c>
      <c r="R745" s="80" t="s">
        <v>30</v>
      </c>
      <c r="S745" s="45">
        <f t="shared" si="508"/>
        <v>-2.6160509950097617E-6</v>
      </c>
      <c r="T745" s="63" t="s">
        <v>30</v>
      </c>
      <c r="W745" s="25"/>
      <c r="X745" s="26"/>
    </row>
    <row r="746" spans="1:24" ht="31.5" x14ac:dyDescent="0.25">
      <c r="A746" s="40" t="s">
        <v>1394</v>
      </c>
      <c r="B746" s="123" t="s">
        <v>1591</v>
      </c>
      <c r="C746" s="78" t="s">
        <v>1592</v>
      </c>
      <c r="D746" s="53" t="s">
        <v>30</v>
      </c>
      <c r="E746" s="43">
        <v>4.1509979999999995</v>
      </c>
      <c r="F746" s="43" t="s">
        <v>30</v>
      </c>
      <c r="G746" s="43">
        <v>0</v>
      </c>
      <c r="H746" s="43" t="s">
        <v>30</v>
      </c>
      <c r="I746" s="43">
        <f t="shared" si="505"/>
        <v>4.1509979999999995</v>
      </c>
      <c r="J746" s="80" t="s">
        <v>30</v>
      </c>
      <c r="K746" s="43">
        <v>4.1509979999999995</v>
      </c>
      <c r="L746" s="80" t="s">
        <v>30</v>
      </c>
      <c r="M746" s="43">
        <v>4.1509979999999995</v>
      </c>
      <c r="N746" s="80" t="s">
        <v>30</v>
      </c>
      <c r="O746" s="43">
        <f t="shared" si="506"/>
        <v>0</v>
      </c>
      <c r="P746" s="80" t="s">
        <v>30</v>
      </c>
      <c r="Q746" s="43">
        <f t="shared" si="507"/>
        <v>0</v>
      </c>
      <c r="R746" s="80" t="s">
        <v>30</v>
      </c>
      <c r="S746" s="45">
        <f t="shared" si="508"/>
        <v>0</v>
      </c>
      <c r="T746" s="63" t="s">
        <v>30</v>
      </c>
      <c r="W746" s="25"/>
      <c r="X746" s="26"/>
    </row>
    <row r="747" spans="1:24" ht="31.5" x14ac:dyDescent="0.25">
      <c r="A747" s="40" t="s">
        <v>1394</v>
      </c>
      <c r="B747" s="123" t="s">
        <v>1593</v>
      </c>
      <c r="C747" s="78" t="s">
        <v>1594</v>
      </c>
      <c r="D747" s="53" t="s">
        <v>30</v>
      </c>
      <c r="E747" s="43">
        <v>3.4115819999999997</v>
      </c>
      <c r="F747" s="43" t="s">
        <v>30</v>
      </c>
      <c r="G747" s="43">
        <v>0</v>
      </c>
      <c r="H747" s="43" t="s">
        <v>30</v>
      </c>
      <c r="I747" s="43">
        <f t="shared" si="505"/>
        <v>3.4115819999999997</v>
      </c>
      <c r="J747" s="80" t="s">
        <v>30</v>
      </c>
      <c r="K747" s="43">
        <v>3.4115819999999997</v>
      </c>
      <c r="L747" s="80" t="s">
        <v>30</v>
      </c>
      <c r="M747" s="43">
        <v>3.4115819999999997</v>
      </c>
      <c r="N747" s="80" t="s">
        <v>30</v>
      </c>
      <c r="O747" s="43">
        <f t="shared" si="506"/>
        <v>0</v>
      </c>
      <c r="P747" s="80" t="s">
        <v>30</v>
      </c>
      <c r="Q747" s="43">
        <f t="shared" si="507"/>
        <v>0</v>
      </c>
      <c r="R747" s="80" t="s">
        <v>30</v>
      </c>
      <c r="S747" s="45">
        <f t="shared" si="508"/>
        <v>0</v>
      </c>
      <c r="T747" s="63" t="s">
        <v>30</v>
      </c>
      <c r="W747" s="25"/>
      <c r="X747" s="26"/>
    </row>
    <row r="748" spans="1:24" ht="109.5" customHeight="1" x14ac:dyDescent="0.25">
      <c r="A748" s="40" t="s">
        <v>1394</v>
      </c>
      <c r="B748" s="122" t="s">
        <v>1595</v>
      </c>
      <c r="C748" s="70" t="s">
        <v>1596</v>
      </c>
      <c r="D748" s="53" t="s">
        <v>30</v>
      </c>
      <c r="E748" s="43">
        <v>90</v>
      </c>
      <c r="F748" s="43" t="s">
        <v>30</v>
      </c>
      <c r="G748" s="43">
        <v>45.142226000000001</v>
      </c>
      <c r="H748" s="43" t="s">
        <v>30</v>
      </c>
      <c r="I748" s="43">
        <f t="shared" si="505"/>
        <v>44.857773999999999</v>
      </c>
      <c r="J748" s="80" t="s">
        <v>30</v>
      </c>
      <c r="K748" s="43">
        <v>44.857773999999999</v>
      </c>
      <c r="L748" s="80" t="s">
        <v>30</v>
      </c>
      <c r="M748" s="43">
        <v>0.87893100000000002</v>
      </c>
      <c r="N748" s="80" t="s">
        <v>30</v>
      </c>
      <c r="O748" s="43">
        <f t="shared" si="506"/>
        <v>43.978842999999998</v>
      </c>
      <c r="P748" s="80" t="s">
        <v>30</v>
      </c>
      <c r="Q748" s="43">
        <f t="shared" si="507"/>
        <v>-43.978842999999998</v>
      </c>
      <c r="R748" s="80" t="s">
        <v>30</v>
      </c>
      <c r="S748" s="45">
        <f t="shared" si="508"/>
        <v>-0.98040627250028056</v>
      </c>
      <c r="T748" s="63" t="s">
        <v>1597</v>
      </c>
      <c r="W748" s="25"/>
      <c r="X748" s="26"/>
    </row>
    <row r="749" spans="1:24" x14ac:dyDescent="0.25">
      <c r="A749" s="33" t="s">
        <v>1598</v>
      </c>
      <c r="B749" s="34" t="s">
        <v>1599</v>
      </c>
      <c r="C749" s="35" t="s">
        <v>29</v>
      </c>
      <c r="D749" s="55">
        <f t="shared" ref="D749:E749" si="509">SUM(D750,D765,D773,D805,D812,D818,D819)</f>
        <v>6378.6837698199997</v>
      </c>
      <c r="E749" s="36">
        <f t="shared" si="509"/>
        <v>13704.506471227362</v>
      </c>
      <c r="F749" s="36" t="s">
        <v>30</v>
      </c>
      <c r="G749" s="36">
        <f t="shared" ref="G749" si="510">SUM(G750,G765,G773,G805,G812,G818,G819)</f>
        <v>1043.0929418800001</v>
      </c>
      <c r="H749" s="36" t="s">
        <v>30</v>
      </c>
      <c r="I749" s="36">
        <f t="shared" ref="I749" si="511">SUM(I750,I765,I773,I805,I812,I818,I819)</f>
        <v>12661.413529347359</v>
      </c>
      <c r="J749" s="60" t="s">
        <v>30</v>
      </c>
      <c r="K749" s="36">
        <f t="shared" ref="K749:M749" si="512">SUM(K750,K765,K773,K805,K812,K818,K819)</f>
        <v>2197.7181609499999</v>
      </c>
      <c r="L749" s="60" t="s">
        <v>30</v>
      </c>
      <c r="M749" s="36">
        <f t="shared" si="512"/>
        <v>1993.3221434699997</v>
      </c>
      <c r="N749" s="60" t="s">
        <v>30</v>
      </c>
      <c r="O749" s="36">
        <f t="shared" ref="O749" si="513">SUM(O750,O765,O773,O805,O812,O818,O819)</f>
        <v>10670.495201657359</v>
      </c>
      <c r="P749" s="60" t="s">
        <v>30</v>
      </c>
      <c r="Q749" s="36">
        <f t="shared" ref="Q749" si="514">SUM(Q750,Q765,Q773,Q805,Q812,Q818,Q819)</f>
        <v>-206.79983325999993</v>
      </c>
      <c r="R749" s="60" t="s">
        <v>30</v>
      </c>
      <c r="S749" s="38">
        <f t="shared" si="508"/>
        <v>-9.4097522118399071E-2</v>
      </c>
      <c r="T749" s="35" t="s">
        <v>30</v>
      </c>
      <c r="W749" s="25"/>
      <c r="X749" s="26"/>
    </row>
    <row r="750" spans="1:24" ht="31.5" x14ac:dyDescent="0.25">
      <c r="A750" s="33" t="s">
        <v>1600</v>
      </c>
      <c r="B750" s="34" t="s">
        <v>48</v>
      </c>
      <c r="C750" s="60" t="s">
        <v>29</v>
      </c>
      <c r="D750" s="55">
        <f t="shared" ref="D750:E750" si="515">D751+D755+D758+D764</f>
        <v>0</v>
      </c>
      <c r="E750" s="36">
        <f t="shared" si="515"/>
        <v>284.08824597</v>
      </c>
      <c r="F750" s="36" t="s">
        <v>30</v>
      </c>
      <c r="G750" s="36">
        <f t="shared" ref="G750" si="516">G751+G755+G758+G764</f>
        <v>0</v>
      </c>
      <c r="H750" s="36" t="s">
        <v>30</v>
      </c>
      <c r="I750" s="36">
        <f t="shared" ref="I750" si="517">I751+I755+I758+I764</f>
        <v>284.08824597</v>
      </c>
      <c r="J750" s="60" t="s">
        <v>30</v>
      </c>
      <c r="K750" s="36">
        <f t="shared" ref="K750:M750" si="518">K751+K755+K758+K764</f>
        <v>284.08824597</v>
      </c>
      <c r="L750" s="60" t="s">
        <v>30</v>
      </c>
      <c r="M750" s="36">
        <f t="shared" si="518"/>
        <v>284.08824566000004</v>
      </c>
      <c r="N750" s="60" t="s">
        <v>30</v>
      </c>
      <c r="O750" s="36">
        <f t="shared" ref="O750" si="519">O751+O755+O758+O764</f>
        <v>3.0999996170066879E-7</v>
      </c>
      <c r="P750" s="60" t="s">
        <v>30</v>
      </c>
      <c r="Q750" s="36">
        <f t="shared" ref="Q750" si="520">Q751+Q755+Q758+Q764</f>
        <v>-3.0999996170066879E-7</v>
      </c>
      <c r="R750" s="60" t="s">
        <v>30</v>
      </c>
      <c r="S750" s="38">
        <f t="shared" si="508"/>
        <v>-1.0912100943923075E-9</v>
      </c>
      <c r="T750" s="35" t="s">
        <v>30</v>
      </c>
      <c r="W750" s="25"/>
      <c r="X750" s="26"/>
    </row>
    <row r="751" spans="1:24" ht="94.5" x14ac:dyDescent="0.25">
      <c r="A751" s="33" t="s">
        <v>1601</v>
      </c>
      <c r="B751" s="34" t="s">
        <v>50</v>
      </c>
      <c r="C751" s="60" t="s">
        <v>29</v>
      </c>
      <c r="D751" s="55">
        <f>D752+D753</f>
        <v>0</v>
      </c>
      <c r="E751" s="36">
        <f>E752+E753</f>
        <v>284.08824597</v>
      </c>
      <c r="F751" s="36" t="s">
        <v>30</v>
      </c>
      <c r="G751" s="36">
        <f>G752+G753</f>
        <v>0</v>
      </c>
      <c r="H751" s="36" t="s">
        <v>30</v>
      </c>
      <c r="I751" s="36">
        <f t="shared" ref="I751" si="521">I752+I753</f>
        <v>284.08824597</v>
      </c>
      <c r="J751" s="60" t="s">
        <v>30</v>
      </c>
      <c r="K751" s="36">
        <f t="shared" ref="K751:M751" si="522">K752+K753</f>
        <v>284.08824597</v>
      </c>
      <c r="L751" s="60" t="s">
        <v>30</v>
      </c>
      <c r="M751" s="36">
        <f t="shared" si="522"/>
        <v>284.08824566000004</v>
      </c>
      <c r="N751" s="60" t="s">
        <v>30</v>
      </c>
      <c r="O751" s="36">
        <f t="shared" ref="O751" si="523">O752+O753</f>
        <v>3.0999996170066879E-7</v>
      </c>
      <c r="P751" s="60" t="s">
        <v>30</v>
      </c>
      <c r="Q751" s="36">
        <f t="shared" ref="Q751" si="524">Q752+Q753</f>
        <v>-3.0999996170066879E-7</v>
      </c>
      <c r="R751" s="60" t="s">
        <v>30</v>
      </c>
      <c r="S751" s="38">
        <f t="shared" si="508"/>
        <v>-1.0912100943923075E-9</v>
      </c>
      <c r="T751" s="35" t="s">
        <v>30</v>
      </c>
      <c r="W751" s="25"/>
      <c r="X751" s="26"/>
    </row>
    <row r="752" spans="1:24" x14ac:dyDescent="0.25">
      <c r="A752" s="33" t="s">
        <v>1602</v>
      </c>
      <c r="B752" s="34" t="s">
        <v>1603</v>
      </c>
      <c r="C752" s="60" t="s">
        <v>29</v>
      </c>
      <c r="D752" s="55">
        <v>0</v>
      </c>
      <c r="E752" s="36">
        <v>0</v>
      </c>
      <c r="F752" s="36" t="s">
        <v>30</v>
      </c>
      <c r="G752" s="36">
        <v>0</v>
      </c>
      <c r="H752" s="36" t="s">
        <v>30</v>
      </c>
      <c r="I752" s="36">
        <v>0</v>
      </c>
      <c r="J752" s="60" t="s">
        <v>30</v>
      </c>
      <c r="K752" s="36">
        <v>0</v>
      </c>
      <c r="L752" s="60" t="s">
        <v>30</v>
      </c>
      <c r="M752" s="36">
        <v>0</v>
      </c>
      <c r="N752" s="60" t="s">
        <v>30</v>
      </c>
      <c r="O752" s="36">
        <v>0</v>
      </c>
      <c r="P752" s="60" t="s">
        <v>30</v>
      </c>
      <c r="Q752" s="36">
        <v>0</v>
      </c>
      <c r="R752" s="60" t="s">
        <v>30</v>
      </c>
      <c r="S752" s="38">
        <v>0</v>
      </c>
      <c r="T752" s="35" t="s">
        <v>30</v>
      </c>
      <c r="W752" s="25"/>
      <c r="X752" s="26"/>
    </row>
    <row r="753" spans="1:24" x14ac:dyDescent="0.25">
      <c r="A753" s="33" t="s">
        <v>1604</v>
      </c>
      <c r="B753" s="34" t="s">
        <v>1605</v>
      </c>
      <c r="C753" s="60" t="s">
        <v>29</v>
      </c>
      <c r="D753" s="55">
        <f t="shared" ref="D753:E753" si="525">SUM(D754)</f>
        <v>0</v>
      </c>
      <c r="E753" s="36">
        <f t="shared" si="525"/>
        <v>284.08824597</v>
      </c>
      <c r="F753" s="36" t="s">
        <v>30</v>
      </c>
      <c r="G753" s="36">
        <f t="shared" ref="G753" si="526">SUM(G754)</f>
        <v>0</v>
      </c>
      <c r="H753" s="36" t="s">
        <v>30</v>
      </c>
      <c r="I753" s="36">
        <f t="shared" ref="I753" si="527">SUM(I754)</f>
        <v>284.08824597</v>
      </c>
      <c r="J753" s="60" t="s">
        <v>30</v>
      </c>
      <c r="K753" s="36">
        <f t="shared" ref="K753:Q753" si="528">SUM(K754)</f>
        <v>284.08824597</v>
      </c>
      <c r="L753" s="60" t="s">
        <v>30</v>
      </c>
      <c r="M753" s="36">
        <f t="shared" si="528"/>
        <v>284.08824566000004</v>
      </c>
      <c r="N753" s="60" t="s">
        <v>30</v>
      </c>
      <c r="O753" s="36">
        <f t="shared" si="528"/>
        <v>3.0999996170066879E-7</v>
      </c>
      <c r="P753" s="60" t="s">
        <v>30</v>
      </c>
      <c r="Q753" s="36">
        <f t="shared" si="528"/>
        <v>-3.0999996170066879E-7</v>
      </c>
      <c r="R753" s="60" t="s">
        <v>30</v>
      </c>
      <c r="S753" s="38">
        <f t="shared" si="508"/>
        <v>-1.0912100943923075E-9</v>
      </c>
      <c r="T753" s="35" t="s">
        <v>30</v>
      </c>
      <c r="W753" s="25"/>
      <c r="X753" s="26"/>
    </row>
    <row r="754" spans="1:24" ht="31.5" x14ac:dyDescent="0.25">
      <c r="A754" s="40" t="s">
        <v>1604</v>
      </c>
      <c r="B754" s="120" t="s">
        <v>1606</v>
      </c>
      <c r="C754" s="97" t="s">
        <v>1607</v>
      </c>
      <c r="D754" s="53" t="s">
        <v>30</v>
      </c>
      <c r="E754" s="43">
        <v>284.08824597</v>
      </c>
      <c r="F754" s="43" t="s">
        <v>30</v>
      </c>
      <c r="G754" s="43">
        <v>0</v>
      </c>
      <c r="H754" s="43" t="s">
        <v>30</v>
      </c>
      <c r="I754" s="43">
        <f>E754-G754</f>
        <v>284.08824597</v>
      </c>
      <c r="J754" s="80" t="s">
        <v>30</v>
      </c>
      <c r="K754" s="43">
        <v>284.08824597</v>
      </c>
      <c r="L754" s="80" t="s">
        <v>30</v>
      </c>
      <c r="M754" s="43">
        <v>284.08824566000004</v>
      </c>
      <c r="N754" s="80" t="s">
        <v>30</v>
      </c>
      <c r="O754" s="43">
        <f>I754-M754</f>
        <v>3.0999996170066879E-7</v>
      </c>
      <c r="P754" s="80" t="s">
        <v>30</v>
      </c>
      <c r="Q754" s="43">
        <f>M754-K754</f>
        <v>-3.0999996170066879E-7</v>
      </c>
      <c r="R754" s="80" t="s">
        <v>30</v>
      </c>
      <c r="S754" s="45">
        <f t="shared" si="508"/>
        <v>-1.0912100943923075E-9</v>
      </c>
      <c r="T754" s="63" t="s">
        <v>30</v>
      </c>
      <c r="W754" s="25"/>
      <c r="X754" s="26"/>
    </row>
    <row r="755" spans="1:24" ht="47.25" x14ac:dyDescent="0.25">
      <c r="A755" s="33" t="s">
        <v>1608</v>
      </c>
      <c r="B755" s="34" t="s">
        <v>59</v>
      </c>
      <c r="C755" s="60" t="s">
        <v>29</v>
      </c>
      <c r="D755" s="55">
        <f t="shared" ref="D755:E755" si="529">D756</f>
        <v>0</v>
      </c>
      <c r="E755" s="36">
        <f t="shared" si="529"/>
        <v>0</v>
      </c>
      <c r="F755" s="36" t="s">
        <v>30</v>
      </c>
      <c r="G755" s="36">
        <f t="shared" ref="G755" si="530">G756</f>
        <v>0</v>
      </c>
      <c r="H755" s="36" t="s">
        <v>30</v>
      </c>
      <c r="I755" s="36">
        <f t="shared" ref="I755" si="531">I756</f>
        <v>0</v>
      </c>
      <c r="J755" s="60" t="s">
        <v>30</v>
      </c>
      <c r="K755" s="36">
        <f t="shared" ref="K755:Q755" si="532">K756</f>
        <v>0</v>
      </c>
      <c r="L755" s="60" t="s">
        <v>30</v>
      </c>
      <c r="M755" s="36">
        <f t="shared" si="532"/>
        <v>0</v>
      </c>
      <c r="N755" s="60" t="s">
        <v>30</v>
      </c>
      <c r="O755" s="36">
        <f t="shared" si="532"/>
        <v>0</v>
      </c>
      <c r="P755" s="60" t="s">
        <v>30</v>
      </c>
      <c r="Q755" s="36">
        <f t="shared" si="532"/>
        <v>0</v>
      </c>
      <c r="R755" s="60" t="s">
        <v>30</v>
      </c>
      <c r="S755" s="38">
        <v>0</v>
      </c>
      <c r="T755" s="35" t="s">
        <v>30</v>
      </c>
      <c r="W755" s="25"/>
      <c r="X755" s="26"/>
    </row>
    <row r="756" spans="1:24" ht="31.5" x14ac:dyDescent="0.25">
      <c r="A756" s="33" t="s">
        <v>1609</v>
      </c>
      <c r="B756" s="34" t="s">
        <v>1610</v>
      </c>
      <c r="C756" s="60" t="s">
        <v>29</v>
      </c>
      <c r="D756" s="55">
        <v>0</v>
      </c>
      <c r="E756" s="36">
        <v>0</v>
      </c>
      <c r="F756" s="36" t="s">
        <v>30</v>
      </c>
      <c r="G756" s="36">
        <v>0</v>
      </c>
      <c r="H756" s="36" t="s">
        <v>30</v>
      </c>
      <c r="I756" s="36">
        <v>0</v>
      </c>
      <c r="J756" s="60" t="s">
        <v>30</v>
      </c>
      <c r="K756" s="36">
        <v>0</v>
      </c>
      <c r="L756" s="60" t="s">
        <v>30</v>
      </c>
      <c r="M756" s="36">
        <v>0</v>
      </c>
      <c r="N756" s="60" t="s">
        <v>30</v>
      </c>
      <c r="O756" s="36">
        <v>0</v>
      </c>
      <c r="P756" s="60" t="s">
        <v>30</v>
      </c>
      <c r="Q756" s="36">
        <v>0</v>
      </c>
      <c r="R756" s="60" t="s">
        <v>30</v>
      </c>
      <c r="S756" s="38">
        <v>0</v>
      </c>
      <c r="T756" s="35" t="s">
        <v>30</v>
      </c>
      <c r="W756" s="25"/>
      <c r="X756" s="26"/>
    </row>
    <row r="757" spans="1:24" ht="31.5" x14ac:dyDescent="0.25">
      <c r="A757" s="33" t="s">
        <v>1611</v>
      </c>
      <c r="B757" s="34" t="s">
        <v>1610</v>
      </c>
      <c r="C757" s="60" t="s">
        <v>29</v>
      </c>
      <c r="D757" s="36">
        <v>0</v>
      </c>
      <c r="E757" s="36">
        <v>0</v>
      </c>
      <c r="F757" s="36" t="s">
        <v>30</v>
      </c>
      <c r="G757" s="36">
        <v>0</v>
      </c>
      <c r="H757" s="36" t="s">
        <v>30</v>
      </c>
      <c r="I757" s="36">
        <v>0</v>
      </c>
      <c r="J757" s="60" t="s">
        <v>30</v>
      </c>
      <c r="K757" s="36">
        <v>0</v>
      </c>
      <c r="L757" s="60" t="s">
        <v>30</v>
      </c>
      <c r="M757" s="36">
        <v>0</v>
      </c>
      <c r="N757" s="60" t="s">
        <v>30</v>
      </c>
      <c r="O757" s="36">
        <v>0</v>
      </c>
      <c r="P757" s="60" t="s">
        <v>30</v>
      </c>
      <c r="Q757" s="36">
        <v>0</v>
      </c>
      <c r="R757" s="60" t="s">
        <v>30</v>
      </c>
      <c r="S757" s="38">
        <v>0</v>
      </c>
      <c r="T757" s="35" t="s">
        <v>30</v>
      </c>
      <c r="W757" s="25"/>
      <c r="X757" s="26"/>
    </row>
    <row r="758" spans="1:24" ht="47.25" x14ac:dyDescent="0.25">
      <c r="A758" s="33" t="s">
        <v>1612</v>
      </c>
      <c r="B758" s="34" t="s">
        <v>63</v>
      </c>
      <c r="C758" s="60" t="s">
        <v>29</v>
      </c>
      <c r="D758" s="30">
        <f>SUM(D759:D763)</f>
        <v>0</v>
      </c>
      <c r="E758" s="36">
        <f>SUM(E759:E763)</f>
        <v>0</v>
      </c>
      <c r="F758" s="36" t="s">
        <v>30</v>
      </c>
      <c r="G758" s="36">
        <f>SUM(G759:G763)</f>
        <v>0</v>
      </c>
      <c r="H758" s="36" t="s">
        <v>30</v>
      </c>
      <c r="I758" s="36">
        <f t="shared" ref="I758" si="533">SUM(I759:I763)</f>
        <v>0</v>
      </c>
      <c r="J758" s="60" t="s">
        <v>30</v>
      </c>
      <c r="K758" s="36">
        <f t="shared" ref="K758:M758" si="534">SUM(K759:K763)</f>
        <v>0</v>
      </c>
      <c r="L758" s="60" t="s">
        <v>30</v>
      </c>
      <c r="M758" s="36">
        <f t="shared" si="534"/>
        <v>0</v>
      </c>
      <c r="N758" s="60" t="s">
        <v>30</v>
      </c>
      <c r="O758" s="36">
        <f t="shared" ref="O758" si="535">SUM(O759:O763)</f>
        <v>0</v>
      </c>
      <c r="P758" s="60" t="s">
        <v>30</v>
      </c>
      <c r="Q758" s="36">
        <f t="shared" ref="Q758" si="536">SUM(Q759:Q763)</f>
        <v>0</v>
      </c>
      <c r="R758" s="60" t="s">
        <v>30</v>
      </c>
      <c r="S758" s="38">
        <v>0</v>
      </c>
      <c r="T758" s="35" t="s">
        <v>30</v>
      </c>
      <c r="W758" s="25"/>
      <c r="X758" s="26"/>
    </row>
    <row r="759" spans="1:24" ht="78.75" x14ac:dyDescent="0.25">
      <c r="A759" s="33" t="s">
        <v>1613</v>
      </c>
      <c r="B759" s="34" t="s">
        <v>65</v>
      </c>
      <c r="C759" s="60" t="s">
        <v>29</v>
      </c>
      <c r="D759" s="36">
        <v>0</v>
      </c>
      <c r="E759" s="36">
        <v>0</v>
      </c>
      <c r="F759" s="36" t="s">
        <v>30</v>
      </c>
      <c r="G759" s="36">
        <v>0</v>
      </c>
      <c r="H759" s="36" t="s">
        <v>30</v>
      </c>
      <c r="I759" s="36">
        <v>0</v>
      </c>
      <c r="J759" s="60" t="s">
        <v>30</v>
      </c>
      <c r="K759" s="36">
        <v>0</v>
      </c>
      <c r="L759" s="60" t="s">
        <v>30</v>
      </c>
      <c r="M759" s="36">
        <v>0</v>
      </c>
      <c r="N759" s="60" t="s">
        <v>30</v>
      </c>
      <c r="O759" s="36">
        <v>0</v>
      </c>
      <c r="P759" s="60" t="s">
        <v>30</v>
      </c>
      <c r="Q759" s="36">
        <v>0</v>
      </c>
      <c r="R759" s="60" t="s">
        <v>30</v>
      </c>
      <c r="S759" s="38">
        <v>0</v>
      </c>
      <c r="T759" s="35" t="s">
        <v>30</v>
      </c>
      <c r="W759" s="25"/>
      <c r="X759" s="26"/>
    </row>
    <row r="760" spans="1:24" ht="78.75" x14ac:dyDescent="0.25">
      <c r="A760" s="33" t="s">
        <v>1614</v>
      </c>
      <c r="B760" s="34" t="s">
        <v>67</v>
      </c>
      <c r="C760" s="60" t="s">
        <v>29</v>
      </c>
      <c r="D760" s="36">
        <v>0</v>
      </c>
      <c r="E760" s="36">
        <v>0</v>
      </c>
      <c r="F760" s="36" t="s">
        <v>30</v>
      </c>
      <c r="G760" s="36">
        <v>0</v>
      </c>
      <c r="H760" s="36" t="s">
        <v>30</v>
      </c>
      <c r="I760" s="36">
        <v>0</v>
      </c>
      <c r="J760" s="60" t="s">
        <v>30</v>
      </c>
      <c r="K760" s="36">
        <v>0</v>
      </c>
      <c r="L760" s="60" t="s">
        <v>30</v>
      </c>
      <c r="M760" s="36">
        <v>0</v>
      </c>
      <c r="N760" s="60" t="s">
        <v>30</v>
      </c>
      <c r="O760" s="36">
        <v>0</v>
      </c>
      <c r="P760" s="60" t="s">
        <v>30</v>
      </c>
      <c r="Q760" s="36">
        <v>0</v>
      </c>
      <c r="R760" s="60" t="s">
        <v>30</v>
      </c>
      <c r="S760" s="38">
        <v>0</v>
      </c>
      <c r="T760" s="35" t="s">
        <v>30</v>
      </c>
      <c r="W760" s="25"/>
      <c r="X760" s="26"/>
    </row>
    <row r="761" spans="1:24" ht="63" x14ac:dyDescent="0.25">
      <c r="A761" s="33" t="s">
        <v>1615</v>
      </c>
      <c r="B761" s="34" t="s">
        <v>69</v>
      </c>
      <c r="C761" s="60" t="s">
        <v>29</v>
      </c>
      <c r="D761" s="36">
        <v>0</v>
      </c>
      <c r="E761" s="36">
        <v>0</v>
      </c>
      <c r="F761" s="36" t="s">
        <v>30</v>
      </c>
      <c r="G761" s="36">
        <v>0</v>
      </c>
      <c r="H761" s="36" t="s">
        <v>30</v>
      </c>
      <c r="I761" s="36">
        <v>0</v>
      </c>
      <c r="J761" s="60" t="s">
        <v>30</v>
      </c>
      <c r="K761" s="36">
        <v>0</v>
      </c>
      <c r="L761" s="60" t="s">
        <v>30</v>
      </c>
      <c r="M761" s="36">
        <v>0</v>
      </c>
      <c r="N761" s="60" t="s">
        <v>30</v>
      </c>
      <c r="O761" s="36">
        <v>0</v>
      </c>
      <c r="P761" s="60" t="s">
        <v>30</v>
      </c>
      <c r="Q761" s="36">
        <v>0</v>
      </c>
      <c r="R761" s="60" t="s">
        <v>30</v>
      </c>
      <c r="S761" s="38">
        <v>0</v>
      </c>
      <c r="T761" s="35" t="s">
        <v>30</v>
      </c>
      <c r="W761" s="25"/>
      <c r="X761" s="26"/>
    </row>
    <row r="762" spans="1:24" ht="94.5" x14ac:dyDescent="0.25">
      <c r="A762" s="33" t="s">
        <v>1616</v>
      </c>
      <c r="B762" s="34" t="s">
        <v>71</v>
      </c>
      <c r="C762" s="60" t="s">
        <v>29</v>
      </c>
      <c r="D762" s="36">
        <v>0</v>
      </c>
      <c r="E762" s="36">
        <v>0</v>
      </c>
      <c r="F762" s="36" t="s">
        <v>30</v>
      </c>
      <c r="G762" s="36">
        <v>0</v>
      </c>
      <c r="H762" s="36" t="s">
        <v>30</v>
      </c>
      <c r="I762" s="36">
        <v>0</v>
      </c>
      <c r="J762" s="60" t="s">
        <v>30</v>
      </c>
      <c r="K762" s="36">
        <v>0</v>
      </c>
      <c r="L762" s="60" t="s">
        <v>30</v>
      </c>
      <c r="M762" s="36">
        <v>0</v>
      </c>
      <c r="N762" s="60" t="s">
        <v>30</v>
      </c>
      <c r="O762" s="36">
        <v>0</v>
      </c>
      <c r="P762" s="60" t="s">
        <v>30</v>
      </c>
      <c r="Q762" s="36">
        <v>0</v>
      </c>
      <c r="R762" s="60" t="s">
        <v>30</v>
      </c>
      <c r="S762" s="38">
        <v>0</v>
      </c>
      <c r="T762" s="35" t="s">
        <v>30</v>
      </c>
      <c r="W762" s="25"/>
      <c r="X762" s="26"/>
    </row>
    <row r="763" spans="1:24" ht="78.75" x14ac:dyDescent="0.25">
      <c r="A763" s="33" t="s">
        <v>1617</v>
      </c>
      <c r="B763" s="34" t="s">
        <v>75</v>
      </c>
      <c r="C763" s="60" t="s">
        <v>29</v>
      </c>
      <c r="D763" s="36">
        <v>0</v>
      </c>
      <c r="E763" s="36">
        <v>0</v>
      </c>
      <c r="F763" s="36" t="s">
        <v>30</v>
      </c>
      <c r="G763" s="36">
        <v>0</v>
      </c>
      <c r="H763" s="36" t="s">
        <v>30</v>
      </c>
      <c r="I763" s="36">
        <v>0</v>
      </c>
      <c r="J763" s="60" t="s">
        <v>30</v>
      </c>
      <c r="K763" s="36">
        <v>0</v>
      </c>
      <c r="L763" s="60" t="s">
        <v>30</v>
      </c>
      <c r="M763" s="36">
        <v>0</v>
      </c>
      <c r="N763" s="60" t="s">
        <v>30</v>
      </c>
      <c r="O763" s="36">
        <v>0</v>
      </c>
      <c r="P763" s="60" t="s">
        <v>30</v>
      </c>
      <c r="Q763" s="36">
        <v>0</v>
      </c>
      <c r="R763" s="60" t="s">
        <v>30</v>
      </c>
      <c r="S763" s="38">
        <v>0</v>
      </c>
      <c r="T763" s="35" t="s">
        <v>30</v>
      </c>
      <c r="W763" s="25"/>
      <c r="X763" s="26"/>
    </row>
    <row r="764" spans="1:24" ht="31.5" x14ac:dyDescent="0.25">
      <c r="A764" s="33" t="s">
        <v>1618</v>
      </c>
      <c r="B764" s="34" t="s">
        <v>90</v>
      </c>
      <c r="C764" s="60" t="s">
        <v>29</v>
      </c>
      <c r="D764" s="30">
        <v>0</v>
      </c>
      <c r="E764" s="36">
        <v>0</v>
      </c>
      <c r="F764" s="36" t="s">
        <v>30</v>
      </c>
      <c r="G764" s="36">
        <v>0</v>
      </c>
      <c r="H764" s="36" t="s">
        <v>30</v>
      </c>
      <c r="I764" s="36">
        <v>0</v>
      </c>
      <c r="J764" s="60" t="s">
        <v>30</v>
      </c>
      <c r="K764" s="36">
        <v>0</v>
      </c>
      <c r="L764" s="60" t="s">
        <v>30</v>
      </c>
      <c r="M764" s="36">
        <v>0</v>
      </c>
      <c r="N764" s="60" t="s">
        <v>30</v>
      </c>
      <c r="O764" s="36">
        <v>0</v>
      </c>
      <c r="P764" s="60" t="s">
        <v>30</v>
      </c>
      <c r="Q764" s="36">
        <v>0</v>
      </c>
      <c r="R764" s="60" t="s">
        <v>30</v>
      </c>
      <c r="S764" s="38">
        <v>0</v>
      </c>
      <c r="T764" s="35" t="s">
        <v>30</v>
      </c>
      <c r="W764" s="25"/>
      <c r="X764" s="26"/>
    </row>
    <row r="765" spans="1:24" ht="63" x14ac:dyDescent="0.25">
      <c r="A765" s="33" t="s">
        <v>1619</v>
      </c>
      <c r="B765" s="34" t="s">
        <v>92</v>
      </c>
      <c r="C765" s="60" t="s">
        <v>29</v>
      </c>
      <c r="D765" s="36">
        <f t="shared" ref="D765:E765" si="537">D766+D768+D769+D771</f>
        <v>6314.6796599999998</v>
      </c>
      <c r="E765" s="36">
        <f t="shared" si="537"/>
        <v>9053.7478687499988</v>
      </c>
      <c r="F765" s="36" t="s">
        <v>30</v>
      </c>
      <c r="G765" s="36">
        <f t="shared" ref="G765" si="538">G766+G768+G769+G771</f>
        <v>132.82763227000001</v>
      </c>
      <c r="H765" s="36" t="s">
        <v>30</v>
      </c>
      <c r="I765" s="36">
        <f t="shared" ref="I765" si="539">I766+I768+I769+I771</f>
        <v>8920.9202364799985</v>
      </c>
      <c r="J765" s="60" t="s">
        <v>30</v>
      </c>
      <c r="K765" s="36">
        <f t="shared" ref="K765:M765" si="540">K766+K768+K769+K771</f>
        <v>81.214361400000001</v>
      </c>
      <c r="L765" s="60" t="s">
        <v>30</v>
      </c>
      <c r="M765" s="36">
        <f t="shared" si="540"/>
        <v>85.843665119999997</v>
      </c>
      <c r="N765" s="60" t="s">
        <v>30</v>
      </c>
      <c r="O765" s="36">
        <f t="shared" ref="O765" si="541">O766+O768+O769+O771</f>
        <v>8835.0765713599976</v>
      </c>
      <c r="P765" s="60" t="s">
        <v>30</v>
      </c>
      <c r="Q765" s="36">
        <f t="shared" ref="Q765" si="542">Q766+Q768+Q769+Q771</f>
        <v>4.62930372000001</v>
      </c>
      <c r="R765" s="60" t="s">
        <v>30</v>
      </c>
      <c r="S765" s="38">
        <f t="shared" si="508"/>
        <v>5.7001048092954774E-2</v>
      </c>
      <c r="T765" s="35" t="s">
        <v>30</v>
      </c>
      <c r="W765" s="25"/>
      <c r="X765" s="26"/>
    </row>
    <row r="766" spans="1:24" ht="31.5" x14ac:dyDescent="0.25">
      <c r="A766" s="33" t="s">
        <v>1620</v>
      </c>
      <c r="B766" s="34" t="s">
        <v>94</v>
      </c>
      <c r="C766" s="60" t="s">
        <v>29</v>
      </c>
      <c r="D766" s="36">
        <f t="shared" ref="D766" si="543">SUM(D767:D767)</f>
        <v>0</v>
      </c>
      <c r="E766" s="36">
        <f t="shared" ref="E766" si="544">SUM(E767:E767)</f>
        <v>73.312813410000004</v>
      </c>
      <c r="F766" s="36" t="s">
        <v>30</v>
      </c>
      <c r="G766" s="36">
        <f t="shared" ref="G766" si="545">SUM(G767:G767)</f>
        <v>73.312813410000004</v>
      </c>
      <c r="H766" s="36" t="s">
        <v>30</v>
      </c>
      <c r="I766" s="36">
        <f t="shared" ref="I766" si="546">SUM(I767:I767)</f>
        <v>0</v>
      </c>
      <c r="J766" s="60" t="s">
        <v>30</v>
      </c>
      <c r="K766" s="36">
        <f t="shared" ref="K766:Q766" si="547">SUM(K767:K767)</f>
        <v>0</v>
      </c>
      <c r="L766" s="60" t="s">
        <v>30</v>
      </c>
      <c r="M766" s="36">
        <f t="shared" si="547"/>
        <v>0</v>
      </c>
      <c r="N766" s="60" t="s">
        <v>30</v>
      </c>
      <c r="O766" s="36">
        <f t="shared" si="547"/>
        <v>0</v>
      </c>
      <c r="P766" s="60" t="s">
        <v>30</v>
      </c>
      <c r="Q766" s="36">
        <f t="shared" si="547"/>
        <v>0</v>
      </c>
      <c r="R766" s="60" t="s">
        <v>30</v>
      </c>
      <c r="S766" s="38">
        <v>0</v>
      </c>
      <c r="T766" s="35" t="s">
        <v>30</v>
      </c>
      <c r="W766" s="25"/>
      <c r="X766" s="26"/>
    </row>
    <row r="767" spans="1:24" ht="31.5" x14ac:dyDescent="0.25">
      <c r="A767" s="40" t="s">
        <v>1620</v>
      </c>
      <c r="B767" s="120" t="s">
        <v>1621</v>
      </c>
      <c r="C767" s="97" t="s">
        <v>1622</v>
      </c>
      <c r="D767" s="43" t="s">
        <v>30</v>
      </c>
      <c r="E767" s="43">
        <v>73.312813410000004</v>
      </c>
      <c r="F767" s="43" t="s">
        <v>30</v>
      </c>
      <c r="G767" s="43">
        <v>73.312813410000004</v>
      </c>
      <c r="H767" s="43" t="s">
        <v>30</v>
      </c>
      <c r="I767" s="43">
        <f>E767-G767</f>
        <v>0</v>
      </c>
      <c r="J767" s="80" t="s">
        <v>30</v>
      </c>
      <c r="K767" s="43">
        <v>0</v>
      </c>
      <c r="L767" s="80" t="s">
        <v>30</v>
      </c>
      <c r="M767" s="43">
        <v>0</v>
      </c>
      <c r="N767" s="80" t="s">
        <v>30</v>
      </c>
      <c r="O767" s="43">
        <f>I767-M767</f>
        <v>0</v>
      </c>
      <c r="P767" s="80" t="s">
        <v>30</v>
      </c>
      <c r="Q767" s="43">
        <f>M767-K767</f>
        <v>0</v>
      </c>
      <c r="R767" s="80" t="s">
        <v>30</v>
      </c>
      <c r="S767" s="45">
        <v>0</v>
      </c>
      <c r="T767" s="52" t="s">
        <v>30</v>
      </c>
      <c r="W767" s="25"/>
      <c r="X767" s="26"/>
    </row>
    <row r="768" spans="1:24" x14ac:dyDescent="0.25">
      <c r="A768" s="33" t="s">
        <v>1623</v>
      </c>
      <c r="B768" s="34" t="s">
        <v>105</v>
      </c>
      <c r="C768" s="60" t="s">
        <v>29</v>
      </c>
      <c r="D768" s="36">
        <v>0</v>
      </c>
      <c r="E768" s="36">
        <v>0</v>
      </c>
      <c r="F768" s="36" t="s">
        <v>30</v>
      </c>
      <c r="G768" s="36">
        <v>0</v>
      </c>
      <c r="H768" s="36" t="s">
        <v>30</v>
      </c>
      <c r="I768" s="36">
        <v>0</v>
      </c>
      <c r="J768" s="60" t="s">
        <v>30</v>
      </c>
      <c r="K768" s="36">
        <v>0</v>
      </c>
      <c r="L768" s="60" t="s">
        <v>30</v>
      </c>
      <c r="M768" s="36">
        <v>0</v>
      </c>
      <c r="N768" s="60" t="s">
        <v>30</v>
      </c>
      <c r="O768" s="36">
        <v>0</v>
      </c>
      <c r="P768" s="60" t="s">
        <v>30</v>
      </c>
      <c r="Q768" s="36">
        <v>0</v>
      </c>
      <c r="R768" s="60" t="s">
        <v>30</v>
      </c>
      <c r="S768" s="38">
        <v>0</v>
      </c>
      <c r="T768" s="35" t="s">
        <v>30</v>
      </c>
      <c r="W768" s="25"/>
      <c r="X768" s="26"/>
    </row>
    <row r="769" spans="1:24" x14ac:dyDescent="0.25">
      <c r="A769" s="33" t="s">
        <v>1624</v>
      </c>
      <c r="B769" s="34" t="s">
        <v>110</v>
      </c>
      <c r="C769" s="60" t="s">
        <v>29</v>
      </c>
      <c r="D769" s="36">
        <f t="shared" ref="D769:E769" si="548">SUM(D770:D770)</f>
        <v>425.76163000000003</v>
      </c>
      <c r="E769" s="36">
        <f t="shared" si="548"/>
        <v>714.91936541999996</v>
      </c>
      <c r="F769" s="36" t="s">
        <v>30</v>
      </c>
      <c r="G769" s="36">
        <f t="shared" ref="G769" si="549">SUM(G770:G770)</f>
        <v>35.281787690000002</v>
      </c>
      <c r="H769" s="36" t="s">
        <v>30</v>
      </c>
      <c r="I769" s="36">
        <f t="shared" ref="I769" si="550">SUM(I770:I770)</f>
        <v>679.63757772999998</v>
      </c>
      <c r="J769" s="60" t="s">
        <v>30</v>
      </c>
      <c r="K769" s="36">
        <f t="shared" ref="K769:Q769" si="551">SUM(K770:K770)</f>
        <v>52.614329779999998</v>
      </c>
      <c r="L769" s="60" t="s">
        <v>30</v>
      </c>
      <c r="M769" s="36">
        <f t="shared" si="551"/>
        <v>48.624526580000001</v>
      </c>
      <c r="N769" s="60" t="s">
        <v>30</v>
      </c>
      <c r="O769" s="36">
        <f t="shared" si="551"/>
        <v>631.01305115000002</v>
      </c>
      <c r="P769" s="60" t="s">
        <v>30</v>
      </c>
      <c r="Q769" s="36">
        <f t="shared" si="551"/>
        <v>-3.9898031999999972</v>
      </c>
      <c r="R769" s="60" t="s">
        <v>30</v>
      </c>
      <c r="S769" s="38">
        <f t="shared" si="508"/>
        <v>-7.5831113247718684E-2</v>
      </c>
      <c r="T769" s="35" t="s">
        <v>30</v>
      </c>
      <c r="W769" s="25"/>
      <c r="X769" s="26"/>
    </row>
    <row r="770" spans="1:24" x14ac:dyDescent="0.25">
      <c r="A770" s="40" t="s">
        <v>1624</v>
      </c>
      <c r="B770" s="120" t="s">
        <v>1625</v>
      </c>
      <c r="C770" s="97" t="s">
        <v>1626</v>
      </c>
      <c r="D770" s="43">
        <v>425.76163000000003</v>
      </c>
      <c r="E770" s="43">
        <v>714.91936541999996</v>
      </c>
      <c r="F770" s="43" t="s">
        <v>30</v>
      </c>
      <c r="G770" s="43">
        <v>35.281787690000002</v>
      </c>
      <c r="H770" s="43" t="s">
        <v>30</v>
      </c>
      <c r="I770" s="43">
        <f>E770-G770</f>
        <v>679.63757772999998</v>
      </c>
      <c r="J770" s="80" t="s">
        <v>30</v>
      </c>
      <c r="K770" s="43">
        <v>52.614329779999998</v>
      </c>
      <c r="L770" s="80" t="s">
        <v>30</v>
      </c>
      <c r="M770" s="43">
        <v>48.624526580000001</v>
      </c>
      <c r="N770" s="80" t="s">
        <v>30</v>
      </c>
      <c r="O770" s="43">
        <f>I770-M770</f>
        <v>631.01305115000002</v>
      </c>
      <c r="P770" s="80" t="s">
        <v>30</v>
      </c>
      <c r="Q770" s="43">
        <f>M770-K770</f>
        <v>-3.9898031999999972</v>
      </c>
      <c r="R770" s="80" t="s">
        <v>30</v>
      </c>
      <c r="S770" s="45">
        <f t="shared" si="508"/>
        <v>-7.5831113247718684E-2</v>
      </c>
      <c r="T770" s="63" t="s">
        <v>30</v>
      </c>
      <c r="W770" s="25"/>
      <c r="X770" s="26"/>
    </row>
    <row r="771" spans="1:24" ht="31.5" x14ac:dyDescent="0.25">
      <c r="A771" s="33" t="s">
        <v>1627</v>
      </c>
      <c r="B771" s="34" t="s">
        <v>117</v>
      </c>
      <c r="C771" s="60" t="s">
        <v>29</v>
      </c>
      <c r="D771" s="36">
        <f t="shared" ref="D771:E771" si="552">SUM(D772:D772)</f>
        <v>5888.9180299999998</v>
      </c>
      <c r="E771" s="36">
        <f t="shared" si="552"/>
        <v>8265.5156899199992</v>
      </c>
      <c r="F771" s="36" t="s">
        <v>30</v>
      </c>
      <c r="G771" s="36">
        <f t="shared" ref="G771" si="553">SUM(G772:G772)</f>
        <v>24.233031170000004</v>
      </c>
      <c r="H771" s="36" t="s">
        <v>30</v>
      </c>
      <c r="I771" s="36">
        <f t="shared" ref="I771" si="554">SUM(I772:I772)</f>
        <v>8241.2826587499985</v>
      </c>
      <c r="J771" s="60" t="s">
        <v>30</v>
      </c>
      <c r="K771" s="36">
        <f t="shared" ref="K771:Q771" si="555">SUM(K772:K772)</f>
        <v>28.600031619999996</v>
      </c>
      <c r="L771" s="60" t="s">
        <v>30</v>
      </c>
      <c r="M771" s="36">
        <f t="shared" si="555"/>
        <v>37.219138540000003</v>
      </c>
      <c r="N771" s="60" t="s">
        <v>30</v>
      </c>
      <c r="O771" s="36">
        <f t="shared" si="555"/>
        <v>8204.0635202099984</v>
      </c>
      <c r="P771" s="60" t="s">
        <v>30</v>
      </c>
      <c r="Q771" s="36">
        <f t="shared" si="555"/>
        <v>8.6191069200000072</v>
      </c>
      <c r="R771" s="60" t="s">
        <v>30</v>
      </c>
      <c r="S771" s="38">
        <f t="shared" si="508"/>
        <v>0.30136704163545985</v>
      </c>
      <c r="T771" s="35" t="s">
        <v>30</v>
      </c>
      <c r="W771" s="25"/>
      <c r="X771" s="26"/>
    </row>
    <row r="772" spans="1:24" ht="73.5" customHeight="1" x14ac:dyDescent="0.25">
      <c r="A772" s="40" t="s">
        <v>1627</v>
      </c>
      <c r="B772" s="120" t="s">
        <v>1628</v>
      </c>
      <c r="C772" s="70" t="s">
        <v>1629</v>
      </c>
      <c r="D772" s="43">
        <v>5888.9180299999998</v>
      </c>
      <c r="E772" s="43">
        <v>8265.5156899199992</v>
      </c>
      <c r="F772" s="43" t="s">
        <v>30</v>
      </c>
      <c r="G772" s="43">
        <v>24.233031170000004</v>
      </c>
      <c r="H772" s="43" t="s">
        <v>30</v>
      </c>
      <c r="I772" s="43">
        <f>E772-G772</f>
        <v>8241.2826587499985</v>
      </c>
      <c r="J772" s="80" t="s">
        <v>30</v>
      </c>
      <c r="K772" s="43">
        <v>28.600031619999996</v>
      </c>
      <c r="L772" s="80" t="s">
        <v>30</v>
      </c>
      <c r="M772" s="43">
        <v>37.219138540000003</v>
      </c>
      <c r="N772" s="80" t="s">
        <v>30</v>
      </c>
      <c r="O772" s="43">
        <f>I772-M772</f>
        <v>8204.0635202099984</v>
      </c>
      <c r="P772" s="80" t="s">
        <v>30</v>
      </c>
      <c r="Q772" s="43">
        <f>M772-K772</f>
        <v>8.6191069200000072</v>
      </c>
      <c r="R772" s="80" t="s">
        <v>30</v>
      </c>
      <c r="S772" s="45">
        <f t="shared" si="508"/>
        <v>0.30136704163545985</v>
      </c>
      <c r="T772" s="63" t="s">
        <v>1630</v>
      </c>
      <c r="W772" s="25"/>
      <c r="X772" s="26"/>
    </row>
    <row r="773" spans="1:24" ht="31.5" x14ac:dyDescent="0.25">
      <c r="A773" s="33" t="s">
        <v>1631</v>
      </c>
      <c r="B773" s="34" t="s">
        <v>133</v>
      </c>
      <c r="C773" s="60" t="s">
        <v>29</v>
      </c>
      <c r="D773" s="36">
        <f t="shared" ref="D773:E773" si="556">D774+D781+D782+D784</f>
        <v>64.004109819999996</v>
      </c>
      <c r="E773" s="36">
        <f t="shared" si="556"/>
        <v>4052.1105345973619</v>
      </c>
      <c r="F773" s="36" t="s">
        <v>30</v>
      </c>
      <c r="G773" s="36">
        <f t="shared" ref="G773" si="557">G774+G781+G782+G784</f>
        <v>892.25010550999991</v>
      </c>
      <c r="H773" s="36" t="s">
        <v>30</v>
      </c>
      <c r="I773" s="36">
        <f t="shared" ref="I773" si="558">I774+I781+I782+I784</f>
        <v>3159.8604290873618</v>
      </c>
      <c r="J773" s="60" t="s">
        <v>30</v>
      </c>
      <c r="K773" s="36">
        <f t="shared" ref="K773:M773" si="559">K774+K781+K782+K784</f>
        <v>1535.87093577</v>
      </c>
      <c r="L773" s="60" t="s">
        <v>30</v>
      </c>
      <c r="M773" s="36">
        <f t="shared" si="559"/>
        <v>1534.2388630399998</v>
      </c>
      <c r="N773" s="60" t="s">
        <v>30</v>
      </c>
      <c r="O773" s="36">
        <f t="shared" ref="O773" si="560">O774+O781+O782+O784</f>
        <v>1625.621566047362</v>
      </c>
      <c r="P773" s="60" t="s">
        <v>30</v>
      </c>
      <c r="Q773" s="36">
        <f t="shared" ref="Q773" si="561">Q774+Q781+Q782+Q784</f>
        <v>-1.6320727299999476</v>
      </c>
      <c r="R773" s="60" t="s">
        <v>30</v>
      </c>
      <c r="S773" s="38">
        <f t="shared" si="508"/>
        <v>-1.0626366395700543E-3</v>
      </c>
      <c r="T773" s="35" t="s">
        <v>30</v>
      </c>
      <c r="W773" s="25"/>
      <c r="X773" s="26"/>
    </row>
    <row r="774" spans="1:24" ht="47.25" x14ac:dyDescent="0.25">
      <c r="A774" s="33" t="s">
        <v>1632</v>
      </c>
      <c r="B774" s="34" t="s">
        <v>135</v>
      </c>
      <c r="C774" s="60" t="s">
        <v>29</v>
      </c>
      <c r="D774" s="36">
        <f t="shared" ref="D774:E774" si="562">SUM(D775:D780)</f>
        <v>64.004109819999996</v>
      </c>
      <c r="E774" s="36">
        <f t="shared" si="562"/>
        <v>2885.3703870700001</v>
      </c>
      <c r="F774" s="36" t="s">
        <v>30</v>
      </c>
      <c r="G774" s="36">
        <f t="shared" ref="G774" si="563">SUM(G775:G780)</f>
        <v>708.1531653799999</v>
      </c>
      <c r="H774" s="36" t="s">
        <v>30</v>
      </c>
      <c r="I774" s="36">
        <f t="shared" ref="I774" si="564">SUM(I775:I780)</f>
        <v>2177.2172216899999</v>
      </c>
      <c r="J774" s="60" t="s">
        <v>30</v>
      </c>
      <c r="K774" s="36">
        <f t="shared" ref="K774:M774" si="565">SUM(K775:K780)</f>
        <v>1020.1918518799999</v>
      </c>
      <c r="L774" s="60" t="s">
        <v>30</v>
      </c>
      <c r="M774" s="36">
        <f t="shared" si="565"/>
        <v>1367.9515467799999</v>
      </c>
      <c r="N774" s="60" t="s">
        <v>30</v>
      </c>
      <c r="O774" s="36">
        <f t="shared" ref="O774" si="566">SUM(O775:O780)</f>
        <v>809.26567491000003</v>
      </c>
      <c r="P774" s="60" t="s">
        <v>30</v>
      </c>
      <c r="Q774" s="36">
        <f t="shared" ref="Q774" si="567">SUM(Q775:Q780)</f>
        <v>347.75969490000006</v>
      </c>
      <c r="R774" s="60" t="s">
        <v>30</v>
      </c>
      <c r="S774" s="38">
        <f t="shared" si="508"/>
        <v>0.34087676181607585</v>
      </c>
      <c r="T774" s="35" t="s">
        <v>30</v>
      </c>
      <c r="W774" s="25"/>
      <c r="X774" s="26"/>
    </row>
    <row r="775" spans="1:24" ht="47.25" x14ac:dyDescent="0.25">
      <c r="A775" s="40" t="s">
        <v>1632</v>
      </c>
      <c r="B775" s="120" t="s">
        <v>1633</v>
      </c>
      <c r="C775" s="70" t="s">
        <v>1634</v>
      </c>
      <c r="D775" s="43" t="s">
        <v>30</v>
      </c>
      <c r="E775" s="43">
        <v>1093.3137991399999</v>
      </c>
      <c r="F775" s="43" t="s">
        <v>30</v>
      </c>
      <c r="G775" s="43">
        <v>307.39419483999995</v>
      </c>
      <c r="H775" s="43" t="s">
        <v>30</v>
      </c>
      <c r="I775" s="43">
        <f t="shared" ref="I775:I780" si="568">E775-G775</f>
        <v>785.91960429999995</v>
      </c>
      <c r="J775" s="80" t="s">
        <v>30</v>
      </c>
      <c r="K775" s="43">
        <v>219.57936029999996</v>
      </c>
      <c r="L775" s="80" t="s">
        <v>30</v>
      </c>
      <c r="M775" s="43">
        <v>204.12412916</v>
      </c>
      <c r="N775" s="80" t="s">
        <v>30</v>
      </c>
      <c r="O775" s="43">
        <f t="shared" ref="O775:O780" si="569">I775-M775</f>
        <v>581.79547514000001</v>
      </c>
      <c r="P775" s="80" t="s">
        <v>30</v>
      </c>
      <c r="Q775" s="43">
        <f t="shared" ref="Q775:Q780" si="570">M775-K775</f>
        <v>-15.455231139999967</v>
      </c>
      <c r="R775" s="80" t="s">
        <v>30</v>
      </c>
      <c r="S775" s="45">
        <f t="shared" si="508"/>
        <v>-7.0385627860853048E-2</v>
      </c>
      <c r="T775" s="63" t="s">
        <v>30</v>
      </c>
      <c r="W775" s="25"/>
      <c r="X775" s="26"/>
    </row>
    <row r="776" spans="1:24" ht="47.25" x14ac:dyDescent="0.25">
      <c r="A776" s="40" t="s">
        <v>1632</v>
      </c>
      <c r="B776" s="120" t="s">
        <v>1635</v>
      </c>
      <c r="C776" s="70" t="s">
        <v>1636</v>
      </c>
      <c r="D776" s="43" t="s">
        <v>30</v>
      </c>
      <c r="E776" s="43">
        <v>500.79597396999992</v>
      </c>
      <c r="F776" s="43" t="s">
        <v>30</v>
      </c>
      <c r="G776" s="43">
        <v>14.66737856</v>
      </c>
      <c r="H776" s="43" t="s">
        <v>30</v>
      </c>
      <c r="I776" s="43">
        <f t="shared" si="568"/>
        <v>486.12859540999995</v>
      </c>
      <c r="J776" s="80" t="s">
        <v>30</v>
      </c>
      <c r="K776" s="43">
        <v>486.12859540999995</v>
      </c>
      <c r="L776" s="80" t="s">
        <v>30</v>
      </c>
      <c r="M776" s="43">
        <v>536.75864624999997</v>
      </c>
      <c r="N776" s="80" t="s">
        <v>30</v>
      </c>
      <c r="O776" s="43">
        <f t="shared" si="569"/>
        <v>-50.630050840000024</v>
      </c>
      <c r="P776" s="80" t="s">
        <v>30</v>
      </c>
      <c r="Q776" s="43">
        <f t="shared" si="570"/>
        <v>50.630050840000024</v>
      </c>
      <c r="R776" s="80" t="s">
        <v>30</v>
      </c>
      <c r="S776" s="45">
        <f t="shared" si="508"/>
        <v>0.10414950142420389</v>
      </c>
      <c r="T776" s="63" t="s">
        <v>1637</v>
      </c>
      <c r="W776" s="25"/>
      <c r="X776" s="26"/>
    </row>
    <row r="777" spans="1:24" ht="31.5" x14ac:dyDescent="0.25">
      <c r="A777" s="40" t="s">
        <v>1632</v>
      </c>
      <c r="B777" s="120" t="s">
        <v>1638</v>
      </c>
      <c r="C777" s="70" t="s">
        <v>1639</v>
      </c>
      <c r="D777" s="95" t="s">
        <v>30</v>
      </c>
      <c r="E777" s="43">
        <v>391.37753874999999</v>
      </c>
      <c r="F777" s="43" t="s">
        <v>30</v>
      </c>
      <c r="G777" s="43">
        <v>50.621468310000004</v>
      </c>
      <c r="H777" s="43" t="s">
        <v>30</v>
      </c>
      <c r="I777" s="43">
        <f t="shared" si="568"/>
        <v>340.75607043999997</v>
      </c>
      <c r="J777" s="80" t="s">
        <v>30</v>
      </c>
      <c r="K777" s="43">
        <v>5.77707266</v>
      </c>
      <c r="L777" s="80" t="s">
        <v>30</v>
      </c>
      <c r="M777" s="43">
        <v>12.576141839999998</v>
      </c>
      <c r="N777" s="80" t="s">
        <v>30</v>
      </c>
      <c r="O777" s="43">
        <f t="shared" si="569"/>
        <v>328.17992859999998</v>
      </c>
      <c r="P777" s="80" t="s">
        <v>30</v>
      </c>
      <c r="Q777" s="43">
        <f t="shared" si="570"/>
        <v>6.7990691799999983</v>
      </c>
      <c r="R777" s="80" t="s">
        <v>30</v>
      </c>
      <c r="S777" s="45">
        <f t="shared" si="508"/>
        <v>1.1769056025686195</v>
      </c>
      <c r="T777" s="63" t="s">
        <v>1637</v>
      </c>
      <c r="W777" s="25"/>
      <c r="X777" s="26"/>
    </row>
    <row r="778" spans="1:24" ht="78.75" x14ac:dyDescent="0.25">
      <c r="A778" s="40" t="s">
        <v>1632</v>
      </c>
      <c r="B778" s="122" t="s">
        <v>1640</v>
      </c>
      <c r="C778" s="70" t="s">
        <v>1641</v>
      </c>
      <c r="D778" s="43" t="s">
        <v>30</v>
      </c>
      <c r="E778" s="43">
        <v>789.88954104000004</v>
      </c>
      <c r="F778" s="43" t="s">
        <v>30</v>
      </c>
      <c r="G778" s="43">
        <v>283.91655617000004</v>
      </c>
      <c r="H778" s="43" t="s">
        <v>30</v>
      </c>
      <c r="I778" s="43">
        <f t="shared" si="568"/>
        <v>505.97298487</v>
      </c>
      <c r="J778" s="80" t="s">
        <v>30</v>
      </c>
      <c r="K778" s="43">
        <v>293.70685684</v>
      </c>
      <c r="L778" s="80" t="s">
        <v>30</v>
      </c>
      <c r="M778" s="43">
        <v>609.14404227</v>
      </c>
      <c r="N778" s="80" t="s">
        <v>30</v>
      </c>
      <c r="O778" s="43">
        <f t="shared" si="569"/>
        <v>-103.1710574</v>
      </c>
      <c r="P778" s="80" t="s">
        <v>30</v>
      </c>
      <c r="Q778" s="43">
        <f t="shared" si="570"/>
        <v>315.43718543</v>
      </c>
      <c r="R778" s="80" t="s">
        <v>30</v>
      </c>
      <c r="S778" s="45">
        <f t="shared" si="508"/>
        <v>1.0739864531042864</v>
      </c>
      <c r="T778" s="63" t="s">
        <v>1637</v>
      </c>
      <c r="W778" s="25"/>
      <c r="X778" s="26"/>
    </row>
    <row r="779" spans="1:24" ht="47.25" x14ac:dyDescent="0.25">
      <c r="A779" s="40" t="s">
        <v>1632</v>
      </c>
      <c r="B779" s="120" t="s">
        <v>1642</v>
      </c>
      <c r="C779" s="97" t="s">
        <v>1643</v>
      </c>
      <c r="D779" s="43">
        <v>64.004109819999996</v>
      </c>
      <c r="E779" s="43">
        <v>81.5535675</v>
      </c>
      <c r="F779" s="43" t="s">
        <v>30</v>
      </c>
      <c r="G779" s="43">
        <v>51.5535675</v>
      </c>
      <c r="H779" s="43" t="s">
        <v>30</v>
      </c>
      <c r="I779" s="43">
        <f t="shared" si="568"/>
        <v>30</v>
      </c>
      <c r="J779" s="80" t="s">
        <v>30</v>
      </c>
      <c r="K779" s="43">
        <v>0</v>
      </c>
      <c r="L779" s="80" t="s">
        <v>30</v>
      </c>
      <c r="M779" s="43">
        <v>0</v>
      </c>
      <c r="N779" s="80" t="s">
        <v>30</v>
      </c>
      <c r="O779" s="43">
        <f t="shared" si="569"/>
        <v>30</v>
      </c>
      <c r="P779" s="80" t="s">
        <v>30</v>
      </c>
      <c r="Q779" s="43">
        <f t="shared" si="570"/>
        <v>0</v>
      </c>
      <c r="R779" s="80" t="s">
        <v>30</v>
      </c>
      <c r="S779" s="45">
        <v>0</v>
      </c>
      <c r="T779" s="52" t="s">
        <v>30</v>
      </c>
      <c r="W779" s="25"/>
      <c r="X779" s="26"/>
    </row>
    <row r="780" spans="1:24" ht="63" x14ac:dyDescent="0.25">
      <c r="A780" s="40" t="s">
        <v>1632</v>
      </c>
      <c r="B780" s="122" t="s">
        <v>1644</v>
      </c>
      <c r="C780" s="97" t="s">
        <v>1645</v>
      </c>
      <c r="D780" s="59" t="s">
        <v>30</v>
      </c>
      <c r="E780" s="43">
        <v>28.439966669999997</v>
      </c>
      <c r="F780" s="43" t="s">
        <v>30</v>
      </c>
      <c r="G780" s="43">
        <v>0</v>
      </c>
      <c r="H780" s="43" t="s">
        <v>30</v>
      </c>
      <c r="I780" s="43">
        <f t="shared" si="568"/>
        <v>28.439966669999997</v>
      </c>
      <c r="J780" s="80" t="s">
        <v>30</v>
      </c>
      <c r="K780" s="43">
        <v>14.999966669999999</v>
      </c>
      <c r="L780" s="80" t="s">
        <v>30</v>
      </c>
      <c r="M780" s="43">
        <v>5.3485872599999986</v>
      </c>
      <c r="N780" s="80" t="s">
        <v>30</v>
      </c>
      <c r="O780" s="43">
        <f t="shared" si="569"/>
        <v>23.091379409999998</v>
      </c>
      <c r="P780" s="80" t="s">
        <v>30</v>
      </c>
      <c r="Q780" s="43">
        <f t="shared" si="570"/>
        <v>-9.6513794100000005</v>
      </c>
      <c r="R780" s="80" t="s">
        <v>30</v>
      </c>
      <c r="S780" s="45">
        <f t="shared" si="508"/>
        <v>-0.64342672369418008</v>
      </c>
      <c r="T780" s="63" t="s">
        <v>1646</v>
      </c>
      <c r="W780" s="25"/>
      <c r="X780" s="26"/>
    </row>
    <row r="781" spans="1:24" ht="31.5" x14ac:dyDescent="0.25">
      <c r="A781" s="33" t="s">
        <v>1647</v>
      </c>
      <c r="B781" s="34" t="s">
        <v>172</v>
      </c>
      <c r="C781" s="60" t="s">
        <v>29</v>
      </c>
      <c r="D781" s="36">
        <v>0</v>
      </c>
      <c r="E781" s="36">
        <v>0</v>
      </c>
      <c r="F781" s="36" t="s">
        <v>30</v>
      </c>
      <c r="G781" s="36">
        <v>0</v>
      </c>
      <c r="H781" s="36" t="s">
        <v>30</v>
      </c>
      <c r="I781" s="36">
        <v>0</v>
      </c>
      <c r="J781" s="60" t="s">
        <v>30</v>
      </c>
      <c r="K781" s="36">
        <v>0</v>
      </c>
      <c r="L781" s="60" t="s">
        <v>30</v>
      </c>
      <c r="M781" s="36">
        <v>0</v>
      </c>
      <c r="N781" s="60" t="s">
        <v>30</v>
      </c>
      <c r="O781" s="36">
        <v>0</v>
      </c>
      <c r="P781" s="60" t="s">
        <v>30</v>
      </c>
      <c r="Q781" s="36">
        <v>0</v>
      </c>
      <c r="R781" s="60" t="s">
        <v>30</v>
      </c>
      <c r="S781" s="38">
        <v>0</v>
      </c>
      <c r="T781" s="35" t="s">
        <v>30</v>
      </c>
      <c r="W781" s="25"/>
      <c r="X781" s="26"/>
    </row>
    <row r="782" spans="1:24" ht="31.5" x14ac:dyDescent="0.25">
      <c r="A782" s="33" t="s">
        <v>1648</v>
      </c>
      <c r="B782" s="34" t="s">
        <v>177</v>
      </c>
      <c r="C782" s="60" t="s">
        <v>29</v>
      </c>
      <c r="D782" s="36">
        <f t="shared" ref="D782:E782" si="571">SUM(D783:D783)</f>
        <v>0</v>
      </c>
      <c r="E782" s="36">
        <f t="shared" si="571"/>
        <v>9.39544025</v>
      </c>
      <c r="F782" s="36" t="s">
        <v>30</v>
      </c>
      <c r="G782" s="36">
        <f t="shared" ref="G782" si="572">SUM(G783:G783)</f>
        <v>0</v>
      </c>
      <c r="H782" s="36" t="s">
        <v>30</v>
      </c>
      <c r="I782" s="36">
        <f t="shared" ref="I782" si="573">SUM(I783:I783)</f>
        <v>9.39544025</v>
      </c>
      <c r="J782" s="60" t="s">
        <v>30</v>
      </c>
      <c r="K782" s="36">
        <f t="shared" ref="K782:Q782" si="574">SUM(K783:K783)</f>
        <v>9.39544025</v>
      </c>
      <c r="L782" s="60" t="s">
        <v>30</v>
      </c>
      <c r="M782" s="36">
        <f t="shared" si="574"/>
        <v>0.10990111</v>
      </c>
      <c r="N782" s="60" t="s">
        <v>30</v>
      </c>
      <c r="O782" s="36">
        <f t="shared" si="574"/>
        <v>9.2855391400000009</v>
      </c>
      <c r="P782" s="60" t="s">
        <v>30</v>
      </c>
      <c r="Q782" s="36">
        <f t="shared" si="574"/>
        <v>-9.2855391400000009</v>
      </c>
      <c r="R782" s="60" t="s">
        <v>30</v>
      </c>
      <c r="S782" s="38">
        <f t="shared" si="508"/>
        <v>-0.98830271843834039</v>
      </c>
      <c r="T782" s="35" t="s">
        <v>30</v>
      </c>
      <c r="W782" s="25"/>
      <c r="X782" s="26"/>
    </row>
    <row r="783" spans="1:24" ht="63" x14ac:dyDescent="0.25">
      <c r="A783" s="40" t="s">
        <v>1648</v>
      </c>
      <c r="B783" s="121" t="s">
        <v>1649</v>
      </c>
      <c r="C783" s="80" t="s">
        <v>1650</v>
      </c>
      <c r="D783" s="59" t="s">
        <v>30</v>
      </c>
      <c r="E783" s="43">
        <v>9.39544025</v>
      </c>
      <c r="F783" s="43" t="s">
        <v>30</v>
      </c>
      <c r="G783" s="43">
        <v>0</v>
      </c>
      <c r="H783" s="43" t="s">
        <v>30</v>
      </c>
      <c r="I783" s="43">
        <f>E783-G783</f>
        <v>9.39544025</v>
      </c>
      <c r="J783" s="80" t="s">
        <v>30</v>
      </c>
      <c r="K783" s="43">
        <v>9.39544025</v>
      </c>
      <c r="L783" s="80" t="s">
        <v>30</v>
      </c>
      <c r="M783" s="43">
        <v>0.10990111</v>
      </c>
      <c r="N783" s="80" t="s">
        <v>30</v>
      </c>
      <c r="O783" s="43">
        <f>I783-M783</f>
        <v>9.2855391400000009</v>
      </c>
      <c r="P783" s="80" t="s">
        <v>30</v>
      </c>
      <c r="Q783" s="43">
        <f>M783-K783</f>
        <v>-9.2855391400000009</v>
      </c>
      <c r="R783" s="80" t="s">
        <v>30</v>
      </c>
      <c r="S783" s="45">
        <f t="shared" si="508"/>
        <v>-0.98830271843834039</v>
      </c>
      <c r="T783" s="63" t="s">
        <v>1651</v>
      </c>
      <c r="W783" s="25"/>
      <c r="X783" s="26"/>
    </row>
    <row r="784" spans="1:24" ht="47.25" x14ac:dyDescent="0.25">
      <c r="A784" s="33" t="s">
        <v>1652</v>
      </c>
      <c r="B784" s="34" t="s">
        <v>212</v>
      </c>
      <c r="C784" s="60" t="s">
        <v>29</v>
      </c>
      <c r="D784" s="36">
        <f t="shared" ref="D784:E784" si="575">SUM(D785:D804)</f>
        <v>0</v>
      </c>
      <c r="E784" s="36">
        <f t="shared" si="575"/>
        <v>1157.344707277362</v>
      </c>
      <c r="F784" s="36" t="s">
        <v>30</v>
      </c>
      <c r="G784" s="36">
        <f t="shared" ref="G784" si="576">SUM(G785:G804)</f>
        <v>184.09694012999998</v>
      </c>
      <c r="H784" s="36" t="s">
        <v>30</v>
      </c>
      <c r="I784" s="36">
        <f t="shared" ref="I784" si="577">SUM(I785:I804)</f>
        <v>973.24776714736197</v>
      </c>
      <c r="J784" s="60" t="s">
        <v>30</v>
      </c>
      <c r="K784" s="36">
        <f t="shared" ref="K784:M784" si="578">SUM(K785:K804)</f>
        <v>506.28364364000004</v>
      </c>
      <c r="L784" s="60" t="s">
        <v>30</v>
      </c>
      <c r="M784" s="36">
        <f t="shared" si="578"/>
        <v>166.17741514999997</v>
      </c>
      <c r="N784" s="60" t="s">
        <v>30</v>
      </c>
      <c r="O784" s="36">
        <f t="shared" ref="O784" si="579">SUM(O785:O804)</f>
        <v>807.07035199736197</v>
      </c>
      <c r="P784" s="60" t="s">
        <v>30</v>
      </c>
      <c r="Q784" s="36">
        <f t="shared" ref="Q784" si="580">SUM(Q785:Q804)</f>
        <v>-340.10622848999998</v>
      </c>
      <c r="R784" s="60" t="s">
        <v>30</v>
      </c>
      <c r="S784" s="38">
        <f t="shared" si="508"/>
        <v>-0.67177012878543085</v>
      </c>
      <c r="T784" s="35" t="s">
        <v>30</v>
      </c>
      <c r="W784" s="25"/>
      <c r="X784" s="26"/>
    </row>
    <row r="785" spans="1:24" ht="65.25" customHeight="1" x14ac:dyDescent="0.25">
      <c r="A785" s="40" t="s">
        <v>1652</v>
      </c>
      <c r="B785" s="120" t="s">
        <v>1653</v>
      </c>
      <c r="C785" s="97" t="s">
        <v>1654</v>
      </c>
      <c r="D785" s="43" t="s">
        <v>30</v>
      </c>
      <c r="E785" s="43">
        <v>54.502000000000002</v>
      </c>
      <c r="F785" s="43" t="s">
        <v>30</v>
      </c>
      <c r="G785" s="43">
        <v>30.528236839999998</v>
      </c>
      <c r="H785" s="43" t="s">
        <v>30</v>
      </c>
      <c r="I785" s="43">
        <f t="shared" ref="I785:I804" si="581">E785-G785</f>
        <v>23.973763160000004</v>
      </c>
      <c r="J785" s="80" t="s">
        <v>30</v>
      </c>
      <c r="K785" s="43">
        <v>5.1809999999999992</v>
      </c>
      <c r="L785" s="80" t="s">
        <v>30</v>
      </c>
      <c r="M785" s="43">
        <v>5.181</v>
      </c>
      <c r="N785" s="80" t="s">
        <v>30</v>
      </c>
      <c r="O785" s="43">
        <f t="shared" ref="O785:O804" si="582">I785-M785</f>
        <v>18.792763160000003</v>
      </c>
      <c r="P785" s="80" t="s">
        <v>30</v>
      </c>
      <c r="Q785" s="43">
        <f t="shared" ref="Q785:Q804" si="583">M785-K785</f>
        <v>0</v>
      </c>
      <c r="R785" s="80" t="s">
        <v>30</v>
      </c>
      <c r="S785" s="45">
        <f t="shared" si="508"/>
        <v>0</v>
      </c>
      <c r="T785" s="63" t="s">
        <v>30</v>
      </c>
      <c r="W785" s="25"/>
      <c r="X785" s="26"/>
    </row>
    <row r="786" spans="1:24" ht="221.25" customHeight="1" x14ac:dyDescent="0.25">
      <c r="A786" s="40" t="s">
        <v>1652</v>
      </c>
      <c r="B786" s="132" t="s">
        <v>1655</v>
      </c>
      <c r="C786" s="97" t="s">
        <v>1656</v>
      </c>
      <c r="D786" s="43" t="s">
        <v>30</v>
      </c>
      <c r="E786" s="43">
        <v>230.38746908736201</v>
      </c>
      <c r="F786" s="43" t="s">
        <v>30</v>
      </c>
      <c r="G786" s="43">
        <v>31.911736999999999</v>
      </c>
      <c r="H786" s="43" t="s">
        <v>30</v>
      </c>
      <c r="I786" s="43">
        <f t="shared" si="581"/>
        <v>198.47573208736202</v>
      </c>
      <c r="J786" s="80" t="s">
        <v>30</v>
      </c>
      <c r="K786" s="43">
        <v>16.284244879999999</v>
      </c>
      <c r="L786" s="80" t="s">
        <v>30</v>
      </c>
      <c r="M786" s="43">
        <v>2.3945257900000003</v>
      </c>
      <c r="N786" s="80" t="s">
        <v>30</v>
      </c>
      <c r="O786" s="43">
        <f t="shared" si="582"/>
        <v>196.08120629736203</v>
      </c>
      <c r="P786" s="80" t="s">
        <v>30</v>
      </c>
      <c r="Q786" s="43">
        <f t="shared" si="583"/>
        <v>-13.88971909</v>
      </c>
      <c r="R786" s="80" t="s">
        <v>30</v>
      </c>
      <c r="S786" s="45">
        <f t="shared" si="508"/>
        <v>-0.85295444721904723</v>
      </c>
      <c r="T786" s="63" t="s">
        <v>1657</v>
      </c>
      <c r="W786" s="25"/>
      <c r="X786" s="26"/>
    </row>
    <row r="787" spans="1:24" ht="31.5" x14ac:dyDescent="0.25">
      <c r="A787" s="40" t="s">
        <v>1652</v>
      </c>
      <c r="B787" s="120" t="s">
        <v>1658</v>
      </c>
      <c r="C787" s="97" t="s">
        <v>1659</v>
      </c>
      <c r="D787" s="43" t="s">
        <v>30</v>
      </c>
      <c r="E787" s="43">
        <v>62.981276219999998</v>
      </c>
      <c r="F787" s="43" t="s">
        <v>30</v>
      </c>
      <c r="G787" s="43">
        <v>31.668966189999999</v>
      </c>
      <c r="H787" s="43" t="s">
        <v>30</v>
      </c>
      <c r="I787" s="43">
        <f t="shared" si="581"/>
        <v>31.312310029999999</v>
      </c>
      <c r="J787" s="80" t="s">
        <v>30</v>
      </c>
      <c r="K787" s="43">
        <v>3.8330000000000002</v>
      </c>
      <c r="L787" s="80" t="s">
        <v>30</v>
      </c>
      <c r="M787" s="43">
        <v>0</v>
      </c>
      <c r="N787" s="80" t="s">
        <v>30</v>
      </c>
      <c r="O787" s="43">
        <f t="shared" si="582"/>
        <v>31.312310029999999</v>
      </c>
      <c r="P787" s="80" t="s">
        <v>30</v>
      </c>
      <c r="Q787" s="43">
        <f t="shared" si="583"/>
        <v>-3.8330000000000002</v>
      </c>
      <c r="R787" s="80" t="s">
        <v>30</v>
      </c>
      <c r="S787" s="45">
        <f t="shared" si="508"/>
        <v>-1</v>
      </c>
      <c r="T787" s="63" t="s">
        <v>1660</v>
      </c>
      <c r="W787" s="25"/>
      <c r="X787" s="26"/>
    </row>
    <row r="788" spans="1:24" ht="31.5" x14ac:dyDescent="0.25">
      <c r="A788" s="40" t="s">
        <v>1652</v>
      </c>
      <c r="B788" s="120" t="s">
        <v>1661</v>
      </c>
      <c r="C788" s="70" t="s">
        <v>1662</v>
      </c>
      <c r="D788" s="43" t="s">
        <v>30</v>
      </c>
      <c r="E788" s="43">
        <v>35.333279439999998</v>
      </c>
      <c r="F788" s="43" t="s">
        <v>30</v>
      </c>
      <c r="G788" s="43">
        <v>0</v>
      </c>
      <c r="H788" s="43" t="s">
        <v>30</v>
      </c>
      <c r="I788" s="43">
        <f t="shared" si="581"/>
        <v>35.333279439999998</v>
      </c>
      <c r="J788" s="80" t="s">
        <v>30</v>
      </c>
      <c r="K788" s="43">
        <v>1</v>
      </c>
      <c r="L788" s="80" t="s">
        <v>30</v>
      </c>
      <c r="M788" s="43">
        <v>0</v>
      </c>
      <c r="N788" s="80" t="s">
        <v>30</v>
      </c>
      <c r="O788" s="43">
        <f t="shared" si="582"/>
        <v>35.333279439999998</v>
      </c>
      <c r="P788" s="80" t="s">
        <v>30</v>
      </c>
      <c r="Q788" s="43">
        <f t="shared" si="583"/>
        <v>-1</v>
      </c>
      <c r="R788" s="80" t="s">
        <v>30</v>
      </c>
      <c r="S788" s="45">
        <f t="shared" si="508"/>
        <v>-1</v>
      </c>
      <c r="T788" s="63" t="s">
        <v>1663</v>
      </c>
      <c r="W788" s="25"/>
      <c r="X788" s="26"/>
    </row>
    <row r="789" spans="1:24" x14ac:dyDescent="0.25">
      <c r="A789" s="40" t="s">
        <v>1652</v>
      </c>
      <c r="B789" s="120" t="s">
        <v>1664</v>
      </c>
      <c r="C789" s="70" t="s">
        <v>1665</v>
      </c>
      <c r="D789" s="53" t="s">
        <v>30</v>
      </c>
      <c r="E789" s="43">
        <v>10.186171999999999</v>
      </c>
      <c r="F789" s="43" t="s">
        <v>30</v>
      </c>
      <c r="G789" s="43">
        <v>10.186171999999999</v>
      </c>
      <c r="H789" s="43" t="s">
        <v>30</v>
      </c>
      <c r="I789" s="43">
        <f t="shared" si="581"/>
        <v>0</v>
      </c>
      <c r="J789" s="80" t="s">
        <v>30</v>
      </c>
      <c r="K789" s="43">
        <v>0</v>
      </c>
      <c r="L789" s="80" t="s">
        <v>30</v>
      </c>
      <c r="M789" s="43">
        <v>0</v>
      </c>
      <c r="N789" s="80" t="s">
        <v>30</v>
      </c>
      <c r="O789" s="43">
        <f t="shared" si="582"/>
        <v>0</v>
      </c>
      <c r="P789" s="80" t="s">
        <v>30</v>
      </c>
      <c r="Q789" s="43">
        <f t="shared" si="583"/>
        <v>0</v>
      </c>
      <c r="R789" s="80" t="s">
        <v>30</v>
      </c>
      <c r="S789" s="45">
        <v>0</v>
      </c>
      <c r="T789" s="52" t="s">
        <v>30</v>
      </c>
      <c r="W789" s="25"/>
      <c r="X789" s="26"/>
    </row>
    <row r="790" spans="1:24" ht="31.5" x14ac:dyDescent="0.25">
      <c r="A790" s="40" t="s">
        <v>1652</v>
      </c>
      <c r="B790" s="120" t="s">
        <v>1666</v>
      </c>
      <c r="C790" s="70" t="s">
        <v>1667</v>
      </c>
      <c r="D790" s="43" t="s">
        <v>30</v>
      </c>
      <c r="E790" s="43">
        <v>11.946019979999999</v>
      </c>
      <c r="F790" s="43" t="s">
        <v>30</v>
      </c>
      <c r="G790" s="43">
        <v>11.946019979999999</v>
      </c>
      <c r="H790" s="43" t="s">
        <v>30</v>
      </c>
      <c r="I790" s="43">
        <f t="shared" si="581"/>
        <v>0</v>
      </c>
      <c r="J790" s="80" t="s">
        <v>30</v>
      </c>
      <c r="K790" s="43">
        <v>0</v>
      </c>
      <c r="L790" s="80" t="s">
        <v>30</v>
      </c>
      <c r="M790" s="43">
        <v>0</v>
      </c>
      <c r="N790" s="80" t="s">
        <v>30</v>
      </c>
      <c r="O790" s="43">
        <f t="shared" si="582"/>
        <v>0</v>
      </c>
      <c r="P790" s="80" t="s">
        <v>30</v>
      </c>
      <c r="Q790" s="43">
        <f t="shared" si="583"/>
        <v>0</v>
      </c>
      <c r="R790" s="80" t="s">
        <v>30</v>
      </c>
      <c r="S790" s="45">
        <v>0</v>
      </c>
      <c r="T790" s="52" t="s">
        <v>30</v>
      </c>
      <c r="W790" s="25"/>
      <c r="X790" s="26"/>
    </row>
    <row r="791" spans="1:24" ht="47.25" x14ac:dyDescent="0.25">
      <c r="A791" s="40" t="s">
        <v>1652</v>
      </c>
      <c r="B791" s="120" t="s">
        <v>1668</v>
      </c>
      <c r="C791" s="70" t="s">
        <v>1669</v>
      </c>
      <c r="D791" s="59" t="s">
        <v>30</v>
      </c>
      <c r="E791" s="43">
        <v>14.748448199999999</v>
      </c>
      <c r="F791" s="43" t="s">
        <v>30</v>
      </c>
      <c r="G791" s="43">
        <v>14.748448199999999</v>
      </c>
      <c r="H791" s="43" t="s">
        <v>30</v>
      </c>
      <c r="I791" s="43">
        <f t="shared" si="581"/>
        <v>0</v>
      </c>
      <c r="J791" s="80" t="s">
        <v>30</v>
      </c>
      <c r="K791" s="43">
        <v>0</v>
      </c>
      <c r="L791" s="80" t="s">
        <v>30</v>
      </c>
      <c r="M791" s="43">
        <v>0</v>
      </c>
      <c r="N791" s="80" t="s">
        <v>30</v>
      </c>
      <c r="O791" s="43">
        <f t="shared" si="582"/>
        <v>0</v>
      </c>
      <c r="P791" s="80" t="s">
        <v>30</v>
      </c>
      <c r="Q791" s="43">
        <f t="shared" si="583"/>
        <v>0</v>
      </c>
      <c r="R791" s="80" t="s">
        <v>30</v>
      </c>
      <c r="S791" s="45">
        <v>0</v>
      </c>
      <c r="T791" s="52" t="s">
        <v>30</v>
      </c>
      <c r="W791" s="25"/>
      <c r="X791" s="26"/>
    </row>
    <row r="792" spans="1:24" ht="116.25" customHeight="1" x14ac:dyDescent="0.25">
      <c r="A792" s="40" t="s">
        <v>1652</v>
      </c>
      <c r="B792" s="120" t="s">
        <v>1670</v>
      </c>
      <c r="C792" s="70" t="s">
        <v>1671</v>
      </c>
      <c r="D792" s="59" t="s">
        <v>30</v>
      </c>
      <c r="E792" s="43">
        <v>20.868038520000002</v>
      </c>
      <c r="F792" s="43" t="s">
        <v>30</v>
      </c>
      <c r="G792" s="43">
        <v>20.868038520000002</v>
      </c>
      <c r="H792" s="43" t="s">
        <v>30</v>
      </c>
      <c r="I792" s="43">
        <f t="shared" si="581"/>
        <v>0</v>
      </c>
      <c r="J792" s="80" t="s">
        <v>30</v>
      </c>
      <c r="K792" s="43">
        <v>0</v>
      </c>
      <c r="L792" s="80" t="s">
        <v>30</v>
      </c>
      <c r="M792" s="43">
        <v>0</v>
      </c>
      <c r="N792" s="80" t="s">
        <v>30</v>
      </c>
      <c r="O792" s="43">
        <f t="shared" si="582"/>
        <v>0</v>
      </c>
      <c r="P792" s="80" t="s">
        <v>30</v>
      </c>
      <c r="Q792" s="43">
        <f t="shared" si="583"/>
        <v>0</v>
      </c>
      <c r="R792" s="80" t="s">
        <v>30</v>
      </c>
      <c r="S792" s="45">
        <v>0</v>
      </c>
      <c r="T792" s="52" t="s">
        <v>30</v>
      </c>
      <c r="W792" s="25"/>
      <c r="X792" s="26"/>
    </row>
    <row r="793" spans="1:24" ht="63" x14ac:dyDescent="0.25">
      <c r="A793" s="40" t="s">
        <v>1652</v>
      </c>
      <c r="B793" s="120" t="s">
        <v>1672</v>
      </c>
      <c r="C793" s="70" t="s">
        <v>1673</v>
      </c>
      <c r="D793" s="59" t="s">
        <v>30</v>
      </c>
      <c r="E793" s="43">
        <v>17.69784087</v>
      </c>
      <c r="F793" s="43" t="s">
        <v>30</v>
      </c>
      <c r="G793" s="43">
        <v>10.597840870000001</v>
      </c>
      <c r="H793" s="43" t="s">
        <v>30</v>
      </c>
      <c r="I793" s="43">
        <f t="shared" si="581"/>
        <v>7.1</v>
      </c>
      <c r="J793" s="80" t="s">
        <v>30</v>
      </c>
      <c r="K793" s="43">
        <v>7.1</v>
      </c>
      <c r="L793" s="80" t="s">
        <v>30</v>
      </c>
      <c r="M793" s="43">
        <v>7.81</v>
      </c>
      <c r="N793" s="80" t="s">
        <v>30</v>
      </c>
      <c r="O793" s="43">
        <f t="shared" si="582"/>
        <v>-0.71</v>
      </c>
      <c r="P793" s="80" t="s">
        <v>30</v>
      </c>
      <c r="Q793" s="43">
        <f t="shared" si="583"/>
        <v>0.71</v>
      </c>
      <c r="R793" s="80" t="s">
        <v>30</v>
      </c>
      <c r="S793" s="45">
        <f t="shared" ref="S793:S856" si="584">Q793/K793</f>
        <v>0.1</v>
      </c>
      <c r="T793" s="63" t="s">
        <v>30</v>
      </c>
      <c r="W793" s="25"/>
      <c r="X793" s="26"/>
    </row>
    <row r="794" spans="1:24" ht="31.5" x14ac:dyDescent="0.25">
      <c r="A794" s="40" t="s">
        <v>1652</v>
      </c>
      <c r="B794" s="120" t="s">
        <v>1674</v>
      </c>
      <c r="C794" s="70" t="s">
        <v>1675</v>
      </c>
      <c r="D794" s="43" t="s">
        <v>30</v>
      </c>
      <c r="E794" s="43">
        <v>25.631346409999999</v>
      </c>
      <c r="F794" s="43" t="s">
        <v>30</v>
      </c>
      <c r="G794" s="43">
        <v>0.65351064999999997</v>
      </c>
      <c r="H794" s="43" t="s">
        <v>30</v>
      </c>
      <c r="I794" s="43">
        <f t="shared" si="581"/>
        <v>24.977835759999998</v>
      </c>
      <c r="J794" s="80" t="s">
        <v>30</v>
      </c>
      <c r="K794" s="43">
        <v>24.977835759999998</v>
      </c>
      <c r="L794" s="80" t="s">
        <v>30</v>
      </c>
      <c r="M794" s="43">
        <v>0.47990853</v>
      </c>
      <c r="N794" s="80" t="s">
        <v>30</v>
      </c>
      <c r="O794" s="43">
        <f t="shared" si="582"/>
        <v>24.497927229999998</v>
      </c>
      <c r="P794" s="80" t="s">
        <v>30</v>
      </c>
      <c r="Q794" s="43">
        <f t="shared" si="583"/>
        <v>-24.497927229999998</v>
      </c>
      <c r="R794" s="80" t="s">
        <v>30</v>
      </c>
      <c r="S794" s="45">
        <f t="shared" si="584"/>
        <v>-0.98078662480563927</v>
      </c>
      <c r="T794" s="63" t="s">
        <v>1676</v>
      </c>
      <c r="W794" s="25"/>
      <c r="X794" s="26"/>
    </row>
    <row r="795" spans="1:24" ht="31.5" x14ac:dyDescent="0.25">
      <c r="A795" s="40" t="s">
        <v>1652</v>
      </c>
      <c r="B795" s="120" t="s">
        <v>1677</v>
      </c>
      <c r="C795" s="70" t="s">
        <v>1678</v>
      </c>
      <c r="D795" s="59" t="s">
        <v>30</v>
      </c>
      <c r="E795" s="43">
        <v>20.057969880000002</v>
      </c>
      <c r="F795" s="43" t="s">
        <v>30</v>
      </c>
      <c r="G795" s="43">
        <v>13.407969880000001</v>
      </c>
      <c r="H795" s="43" t="s">
        <v>30</v>
      </c>
      <c r="I795" s="43">
        <f t="shared" si="581"/>
        <v>6.65</v>
      </c>
      <c r="J795" s="80" t="s">
        <v>30</v>
      </c>
      <c r="K795" s="43">
        <v>6.65</v>
      </c>
      <c r="L795" s="80" t="s">
        <v>30</v>
      </c>
      <c r="M795" s="43">
        <v>7.1285106100000002</v>
      </c>
      <c r="N795" s="80" t="s">
        <v>30</v>
      </c>
      <c r="O795" s="43">
        <f t="shared" si="582"/>
        <v>-0.47851060999999984</v>
      </c>
      <c r="P795" s="80" t="s">
        <v>30</v>
      </c>
      <c r="Q795" s="43">
        <f t="shared" si="583"/>
        <v>0.47851060999999984</v>
      </c>
      <c r="R795" s="80" t="s">
        <v>30</v>
      </c>
      <c r="S795" s="45">
        <f t="shared" si="584"/>
        <v>7.1956482706766883E-2</v>
      </c>
      <c r="T795" s="63" t="s">
        <v>30</v>
      </c>
      <c r="W795" s="25"/>
      <c r="X795" s="26"/>
    </row>
    <row r="796" spans="1:24" ht="31.5" x14ac:dyDescent="0.25">
      <c r="A796" s="40" t="s">
        <v>1652</v>
      </c>
      <c r="B796" s="120" t="s">
        <v>1679</v>
      </c>
      <c r="C796" s="70" t="s">
        <v>1680</v>
      </c>
      <c r="D796" s="43" t="s">
        <v>30</v>
      </c>
      <c r="E796" s="43">
        <v>9.7319999999999993</v>
      </c>
      <c r="F796" s="43" t="s">
        <v>30</v>
      </c>
      <c r="G796" s="43">
        <v>0</v>
      </c>
      <c r="H796" s="43" t="s">
        <v>30</v>
      </c>
      <c r="I796" s="43">
        <f t="shared" si="581"/>
        <v>9.7319999999999993</v>
      </c>
      <c r="J796" s="80" t="s">
        <v>30</v>
      </c>
      <c r="K796" s="43">
        <v>9.7319999999999993</v>
      </c>
      <c r="L796" s="80" t="s">
        <v>30</v>
      </c>
      <c r="M796" s="43">
        <v>0</v>
      </c>
      <c r="N796" s="80" t="s">
        <v>30</v>
      </c>
      <c r="O796" s="43">
        <f t="shared" si="582"/>
        <v>9.7319999999999993</v>
      </c>
      <c r="P796" s="80" t="s">
        <v>30</v>
      </c>
      <c r="Q796" s="43">
        <f t="shared" si="583"/>
        <v>-9.7319999999999993</v>
      </c>
      <c r="R796" s="80" t="s">
        <v>30</v>
      </c>
      <c r="S796" s="45">
        <f t="shared" si="584"/>
        <v>-1</v>
      </c>
      <c r="T796" s="63" t="s">
        <v>1681</v>
      </c>
      <c r="W796" s="25"/>
      <c r="X796" s="26"/>
    </row>
    <row r="797" spans="1:24" ht="47.25" x14ac:dyDescent="0.25">
      <c r="A797" s="40" t="s">
        <v>1652</v>
      </c>
      <c r="B797" s="120" t="s">
        <v>1682</v>
      </c>
      <c r="C797" s="70" t="s">
        <v>1683</v>
      </c>
      <c r="D797" s="59" t="s">
        <v>30</v>
      </c>
      <c r="E797" s="43">
        <v>0</v>
      </c>
      <c r="F797" s="43" t="s">
        <v>30</v>
      </c>
      <c r="G797" s="43">
        <v>0</v>
      </c>
      <c r="H797" s="43" t="s">
        <v>30</v>
      </c>
      <c r="I797" s="43">
        <f t="shared" si="581"/>
        <v>0</v>
      </c>
      <c r="J797" s="80" t="s">
        <v>30</v>
      </c>
      <c r="K797" s="43">
        <v>0</v>
      </c>
      <c r="L797" s="80" t="s">
        <v>30</v>
      </c>
      <c r="M797" s="43">
        <v>0</v>
      </c>
      <c r="N797" s="80" t="s">
        <v>30</v>
      </c>
      <c r="O797" s="43">
        <f t="shared" si="582"/>
        <v>0</v>
      </c>
      <c r="P797" s="80" t="s">
        <v>30</v>
      </c>
      <c r="Q797" s="43">
        <f t="shared" si="583"/>
        <v>0</v>
      </c>
      <c r="R797" s="80" t="s">
        <v>30</v>
      </c>
      <c r="S797" s="45">
        <v>0</v>
      </c>
      <c r="T797" s="63" t="s">
        <v>30</v>
      </c>
      <c r="W797" s="25"/>
      <c r="X797" s="26"/>
    </row>
    <row r="798" spans="1:24" ht="36" customHeight="1" x14ac:dyDescent="0.25">
      <c r="A798" s="40" t="s">
        <v>1652</v>
      </c>
      <c r="B798" s="120" t="s">
        <v>1684</v>
      </c>
      <c r="C798" s="70" t="s">
        <v>1685</v>
      </c>
      <c r="D798" s="43" t="s">
        <v>30</v>
      </c>
      <c r="E798" s="43">
        <v>2.2749999999999999</v>
      </c>
      <c r="F798" s="43" t="s">
        <v>30</v>
      </c>
      <c r="G798" s="43">
        <v>0</v>
      </c>
      <c r="H798" s="43" t="s">
        <v>30</v>
      </c>
      <c r="I798" s="43">
        <f t="shared" si="581"/>
        <v>2.2749999999999999</v>
      </c>
      <c r="J798" s="80" t="s">
        <v>30</v>
      </c>
      <c r="K798" s="43">
        <v>2.2749999999999999</v>
      </c>
      <c r="L798" s="80" t="s">
        <v>30</v>
      </c>
      <c r="M798" s="43">
        <v>0</v>
      </c>
      <c r="N798" s="80" t="s">
        <v>30</v>
      </c>
      <c r="O798" s="43">
        <f t="shared" si="582"/>
        <v>2.2749999999999999</v>
      </c>
      <c r="P798" s="80" t="s">
        <v>30</v>
      </c>
      <c r="Q798" s="43">
        <f t="shared" si="583"/>
        <v>-2.2749999999999999</v>
      </c>
      <c r="R798" s="80" t="s">
        <v>30</v>
      </c>
      <c r="S798" s="45">
        <f t="shared" si="584"/>
        <v>-1</v>
      </c>
      <c r="T798" s="63" t="s">
        <v>1686</v>
      </c>
      <c r="W798" s="25"/>
      <c r="X798" s="26"/>
    </row>
    <row r="799" spans="1:24" ht="31.5" x14ac:dyDescent="0.25">
      <c r="A799" s="40" t="s">
        <v>1652</v>
      </c>
      <c r="B799" s="120" t="s">
        <v>1687</v>
      </c>
      <c r="C799" s="70" t="s">
        <v>1688</v>
      </c>
      <c r="D799" s="43" t="s">
        <v>30</v>
      </c>
      <c r="E799" s="43">
        <v>63.43524</v>
      </c>
      <c r="F799" s="43" t="s">
        <v>30</v>
      </c>
      <c r="G799" s="43">
        <v>0</v>
      </c>
      <c r="H799" s="43" t="s">
        <v>30</v>
      </c>
      <c r="I799" s="43">
        <f t="shared" si="581"/>
        <v>63.43524</v>
      </c>
      <c r="J799" s="80" t="s">
        <v>30</v>
      </c>
      <c r="K799" s="43">
        <v>4.4000000000000004</v>
      </c>
      <c r="L799" s="80" t="s">
        <v>30</v>
      </c>
      <c r="M799" s="43">
        <v>4.4000000000000004</v>
      </c>
      <c r="N799" s="80" t="s">
        <v>30</v>
      </c>
      <c r="O799" s="43">
        <f t="shared" si="582"/>
        <v>59.035240000000002</v>
      </c>
      <c r="P799" s="80" t="s">
        <v>30</v>
      </c>
      <c r="Q799" s="43">
        <f t="shared" si="583"/>
        <v>0</v>
      </c>
      <c r="R799" s="80" t="s">
        <v>30</v>
      </c>
      <c r="S799" s="45">
        <f t="shared" si="584"/>
        <v>0</v>
      </c>
      <c r="T799" s="63" t="s">
        <v>30</v>
      </c>
      <c r="W799" s="25"/>
      <c r="X799" s="26"/>
    </row>
    <row r="800" spans="1:24" ht="47.25" x14ac:dyDescent="0.25">
      <c r="A800" s="40" t="s">
        <v>1652</v>
      </c>
      <c r="B800" s="120" t="s">
        <v>1689</v>
      </c>
      <c r="C800" s="70" t="s">
        <v>1690</v>
      </c>
      <c r="D800" s="43" t="s">
        <v>30</v>
      </c>
      <c r="E800" s="43">
        <v>87.943789999999993</v>
      </c>
      <c r="F800" s="43" t="s">
        <v>30</v>
      </c>
      <c r="G800" s="43">
        <v>0</v>
      </c>
      <c r="H800" s="43" t="s">
        <v>30</v>
      </c>
      <c r="I800" s="43">
        <f t="shared" si="581"/>
        <v>87.943789999999993</v>
      </c>
      <c r="J800" s="80" t="s">
        <v>30</v>
      </c>
      <c r="K800" s="43">
        <v>1.5</v>
      </c>
      <c r="L800" s="80" t="s">
        <v>30</v>
      </c>
      <c r="M800" s="43">
        <v>0</v>
      </c>
      <c r="N800" s="80" t="s">
        <v>30</v>
      </c>
      <c r="O800" s="43">
        <f t="shared" si="582"/>
        <v>87.943789999999993</v>
      </c>
      <c r="P800" s="80" t="s">
        <v>30</v>
      </c>
      <c r="Q800" s="43">
        <f t="shared" si="583"/>
        <v>-1.5</v>
      </c>
      <c r="R800" s="80" t="s">
        <v>30</v>
      </c>
      <c r="S800" s="45">
        <f t="shared" si="584"/>
        <v>-1</v>
      </c>
      <c r="T800" s="63" t="s">
        <v>1681</v>
      </c>
      <c r="W800" s="25"/>
      <c r="X800" s="26"/>
    </row>
    <row r="801" spans="1:24" ht="31.5" x14ac:dyDescent="0.25">
      <c r="A801" s="40" t="s">
        <v>1652</v>
      </c>
      <c r="B801" s="120" t="s">
        <v>1691</v>
      </c>
      <c r="C801" s="70" t="s">
        <v>1692</v>
      </c>
      <c r="D801" s="43" t="s">
        <v>30</v>
      </c>
      <c r="E801" s="43">
        <v>322.64056299999999</v>
      </c>
      <c r="F801" s="43" t="s">
        <v>30</v>
      </c>
      <c r="G801" s="43">
        <v>0</v>
      </c>
      <c r="H801" s="43" t="s">
        <v>30</v>
      </c>
      <c r="I801" s="43">
        <f t="shared" si="581"/>
        <v>322.64056299999999</v>
      </c>
      <c r="J801" s="80" t="s">
        <v>30</v>
      </c>
      <c r="K801" s="43">
        <v>322.64056299999999</v>
      </c>
      <c r="L801" s="80" t="s">
        <v>30</v>
      </c>
      <c r="M801" s="43">
        <v>42.548726000000002</v>
      </c>
      <c r="N801" s="80" t="s">
        <v>30</v>
      </c>
      <c r="O801" s="43">
        <f t="shared" si="582"/>
        <v>280.091837</v>
      </c>
      <c r="P801" s="80" t="s">
        <v>30</v>
      </c>
      <c r="Q801" s="43">
        <f t="shared" si="583"/>
        <v>-280.091837</v>
      </c>
      <c r="R801" s="80" t="s">
        <v>30</v>
      </c>
      <c r="S801" s="45">
        <f t="shared" si="584"/>
        <v>-0.86812344485029924</v>
      </c>
      <c r="T801" s="63" t="s">
        <v>1693</v>
      </c>
      <c r="W801" s="25"/>
      <c r="X801" s="26"/>
    </row>
    <row r="802" spans="1:24" ht="31.5" x14ac:dyDescent="0.25">
      <c r="A802" s="40" t="s">
        <v>1652</v>
      </c>
      <c r="B802" s="120" t="s">
        <v>1694</v>
      </c>
      <c r="C802" s="70" t="s">
        <v>1695</v>
      </c>
      <c r="D802" s="53" t="s">
        <v>30</v>
      </c>
      <c r="E802" s="43">
        <v>62.738253669999999</v>
      </c>
      <c r="F802" s="43" t="s">
        <v>30</v>
      </c>
      <c r="G802" s="43">
        <v>4.05</v>
      </c>
      <c r="H802" s="43" t="s">
        <v>30</v>
      </c>
      <c r="I802" s="43">
        <f t="shared" si="581"/>
        <v>58.688253670000002</v>
      </c>
      <c r="J802" s="80" t="s">
        <v>30</v>
      </c>
      <c r="K802" s="43">
        <v>0</v>
      </c>
      <c r="L802" s="80" t="s">
        <v>30</v>
      </c>
      <c r="M802" s="43">
        <v>0</v>
      </c>
      <c r="N802" s="80" t="s">
        <v>30</v>
      </c>
      <c r="O802" s="43">
        <f t="shared" si="582"/>
        <v>58.688253670000002</v>
      </c>
      <c r="P802" s="80" t="s">
        <v>30</v>
      </c>
      <c r="Q802" s="43">
        <f t="shared" si="583"/>
        <v>0</v>
      </c>
      <c r="R802" s="80" t="s">
        <v>30</v>
      </c>
      <c r="S802" s="45">
        <v>0</v>
      </c>
      <c r="T802" s="52" t="s">
        <v>30</v>
      </c>
      <c r="W802" s="25"/>
      <c r="X802" s="26"/>
    </row>
    <row r="803" spans="1:24" ht="50.25" customHeight="1" x14ac:dyDescent="0.25">
      <c r="A803" s="40" t="s">
        <v>1652</v>
      </c>
      <c r="B803" s="120" t="s">
        <v>1696</v>
      </c>
      <c r="C803" s="70" t="s">
        <v>1697</v>
      </c>
      <c r="D803" s="43" t="s">
        <v>30</v>
      </c>
      <c r="E803" s="43">
        <v>98</v>
      </c>
      <c r="F803" s="43" t="s">
        <v>30</v>
      </c>
      <c r="G803" s="43">
        <v>3.53</v>
      </c>
      <c r="H803" s="43" t="s">
        <v>30</v>
      </c>
      <c r="I803" s="43">
        <f t="shared" si="581"/>
        <v>94.47</v>
      </c>
      <c r="J803" s="80" t="s">
        <v>30</v>
      </c>
      <c r="K803" s="43">
        <v>94.47</v>
      </c>
      <c r="L803" s="80" t="s">
        <v>30</v>
      </c>
      <c r="M803" s="43">
        <v>90.114952720000005</v>
      </c>
      <c r="N803" s="80" t="s">
        <v>30</v>
      </c>
      <c r="O803" s="43">
        <f t="shared" si="582"/>
        <v>4.3550472799999937</v>
      </c>
      <c r="P803" s="80" t="s">
        <v>30</v>
      </c>
      <c r="Q803" s="43">
        <f t="shared" si="583"/>
        <v>-4.3550472799999937</v>
      </c>
      <c r="R803" s="80" t="s">
        <v>30</v>
      </c>
      <c r="S803" s="45">
        <f t="shared" si="584"/>
        <v>-4.6099791256483474E-2</v>
      </c>
      <c r="T803" s="63" t="s">
        <v>30</v>
      </c>
      <c r="W803" s="25"/>
      <c r="X803" s="26"/>
    </row>
    <row r="804" spans="1:24" ht="91.5" customHeight="1" x14ac:dyDescent="0.25">
      <c r="A804" s="40" t="s">
        <v>1652</v>
      </c>
      <c r="B804" s="120" t="s">
        <v>1698</v>
      </c>
      <c r="C804" s="70" t="s">
        <v>1699</v>
      </c>
      <c r="D804" s="43" t="s">
        <v>30</v>
      </c>
      <c r="E804" s="43">
        <v>6.24</v>
      </c>
      <c r="F804" s="43" t="s">
        <v>30</v>
      </c>
      <c r="G804" s="43">
        <v>0</v>
      </c>
      <c r="H804" s="43" t="s">
        <v>30</v>
      </c>
      <c r="I804" s="43">
        <f t="shared" si="581"/>
        <v>6.24</v>
      </c>
      <c r="J804" s="80" t="s">
        <v>30</v>
      </c>
      <c r="K804" s="43">
        <v>6.24</v>
      </c>
      <c r="L804" s="80" t="s">
        <v>30</v>
      </c>
      <c r="M804" s="43">
        <v>6.1197914999999998</v>
      </c>
      <c r="N804" s="80" t="s">
        <v>30</v>
      </c>
      <c r="O804" s="43">
        <f t="shared" si="582"/>
        <v>0.12020850000000038</v>
      </c>
      <c r="P804" s="80" t="s">
        <v>30</v>
      </c>
      <c r="Q804" s="43">
        <f t="shared" si="583"/>
        <v>-0.12020850000000038</v>
      </c>
      <c r="R804" s="80" t="s">
        <v>30</v>
      </c>
      <c r="S804" s="45">
        <f t="shared" si="584"/>
        <v>-1.9264182692307754E-2</v>
      </c>
      <c r="T804" s="63" t="s">
        <v>30</v>
      </c>
      <c r="W804" s="25"/>
      <c r="X804" s="26"/>
    </row>
    <row r="805" spans="1:24" ht="47.25" x14ac:dyDescent="0.25">
      <c r="A805" s="33" t="s">
        <v>1700</v>
      </c>
      <c r="B805" s="34" t="s">
        <v>456</v>
      </c>
      <c r="C805" s="60" t="s">
        <v>29</v>
      </c>
      <c r="D805" s="36">
        <f>D806+D809</f>
        <v>0</v>
      </c>
      <c r="E805" s="36">
        <f>E806+E809</f>
        <v>0</v>
      </c>
      <c r="F805" s="36" t="s">
        <v>30</v>
      </c>
      <c r="G805" s="36">
        <f>G806+G809</f>
        <v>0</v>
      </c>
      <c r="H805" s="36" t="s">
        <v>30</v>
      </c>
      <c r="I805" s="36">
        <f t="shared" ref="I805" si="585">I806+I809</f>
        <v>0</v>
      </c>
      <c r="J805" s="60" t="s">
        <v>30</v>
      </c>
      <c r="K805" s="36">
        <f t="shared" ref="K805:M805" si="586">K806+K809</f>
        <v>0</v>
      </c>
      <c r="L805" s="60" t="s">
        <v>30</v>
      </c>
      <c r="M805" s="36">
        <f t="shared" si="586"/>
        <v>0</v>
      </c>
      <c r="N805" s="60" t="s">
        <v>30</v>
      </c>
      <c r="O805" s="36">
        <f t="shared" ref="O805" si="587">O806+O809</f>
        <v>0</v>
      </c>
      <c r="P805" s="60" t="s">
        <v>30</v>
      </c>
      <c r="Q805" s="36">
        <f t="shared" ref="Q805" si="588">Q806+Q809</f>
        <v>0</v>
      </c>
      <c r="R805" s="60" t="s">
        <v>30</v>
      </c>
      <c r="S805" s="38">
        <v>0</v>
      </c>
      <c r="T805" s="35" t="s">
        <v>30</v>
      </c>
      <c r="W805" s="25"/>
      <c r="X805" s="26"/>
    </row>
    <row r="806" spans="1:24" x14ac:dyDescent="0.25">
      <c r="A806" s="65" t="s">
        <v>1701</v>
      </c>
      <c r="B806" s="34" t="s">
        <v>464</v>
      </c>
      <c r="C806" s="60" t="s">
        <v>29</v>
      </c>
      <c r="D806" s="36">
        <f>D807+D808</f>
        <v>0</v>
      </c>
      <c r="E806" s="36">
        <f>E807+E808</f>
        <v>0</v>
      </c>
      <c r="F806" s="36" t="s">
        <v>30</v>
      </c>
      <c r="G806" s="36">
        <f>G807+G808</f>
        <v>0</v>
      </c>
      <c r="H806" s="36" t="s">
        <v>30</v>
      </c>
      <c r="I806" s="36">
        <f t="shared" ref="I806" si="589">I807+I808</f>
        <v>0</v>
      </c>
      <c r="J806" s="60" t="s">
        <v>30</v>
      </c>
      <c r="K806" s="36">
        <f t="shared" ref="K806:M806" si="590">K807+K808</f>
        <v>0</v>
      </c>
      <c r="L806" s="60" t="s">
        <v>30</v>
      </c>
      <c r="M806" s="36">
        <f t="shared" si="590"/>
        <v>0</v>
      </c>
      <c r="N806" s="60" t="s">
        <v>30</v>
      </c>
      <c r="O806" s="36">
        <f t="shared" ref="O806" si="591">O807+O808</f>
        <v>0</v>
      </c>
      <c r="P806" s="60" t="s">
        <v>30</v>
      </c>
      <c r="Q806" s="36">
        <f t="shared" ref="Q806" si="592">Q807+Q808</f>
        <v>0</v>
      </c>
      <c r="R806" s="60" t="s">
        <v>30</v>
      </c>
      <c r="S806" s="38">
        <v>0</v>
      </c>
      <c r="T806" s="35" t="s">
        <v>30</v>
      </c>
      <c r="W806" s="25"/>
      <c r="X806" s="26"/>
    </row>
    <row r="807" spans="1:24" ht="47.25" x14ac:dyDescent="0.25">
      <c r="A807" s="66" t="s">
        <v>1702</v>
      </c>
      <c r="B807" s="34" t="s">
        <v>460</v>
      </c>
      <c r="C807" s="60" t="s">
        <v>29</v>
      </c>
      <c r="D807" s="58">
        <v>0</v>
      </c>
      <c r="E807" s="36">
        <v>0</v>
      </c>
      <c r="F807" s="36" t="s">
        <v>30</v>
      </c>
      <c r="G807" s="36">
        <v>0</v>
      </c>
      <c r="H807" s="36" t="s">
        <v>30</v>
      </c>
      <c r="I807" s="36">
        <v>0</v>
      </c>
      <c r="J807" s="60" t="s">
        <v>30</v>
      </c>
      <c r="K807" s="36">
        <v>0</v>
      </c>
      <c r="L807" s="60" t="s">
        <v>30</v>
      </c>
      <c r="M807" s="36">
        <v>0</v>
      </c>
      <c r="N807" s="60" t="s">
        <v>30</v>
      </c>
      <c r="O807" s="36">
        <v>0</v>
      </c>
      <c r="P807" s="60" t="s">
        <v>30</v>
      </c>
      <c r="Q807" s="36">
        <v>0</v>
      </c>
      <c r="R807" s="60" t="s">
        <v>30</v>
      </c>
      <c r="S807" s="38">
        <v>0</v>
      </c>
      <c r="T807" s="35" t="s">
        <v>30</v>
      </c>
      <c r="W807" s="25"/>
      <c r="X807" s="26"/>
    </row>
    <row r="808" spans="1:24" ht="47.25" x14ac:dyDescent="0.25">
      <c r="A808" s="66" t="s">
        <v>1703</v>
      </c>
      <c r="B808" s="34" t="s">
        <v>462</v>
      </c>
      <c r="C808" s="60" t="s">
        <v>29</v>
      </c>
      <c r="D808" s="58">
        <v>0</v>
      </c>
      <c r="E808" s="36">
        <v>0</v>
      </c>
      <c r="F808" s="36" t="s">
        <v>30</v>
      </c>
      <c r="G808" s="36">
        <v>0</v>
      </c>
      <c r="H808" s="36" t="s">
        <v>30</v>
      </c>
      <c r="I808" s="36">
        <v>0</v>
      </c>
      <c r="J808" s="60" t="s">
        <v>30</v>
      </c>
      <c r="K808" s="36">
        <v>0</v>
      </c>
      <c r="L808" s="60" t="s">
        <v>30</v>
      </c>
      <c r="M808" s="36">
        <v>0</v>
      </c>
      <c r="N808" s="60" t="s">
        <v>30</v>
      </c>
      <c r="O808" s="36">
        <v>0</v>
      </c>
      <c r="P808" s="60" t="s">
        <v>30</v>
      </c>
      <c r="Q808" s="36">
        <v>0</v>
      </c>
      <c r="R808" s="60" t="s">
        <v>30</v>
      </c>
      <c r="S808" s="38">
        <v>0</v>
      </c>
      <c r="T808" s="35" t="s">
        <v>30</v>
      </c>
      <c r="W808" s="25"/>
      <c r="X808" s="26"/>
    </row>
    <row r="809" spans="1:24" x14ac:dyDescent="0.25">
      <c r="A809" s="65" t="s">
        <v>1704</v>
      </c>
      <c r="B809" s="34" t="s">
        <v>464</v>
      </c>
      <c r="C809" s="60" t="s">
        <v>29</v>
      </c>
      <c r="D809" s="58">
        <f>D810+D811</f>
        <v>0</v>
      </c>
      <c r="E809" s="36">
        <f>E810+E811</f>
        <v>0</v>
      </c>
      <c r="F809" s="36" t="s">
        <v>30</v>
      </c>
      <c r="G809" s="36">
        <f>G810+G811</f>
        <v>0</v>
      </c>
      <c r="H809" s="36" t="s">
        <v>30</v>
      </c>
      <c r="I809" s="36">
        <f t="shared" ref="I809" si="593">I810+I811</f>
        <v>0</v>
      </c>
      <c r="J809" s="60" t="s">
        <v>30</v>
      </c>
      <c r="K809" s="36">
        <f t="shared" ref="K809:M809" si="594">K810+K811</f>
        <v>0</v>
      </c>
      <c r="L809" s="60" t="s">
        <v>30</v>
      </c>
      <c r="M809" s="36">
        <f t="shared" si="594"/>
        <v>0</v>
      </c>
      <c r="N809" s="60" t="s">
        <v>30</v>
      </c>
      <c r="O809" s="36">
        <f t="shared" ref="O809" si="595">O810+O811</f>
        <v>0</v>
      </c>
      <c r="P809" s="60" t="s">
        <v>30</v>
      </c>
      <c r="Q809" s="36">
        <f t="shared" ref="Q809" si="596">Q810+Q811</f>
        <v>0</v>
      </c>
      <c r="R809" s="60" t="s">
        <v>30</v>
      </c>
      <c r="S809" s="38">
        <v>0</v>
      </c>
      <c r="T809" s="35" t="s">
        <v>30</v>
      </c>
      <c r="W809" s="25"/>
      <c r="X809" s="26"/>
    </row>
    <row r="810" spans="1:24" ht="47.25" x14ac:dyDescent="0.25">
      <c r="A810" s="66" t="s">
        <v>1705</v>
      </c>
      <c r="B810" s="34" t="s">
        <v>460</v>
      </c>
      <c r="C810" s="60" t="s">
        <v>29</v>
      </c>
      <c r="D810" s="58">
        <v>0</v>
      </c>
      <c r="E810" s="36">
        <v>0</v>
      </c>
      <c r="F810" s="36" t="s">
        <v>30</v>
      </c>
      <c r="G810" s="36">
        <v>0</v>
      </c>
      <c r="H810" s="36" t="s">
        <v>30</v>
      </c>
      <c r="I810" s="36">
        <v>0</v>
      </c>
      <c r="J810" s="60" t="s">
        <v>30</v>
      </c>
      <c r="K810" s="36">
        <v>0</v>
      </c>
      <c r="L810" s="60" t="s">
        <v>30</v>
      </c>
      <c r="M810" s="36">
        <v>0</v>
      </c>
      <c r="N810" s="60" t="s">
        <v>30</v>
      </c>
      <c r="O810" s="36">
        <v>0</v>
      </c>
      <c r="P810" s="60" t="s">
        <v>30</v>
      </c>
      <c r="Q810" s="36">
        <v>0</v>
      </c>
      <c r="R810" s="60" t="s">
        <v>30</v>
      </c>
      <c r="S810" s="38">
        <v>0</v>
      </c>
      <c r="T810" s="35" t="s">
        <v>30</v>
      </c>
      <c r="W810" s="25"/>
      <c r="X810" s="26"/>
    </row>
    <row r="811" spans="1:24" ht="47.25" x14ac:dyDescent="0.25">
      <c r="A811" s="66" t="s">
        <v>1706</v>
      </c>
      <c r="B811" s="34" t="s">
        <v>462</v>
      </c>
      <c r="C811" s="60" t="s">
        <v>29</v>
      </c>
      <c r="D811" s="55">
        <v>0</v>
      </c>
      <c r="E811" s="36">
        <v>0</v>
      </c>
      <c r="F811" s="36" t="s">
        <v>30</v>
      </c>
      <c r="G811" s="36">
        <v>0</v>
      </c>
      <c r="H811" s="36" t="s">
        <v>30</v>
      </c>
      <c r="I811" s="36">
        <v>0</v>
      </c>
      <c r="J811" s="60" t="s">
        <v>30</v>
      </c>
      <c r="K811" s="36">
        <v>0</v>
      </c>
      <c r="L811" s="60" t="s">
        <v>30</v>
      </c>
      <c r="M811" s="36">
        <v>0</v>
      </c>
      <c r="N811" s="60" t="s">
        <v>30</v>
      </c>
      <c r="O811" s="36">
        <v>0</v>
      </c>
      <c r="P811" s="60" t="s">
        <v>30</v>
      </c>
      <c r="Q811" s="36">
        <v>0</v>
      </c>
      <c r="R811" s="60" t="s">
        <v>30</v>
      </c>
      <c r="S811" s="38">
        <v>0</v>
      </c>
      <c r="T811" s="35" t="s">
        <v>30</v>
      </c>
      <c r="W811" s="25"/>
      <c r="X811" s="26"/>
    </row>
    <row r="812" spans="1:24" x14ac:dyDescent="0.25">
      <c r="A812" s="33" t="s">
        <v>1707</v>
      </c>
      <c r="B812" s="34" t="s">
        <v>468</v>
      </c>
      <c r="C812" s="60" t="s">
        <v>29</v>
      </c>
      <c r="D812" s="55">
        <f>D813+D814+D815+D816</f>
        <v>0</v>
      </c>
      <c r="E812" s="36">
        <f>E813+E814+E815+E816</f>
        <v>156.66220000000001</v>
      </c>
      <c r="F812" s="36" t="s">
        <v>30</v>
      </c>
      <c r="G812" s="36">
        <f>G813+G814+G815+G816</f>
        <v>0.61022799999999999</v>
      </c>
      <c r="H812" s="36" t="s">
        <v>30</v>
      </c>
      <c r="I812" s="36">
        <f t="shared" ref="I812" si="597">I813+I814+I815+I816</f>
        <v>156.05197200000001</v>
      </c>
      <c r="J812" s="60" t="s">
        <v>30</v>
      </c>
      <c r="K812" s="36">
        <f t="shared" ref="K812:M812" si="598">K813+K814+K815+K816</f>
        <v>156.05197200000001</v>
      </c>
      <c r="L812" s="60" t="s">
        <v>30</v>
      </c>
      <c r="M812" s="36">
        <f t="shared" si="598"/>
        <v>6.0519719999999992</v>
      </c>
      <c r="N812" s="60" t="s">
        <v>30</v>
      </c>
      <c r="O812" s="36">
        <f t="shared" ref="O812" si="599">O813+O814+O815+O816</f>
        <v>150</v>
      </c>
      <c r="P812" s="60" t="s">
        <v>30</v>
      </c>
      <c r="Q812" s="36">
        <f t="shared" ref="Q812" si="600">Q813+Q814+Q815+Q816</f>
        <v>-150</v>
      </c>
      <c r="R812" s="60" t="s">
        <v>30</v>
      </c>
      <c r="S812" s="38">
        <f t="shared" si="584"/>
        <v>-0.96121822798881384</v>
      </c>
      <c r="T812" s="35" t="s">
        <v>30</v>
      </c>
      <c r="W812" s="25"/>
      <c r="X812" s="26"/>
    </row>
    <row r="813" spans="1:24" ht="31.5" x14ac:dyDescent="0.25">
      <c r="A813" s="33" t="s">
        <v>1708</v>
      </c>
      <c r="B813" s="34" t="s">
        <v>470</v>
      </c>
      <c r="C813" s="60" t="s">
        <v>29</v>
      </c>
      <c r="D813" s="55">
        <v>0</v>
      </c>
      <c r="E813" s="36">
        <v>0</v>
      </c>
      <c r="F813" s="36" t="s">
        <v>30</v>
      </c>
      <c r="G813" s="36">
        <v>0</v>
      </c>
      <c r="H813" s="36" t="s">
        <v>30</v>
      </c>
      <c r="I813" s="36">
        <v>0</v>
      </c>
      <c r="J813" s="60" t="s">
        <v>30</v>
      </c>
      <c r="K813" s="36">
        <v>0</v>
      </c>
      <c r="L813" s="60" t="s">
        <v>30</v>
      </c>
      <c r="M813" s="36">
        <v>0</v>
      </c>
      <c r="N813" s="60" t="s">
        <v>30</v>
      </c>
      <c r="O813" s="36">
        <v>0</v>
      </c>
      <c r="P813" s="60" t="s">
        <v>30</v>
      </c>
      <c r="Q813" s="36">
        <v>0</v>
      </c>
      <c r="R813" s="60" t="s">
        <v>30</v>
      </c>
      <c r="S813" s="38">
        <v>0</v>
      </c>
      <c r="T813" s="35" t="s">
        <v>30</v>
      </c>
      <c r="W813" s="25"/>
      <c r="X813" s="26"/>
    </row>
    <row r="814" spans="1:24" ht="31.5" x14ac:dyDescent="0.25">
      <c r="A814" s="33" t="s">
        <v>1709</v>
      </c>
      <c r="B814" s="34" t="s">
        <v>472</v>
      </c>
      <c r="C814" s="60" t="s">
        <v>29</v>
      </c>
      <c r="D814" s="55">
        <v>0</v>
      </c>
      <c r="E814" s="36">
        <v>0</v>
      </c>
      <c r="F814" s="36" t="s">
        <v>30</v>
      </c>
      <c r="G814" s="36">
        <v>0</v>
      </c>
      <c r="H814" s="36" t="s">
        <v>30</v>
      </c>
      <c r="I814" s="36">
        <v>0</v>
      </c>
      <c r="J814" s="60" t="s">
        <v>30</v>
      </c>
      <c r="K814" s="36">
        <v>0</v>
      </c>
      <c r="L814" s="60" t="s">
        <v>30</v>
      </c>
      <c r="M814" s="36">
        <v>0</v>
      </c>
      <c r="N814" s="60" t="s">
        <v>30</v>
      </c>
      <c r="O814" s="36">
        <v>0</v>
      </c>
      <c r="P814" s="60" t="s">
        <v>30</v>
      </c>
      <c r="Q814" s="36">
        <v>0</v>
      </c>
      <c r="R814" s="60" t="s">
        <v>30</v>
      </c>
      <c r="S814" s="38">
        <v>0</v>
      </c>
      <c r="T814" s="35" t="s">
        <v>30</v>
      </c>
      <c r="W814" s="25"/>
      <c r="X814" s="26"/>
    </row>
    <row r="815" spans="1:24" ht="31.5" x14ac:dyDescent="0.25">
      <c r="A815" s="33" t="s">
        <v>1710</v>
      </c>
      <c r="B815" s="34" t="s">
        <v>476</v>
      </c>
      <c r="C815" s="60" t="s">
        <v>29</v>
      </c>
      <c r="D815" s="55">
        <v>0</v>
      </c>
      <c r="E815" s="36">
        <v>0</v>
      </c>
      <c r="F815" s="36" t="s">
        <v>30</v>
      </c>
      <c r="G815" s="36">
        <v>0</v>
      </c>
      <c r="H815" s="36" t="s">
        <v>30</v>
      </c>
      <c r="I815" s="36">
        <v>0</v>
      </c>
      <c r="J815" s="60" t="s">
        <v>30</v>
      </c>
      <c r="K815" s="36">
        <v>0</v>
      </c>
      <c r="L815" s="60" t="s">
        <v>30</v>
      </c>
      <c r="M815" s="36">
        <v>0</v>
      </c>
      <c r="N815" s="60" t="s">
        <v>30</v>
      </c>
      <c r="O815" s="36">
        <v>0</v>
      </c>
      <c r="P815" s="60" t="s">
        <v>30</v>
      </c>
      <c r="Q815" s="36">
        <v>0</v>
      </c>
      <c r="R815" s="60" t="s">
        <v>30</v>
      </c>
      <c r="S815" s="38">
        <v>0</v>
      </c>
      <c r="T815" s="35" t="s">
        <v>30</v>
      </c>
      <c r="W815" s="25"/>
      <c r="X815" s="26"/>
    </row>
    <row r="816" spans="1:24" x14ac:dyDescent="0.25">
      <c r="A816" s="33" t="s">
        <v>1711</v>
      </c>
      <c r="B816" s="34" t="s">
        <v>483</v>
      </c>
      <c r="C816" s="60" t="s">
        <v>29</v>
      </c>
      <c r="D816" s="98">
        <f t="shared" ref="D816" si="601">SUM(D817:D817)</f>
        <v>0</v>
      </c>
      <c r="E816" s="36">
        <f t="shared" ref="E816" si="602">SUM(E817:E817)</f>
        <v>156.66220000000001</v>
      </c>
      <c r="F816" s="36" t="s">
        <v>30</v>
      </c>
      <c r="G816" s="36">
        <f t="shared" ref="G816" si="603">SUM(G817:G817)</f>
        <v>0.61022799999999999</v>
      </c>
      <c r="H816" s="36" t="s">
        <v>30</v>
      </c>
      <c r="I816" s="36">
        <f t="shared" ref="I816" si="604">SUM(I817:I817)</f>
        <v>156.05197200000001</v>
      </c>
      <c r="J816" s="60" t="s">
        <v>30</v>
      </c>
      <c r="K816" s="36">
        <f t="shared" ref="K816:Q816" si="605">SUM(K817:K817)</f>
        <v>156.05197200000001</v>
      </c>
      <c r="L816" s="60" t="s">
        <v>30</v>
      </c>
      <c r="M816" s="36">
        <f t="shared" si="605"/>
        <v>6.0519719999999992</v>
      </c>
      <c r="N816" s="60" t="s">
        <v>30</v>
      </c>
      <c r="O816" s="36">
        <f t="shared" si="605"/>
        <v>150</v>
      </c>
      <c r="P816" s="60" t="s">
        <v>30</v>
      </c>
      <c r="Q816" s="36">
        <f t="shared" si="605"/>
        <v>-150</v>
      </c>
      <c r="R816" s="60" t="s">
        <v>30</v>
      </c>
      <c r="S816" s="38">
        <f t="shared" si="584"/>
        <v>-0.96121822798881384</v>
      </c>
      <c r="T816" s="35" t="s">
        <v>30</v>
      </c>
      <c r="W816" s="25"/>
      <c r="X816" s="26"/>
    </row>
    <row r="817" spans="1:24" ht="31.5" x14ac:dyDescent="0.25">
      <c r="A817" s="40" t="s">
        <v>1711</v>
      </c>
      <c r="B817" s="120" t="s">
        <v>1712</v>
      </c>
      <c r="C817" s="70" t="s">
        <v>1713</v>
      </c>
      <c r="D817" s="59" t="s">
        <v>30</v>
      </c>
      <c r="E817" s="43">
        <v>156.66220000000001</v>
      </c>
      <c r="F817" s="43" t="s">
        <v>30</v>
      </c>
      <c r="G817" s="43">
        <v>0.61022799999999999</v>
      </c>
      <c r="H817" s="43" t="s">
        <v>30</v>
      </c>
      <c r="I817" s="43">
        <f>E817-G817</f>
        <v>156.05197200000001</v>
      </c>
      <c r="J817" s="80" t="s">
        <v>30</v>
      </c>
      <c r="K817" s="43">
        <v>156.05197200000001</v>
      </c>
      <c r="L817" s="80" t="s">
        <v>30</v>
      </c>
      <c r="M817" s="43">
        <v>6.0519719999999992</v>
      </c>
      <c r="N817" s="80" t="s">
        <v>30</v>
      </c>
      <c r="O817" s="43">
        <f>I817-M817</f>
        <v>150</v>
      </c>
      <c r="P817" s="80" t="s">
        <v>30</v>
      </c>
      <c r="Q817" s="43">
        <f>M817-K817</f>
        <v>-150</v>
      </c>
      <c r="R817" s="80" t="s">
        <v>30</v>
      </c>
      <c r="S817" s="45">
        <f t="shared" si="584"/>
        <v>-0.96121822798881384</v>
      </c>
      <c r="T817" s="63" t="s">
        <v>1714</v>
      </c>
      <c r="W817" s="25"/>
      <c r="X817" s="26"/>
    </row>
    <row r="818" spans="1:24" ht="31.5" x14ac:dyDescent="0.25">
      <c r="A818" s="33" t="s">
        <v>1715</v>
      </c>
      <c r="B818" s="34" t="s">
        <v>499</v>
      </c>
      <c r="C818" s="60" t="s">
        <v>29</v>
      </c>
      <c r="D818" s="36">
        <v>0</v>
      </c>
      <c r="E818" s="36">
        <v>0</v>
      </c>
      <c r="F818" s="36" t="s">
        <v>30</v>
      </c>
      <c r="G818" s="36">
        <v>0</v>
      </c>
      <c r="H818" s="36" t="s">
        <v>30</v>
      </c>
      <c r="I818" s="36">
        <v>0</v>
      </c>
      <c r="J818" s="60" t="s">
        <v>30</v>
      </c>
      <c r="K818" s="36">
        <v>0</v>
      </c>
      <c r="L818" s="60" t="s">
        <v>30</v>
      </c>
      <c r="M818" s="36">
        <v>0</v>
      </c>
      <c r="N818" s="60" t="s">
        <v>30</v>
      </c>
      <c r="O818" s="36">
        <v>0</v>
      </c>
      <c r="P818" s="60" t="s">
        <v>30</v>
      </c>
      <c r="Q818" s="36">
        <v>0</v>
      </c>
      <c r="R818" s="60" t="s">
        <v>30</v>
      </c>
      <c r="S818" s="38">
        <v>0</v>
      </c>
      <c r="T818" s="35" t="s">
        <v>30</v>
      </c>
      <c r="W818" s="25"/>
      <c r="X818" s="26"/>
    </row>
    <row r="819" spans="1:24" ht="31.5" x14ac:dyDescent="0.25">
      <c r="A819" s="33" t="s">
        <v>1716</v>
      </c>
      <c r="B819" s="34" t="s">
        <v>501</v>
      </c>
      <c r="C819" s="60" t="s">
        <v>29</v>
      </c>
      <c r="D819" s="36">
        <f>SUM(D820:D862)</f>
        <v>0</v>
      </c>
      <c r="E819" s="36">
        <f>SUM(E820:E862)</f>
        <v>157.89762191000005</v>
      </c>
      <c r="F819" s="36" t="s">
        <v>30</v>
      </c>
      <c r="G819" s="36">
        <f>SUM(G820:G862)</f>
        <v>17.404976100000003</v>
      </c>
      <c r="H819" s="36" t="s">
        <v>30</v>
      </c>
      <c r="I819" s="36">
        <f t="shared" ref="I819" si="606">SUM(I820:I862)</f>
        <v>140.49264581000003</v>
      </c>
      <c r="J819" s="60" t="s">
        <v>30</v>
      </c>
      <c r="K819" s="36">
        <f t="shared" ref="K819:M819" si="607">SUM(K820:K862)</f>
        <v>140.49264581000003</v>
      </c>
      <c r="L819" s="60" t="s">
        <v>30</v>
      </c>
      <c r="M819" s="36">
        <f t="shared" si="607"/>
        <v>83.099397649999986</v>
      </c>
      <c r="N819" s="60" t="s">
        <v>30</v>
      </c>
      <c r="O819" s="36">
        <f t="shared" ref="O819" si="608">SUM(O820:O862)</f>
        <v>59.797063940000001</v>
      </c>
      <c r="P819" s="60" t="s">
        <v>30</v>
      </c>
      <c r="Q819" s="36">
        <f t="shared" ref="Q819" si="609">SUM(Q820:Q862)</f>
        <v>-59.797063940000008</v>
      </c>
      <c r="R819" s="60" t="s">
        <v>30</v>
      </c>
      <c r="S819" s="38">
        <f t="shared" si="584"/>
        <v>-0.42562415701721917</v>
      </c>
      <c r="T819" s="35" t="s">
        <v>30</v>
      </c>
      <c r="W819" s="25"/>
      <c r="X819" s="26"/>
    </row>
    <row r="820" spans="1:24" ht="31.5" x14ac:dyDescent="0.25">
      <c r="A820" s="40" t="s">
        <v>1716</v>
      </c>
      <c r="B820" s="122" t="s">
        <v>1717</v>
      </c>
      <c r="C820" s="97" t="s">
        <v>1718</v>
      </c>
      <c r="D820" s="43" t="s">
        <v>30</v>
      </c>
      <c r="E820" s="43">
        <v>7.2599998800000005</v>
      </c>
      <c r="F820" s="43" t="s">
        <v>30</v>
      </c>
      <c r="G820" s="43">
        <v>0.83399009999999996</v>
      </c>
      <c r="H820" s="43" t="s">
        <v>30</v>
      </c>
      <c r="I820" s="43">
        <f t="shared" ref="I820:I856" si="610">E820-G820</f>
        <v>6.4260097800000002</v>
      </c>
      <c r="J820" s="80" t="s">
        <v>30</v>
      </c>
      <c r="K820" s="43">
        <v>6.4260097800000002</v>
      </c>
      <c r="L820" s="80" t="s">
        <v>30</v>
      </c>
      <c r="M820" s="43">
        <v>6.4260097800000002</v>
      </c>
      <c r="N820" s="80" t="s">
        <v>30</v>
      </c>
      <c r="O820" s="43">
        <f t="shared" ref="O820:O856" si="611">I820-M820</f>
        <v>0</v>
      </c>
      <c r="P820" s="80" t="s">
        <v>30</v>
      </c>
      <c r="Q820" s="43">
        <f t="shared" ref="Q820:Q856" si="612">M820-K820</f>
        <v>0</v>
      </c>
      <c r="R820" s="80" t="s">
        <v>30</v>
      </c>
      <c r="S820" s="45">
        <f t="shared" si="584"/>
        <v>0</v>
      </c>
      <c r="T820" s="63" t="s">
        <v>30</v>
      </c>
      <c r="W820" s="25"/>
      <c r="X820" s="26"/>
    </row>
    <row r="821" spans="1:24" ht="31.5" x14ac:dyDescent="0.25">
      <c r="A821" s="40" t="s">
        <v>1716</v>
      </c>
      <c r="B821" s="122" t="s">
        <v>1719</v>
      </c>
      <c r="C821" s="97" t="s">
        <v>1720</v>
      </c>
      <c r="D821" s="43" t="s">
        <v>30</v>
      </c>
      <c r="E821" s="43">
        <v>4.4098000000000006</v>
      </c>
      <c r="F821" s="43" t="s">
        <v>30</v>
      </c>
      <c r="G821" s="43">
        <v>0</v>
      </c>
      <c r="H821" s="43" t="s">
        <v>30</v>
      </c>
      <c r="I821" s="43">
        <f t="shared" si="610"/>
        <v>4.4098000000000006</v>
      </c>
      <c r="J821" s="80" t="s">
        <v>30</v>
      </c>
      <c r="K821" s="43">
        <v>4.4098000000000006</v>
      </c>
      <c r="L821" s="80" t="s">
        <v>30</v>
      </c>
      <c r="M821" s="43">
        <v>4.4098000000000006</v>
      </c>
      <c r="N821" s="80" t="s">
        <v>30</v>
      </c>
      <c r="O821" s="43">
        <f t="shared" si="611"/>
        <v>0</v>
      </c>
      <c r="P821" s="80" t="s">
        <v>30</v>
      </c>
      <c r="Q821" s="43">
        <f t="shared" si="612"/>
        <v>0</v>
      </c>
      <c r="R821" s="80" t="s">
        <v>30</v>
      </c>
      <c r="S821" s="45">
        <f t="shared" si="584"/>
        <v>0</v>
      </c>
      <c r="T821" s="63" t="s">
        <v>30</v>
      </c>
      <c r="W821" s="25"/>
      <c r="X821" s="26"/>
    </row>
    <row r="822" spans="1:24" ht="98.25" customHeight="1" x14ac:dyDescent="0.25">
      <c r="A822" s="40" t="s">
        <v>1716</v>
      </c>
      <c r="B822" s="120" t="s">
        <v>1721</v>
      </c>
      <c r="C822" s="97" t="s">
        <v>1722</v>
      </c>
      <c r="D822" s="43" t="s">
        <v>30</v>
      </c>
      <c r="E822" s="43">
        <v>61.999589999999998</v>
      </c>
      <c r="F822" s="43" t="s">
        <v>30</v>
      </c>
      <c r="G822" s="43">
        <v>16.570986000000001</v>
      </c>
      <c r="H822" s="43" t="s">
        <v>30</v>
      </c>
      <c r="I822" s="43">
        <f t="shared" si="610"/>
        <v>45.428603999999993</v>
      </c>
      <c r="J822" s="80" t="s">
        <v>30</v>
      </c>
      <c r="K822" s="43">
        <v>45.428604</v>
      </c>
      <c r="L822" s="80" t="s">
        <v>30</v>
      </c>
      <c r="M822" s="43">
        <v>0</v>
      </c>
      <c r="N822" s="80" t="s">
        <v>30</v>
      </c>
      <c r="O822" s="43">
        <f t="shared" si="611"/>
        <v>45.428603999999993</v>
      </c>
      <c r="P822" s="80" t="s">
        <v>30</v>
      </c>
      <c r="Q822" s="43">
        <f t="shared" si="612"/>
        <v>-45.428604</v>
      </c>
      <c r="R822" s="80" t="s">
        <v>30</v>
      </c>
      <c r="S822" s="45">
        <f t="shared" si="584"/>
        <v>-1</v>
      </c>
      <c r="T822" s="63" t="s">
        <v>1723</v>
      </c>
      <c r="W822" s="25"/>
      <c r="X822" s="26"/>
    </row>
    <row r="823" spans="1:24" ht="31.5" x14ac:dyDescent="0.25">
      <c r="A823" s="40" t="s">
        <v>1716</v>
      </c>
      <c r="B823" s="122" t="s">
        <v>1724</v>
      </c>
      <c r="C823" s="97" t="s">
        <v>1725</v>
      </c>
      <c r="D823" s="43" t="s">
        <v>30</v>
      </c>
      <c r="E823" s="43">
        <v>3.75</v>
      </c>
      <c r="F823" s="43" t="s">
        <v>30</v>
      </c>
      <c r="G823" s="43">
        <v>0</v>
      </c>
      <c r="H823" s="43" t="s">
        <v>30</v>
      </c>
      <c r="I823" s="43">
        <f t="shared" si="610"/>
        <v>3.75</v>
      </c>
      <c r="J823" s="80" t="s">
        <v>30</v>
      </c>
      <c r="K823" s="43">
        <v>3.75</v>
      </c>
      <c r="L823" s="80" t="s">
        <v>30</v>
      </c>
      <c r="M823" s="43">
        <v>3.6999999999999997</v>
      </c>
      <c r="N823" s="80" t="s">
        <v>30</v>
      </c>
      <c r="O823" s="43">
        <f t="shared" si="611"/>
        <v>5.0000000000000266E-2</v>
      </c>
      <c r="P823" s="80" t="s">
        <v>30</v>
      </c>
      <c r="Q823" s="43">
        <f t="shared" si="612"/>
        <v>-5.0000000000000266E-2</v>
      </c>
      <c r="R823" s="80" t="s">
        <v>30</v>
      </c>
      <c r="S823" s="45">
        <f t="shared" si="584"/>
        <v>-1.3333333333333404E-2</v>
      </c>
      <c r="T823" s="63" t="s">
        <v>30</v>
      </c>
      <c r="W823" s="25"/>
      <c r="X823" s="26"/>
    </row>
    <row r="824" spans="1:24" x14ac:dyDescent="0.25">
      <c r="A824" s="40" t="s">
        <v>1716</v>
      </c>
      <c r="B824" s="120" t="s">
        <v>1726</v>
      </c>
      <c r="C824" s="70" t="s">
        <v>1727</v>
      </c>
      <c r="D824" s="43" t="s">
        <v>30</v>
      </c>
      <c r="E824" s="43">
        <v>6.8906180000000008</v>
      </c>
      <c r="F824" s="43" t="s">
        <v>30</v>
      </c>
      <c r="G824" s="43">
        <v>0</v>
      </c>
      <c r="H824" s="43" t="s">
        <v>30</v>
      </c>
      <c r="I824" s="43">
        <f t="shared" si="610"/>
        <v>6.8906180000000008</v>
      </c>
      <c r="J824" s="80" t="s">
        <v>30</v>
      </c>
      <c r="K824" s="43">
        <v>6.8906180000000008</v>
      </c>
      <c r="L824" s="80" t="s">
        <v>30</v>
      </c>
      <c r="M824" s="43">
        <v>6.9531180000000008</v>
      </c>
      <c r="N824" s="80" t="s">
        <v>30</v>
      </c>
      <c r="O824" s="43">
        <f t="shared" si="611"/>
        <v>-6.25E-2</v>
      </c>
      <c r="P824" s="80" t="s">
        <v>30</v>
      </c>
      <c r="Q824" s="43">
        <f t="shared" si="612"/>
        <v>6.25E-2</v>
      </c>
      <c r="R824" s="80" t="s">
        <v>30</v>
      </c>
      <c r="S824" s="45">
        <f t="shared" si="584"/>
        <v>9.0703039988575766E-3</v>
      </c>
      <c r="T824" s="63" t="s">
        <v>30</v>
      </c>
      <c r="W824" s="25"/>
      <c r="X824" s="26"/>
    </row>
    <row r="825" spans="1:24" ht="31.5" x14ac:dyDescent="0.25">
      <c r="A825" s="40" t="s">
        <v>1716</v>
      </c>
      <c r="B825" s="120" t="s">
        <v>1728</v>
      </c>
      <c r="C825" s="70" t="s">
        <v>1729</v>
      </c>
      <c r="D825" s="43" t="s">
        <v>30</v>
      </c>
      <c r="E825" s="43">
        <v>13.7812375</v>
      </c>
      <c r="F825" s="43" t="s">
        <v>30</v>
      </c>
      <c r="G825" s="43">
        <v>0</v>
      </c>
      <c r="H825" s="43" t="s">
        <v>30</v>
      </c>
      <c r="I825" s="43">
        <f t="shared" si="610"/>
        <v>13.7812375</v>
      </c>
      <c r="J825" s="80" t="s">
        <v>30</v>
      </c>
      <c r="K825" s="43">
        <v>13.7812375</v>
      </c>
      <c r="L825" s="80" t="s">
        <v>30</v>
      </c>
      <c r="M825" s="43">
        <v>13.926736999999999</v>
      </c>
      <c r="N825" s="80" t="s">
        <v>30</v>
      </c>
      <c r="O825" s="43">
        <f t="shared" si="611"/>
        <v>-0.14549949999999967</v>
      </c>
      <c r="P825" s="80" t="s">
        <v>30</v>
      </c>
      <c r="Q825" s="43">
        <f t="shared" si="612"/>
        <v>0.14549949999999967</v>
      </c>
      <c r="R825" s="80" t="s">
        <v>30</v>
      </c>
      <c r="S825" s="45">
        <f t="shared" si="584"/>
        <v>1.0557796424305124E-2</v>
      </c>
      <c r="T825" s="63" t="s">
        <v>30</v>
      </c>
      <c r="W825" s="25"/>
      <c r="X825" s="26"/>
    </row>
    <row r="826" spans="1:24" x14ac:dyDescent="0.25">
      <c r="A826" s="40" t="s">
        <v>1716</v>
      </c>
      <c r="B826" s="120" t="s">
        <v>1730</v>
      </c>
      <c r="C826" s="70" t="s">
        <v>1731</v>
      </c>
      <c r="D826" s="42" t="s">
        <v>30</v>
      </c>
      <c r="E826" s="43">
        <v>3.6749960000000002</v>
      </c>
      <c r="F826" s="43" t="s">
        <v>30</v>
      </c>
      <c r="G826" s="43">
        <v>0</v>
      </c>
      <c r="H826" s="43" t="s">
        <v>30</v>
      </c>
      <c r="I826" s="43">
        <f t="shared" si="610"/>
        <v>3.6749960000000002</v>
      </c>
      <c r="J826" s="80" t="s">
        <v>30</v>
      </c>
      <c r="K826" s="43">
        <v>3.6749960000000002</v>
      </c>
      <c r="L826" s="80" t="s">
        <v>30</v>
      </c>
      <c r="M826" s="43">
        <v>3.6749960000000002</v>
      </c>
      <c r="N826" s="80" t="s">
        <v>30</v>
      </c>
      <c r="O826" s="43">
        <f t="shared" si="611"/>
        <v>0</v>
      </c>
      <c r="P826" s="80" t="s">
        <v>30</v>
      </c>
      <c r="Q826" s="43">
        <f t="shared" si="612"/>
        <v>0</v>
      </c>
      <c r="R826" s="80" t="s">
        <v>30</v>
      </c>
      <c r="S826" s="45">
        <f t="shared" si="584"/>
        <v>0</v>
      </c>
      <c r="T826" s="63" t="s">
        <v>30</v>
      </c>
      <c r="W826" s="25"/>
      <c r="X826" s="26"/>
    </row>
    <row r="827" spans="1:24" x14ac:dyDescent="0.25">
      <c r="A827" s="40" t="s">
        <v>1716</v>
      </c>
      <c r="B827" s="120" t="s">
        <v>1732</v>
      </c>
      <c r="C827" s="70" t="s">
        <v>1733</v>
      </c>
      <c r="D827" s="42" t="s">
        <v>30</v>
      </c>
      <c r="E827" s="43">
        <v>1.378123</v>
      </c>
      <c r="F827" s="43" t="s">
        <v>30</v>
      </c>
      <c r="G827" s="43">
        <v>0</v>
      </c>
      <c r="H827" s="43" t="s">
        <v>30</v>
      </c>
      <c r="I827" s="43">
        <f t="shared" si="610"/>
        <v>1.378123</v>
      </c>
      <c r="J827" s="80" t="s">
        <v>30</v>
      </c>
      <c r="K827" s="43">
        <v>1.378123</v>
      </c>
      <c r="L827" s="80" t="s">
        <v>30</v>
      </c>
      <c r="M827" s="43">
        <v>1.378123</v>
      </c>
      <c r="N827" s="80" t="s">
        <v>30</v>
      </c>
      <c r="O827" s="43">
        <f t="shared" si="611"/>
        <v>0</v>
      </c>
      <c r="P827" s="80" t="s">
        <v>30</v>
      </c>
      <c r="Q827" s="43">
        <f t="shared" si="612"/>
        <v>0</v>
      </c>
      <c r="R827" s="80" t="s">
        <v>30</v>
      </c>
      <c r="S827" s="45">
        <f t="shared" si="584"/>
        <v>0</v>
      </c>
      <c r="T827" s="63" t="s">
        <v>30</v>
      </c>
      <c r="W827" s="25"/>
      <c r="X827" s="26"/>
    </row>
    <row r="828" spans="1:24" x14ac:dyDescent="0.25">
      <c r="A828" s="40" t="s">
        <v>1716</v>
      </c>
      <c r="B828" s="120" t="s">
        <v>1734</v>
      </c>
      <c r="C828" s="70" t="s">
        <v>1735</v>
      </c>
      <c r="D828" s="43" t="s">
        <v>30</v>
      </c>
      <c r="E828" s="43">
        <v>3.6749960000000002</v>
      </c>
      <c r="F828" s="43" t="s">
        <v>30</v>
      </c>
      <c r="G828" s="43">
        <v>0</v>
      </c>
      <c r="H828" s="43" t="s">
        <v>30</v>
      </c>
      <c r="I828" s="43">
        <f t="shared" si="610"/>
        <v>3.6749960000000002</v>
      </c>
      <c r="J828" s="80" t="s">
        <v>30</v>
      </c>
      <c r="K828" s="43">
        <v>3.6749960000000002</v>
      </c>
      <c r="L828" s="80" t="s">
        <v>30</v>
      </c>
      <c r="M828" s="43">
        <v>3.6749960000000002</v>
      </c>
      <c r="N828" s="80" t="s">
        <v>30</v>
      </c>
      <c r="O828" s="43">
        <f t="shared" si="611"/>
        <v>0</v>
      </c>
      <c r="P828" s="80" t="s">
        <v>30</v>
      </c>
      <c r="Q828" s="43">
        <f t="shared" si="612"/>
        <v>0</v>
      </c>
      <c r="R828" s="80" t="s">
        <v>30</v>
      </c>
      <c r="S828" s="45">
        <f t="shared" si="584"/>
        <v>0</v>
      </c>
      <c r="T828" s="63" t="s">
        <v>30</v>
      </c>
      <c r="W828" s="25"/>
      <c r="X828" s="26"/>
    </row>
    <row r="829" spans="1:24" ht="31.5" x14ac:dyDescent="0.25">
      <c r="A829" s="40" t="s">
        <v>1716</v>
      </c>
      <c r="B829" s="120" t="s">
        <v>1736</v>
      </c>
      <c r="C829" s="70" t="s">
        <v>1737</v>
      </c>
      <c r="D829" s="42" t="s">
        <v>30</v>
      </c>
      <c r="E829" s="43">
        <v>1.38707526</v>
      </c>
      <c r="F829" s="43" t="s">
        <v>30</v>
      </c>
      <c r="G829" s="43">
        <v>0</v>
      </c>
      <c r="H829" s="43" t="s">
        <v>30</v>
      </c>
      <c r="I829" s="43">
        <f t="shared" si="610"/>
        <v>1.38707526</v>
      </c>
      <c r="J829" s="80" t="s">
        <v>30</v>
      </c>
      <c r="K829" s="43">
        <v>1.38707526</v>
      </c>
      <c r="L829" s="80" t="s">
        <v>30</v>
      </c>
      <c r="M829" s="43">
        <v>1.30983622</v>
      </c>
      <c r="N829" s="80" t="s">
        <v>30</v>
      </c>
      <c r="O829" s="43">
        <f t="shared" si="611"/>
        <v>7.7239040000000037E-2</v>
      </c>
      <c r="P829" s="80" t="s">
        <v>30</v>
      </c>
      <c r="Q829" s="43">
        <f t="shared" si="612"/>
        <v>-7.7239040000000037E-2</v>
      </c>
      <c r="R829" s="80" t="s">
        <v>30</v>
      </c>
      <c r="S829" s="45">
        <f t="shared" si="584"/>
        <v>-5.5684822754318346E-2</v>
      </c>
      <c r="T829" s="63" t="s">
        <v>30</v>
      </c>
      <c r="W829" s="25"/>
      <c r="X829" s="26"/>
    </row>
    <row r="830" spans="1:24" x14ac:dyDescent="0.25">
      <c r="A830" s="40" t="s">
        <v>1716</v>
      </c>
      <c r="B830" s="120" t="s">
        <v>1738</v>
      </c>
      <c r="C830" s="70" t="s">
        <v>1739</v>
      </c>
      <c r="D830" s="59" t="s">
        <v>30</v>
      </c>
      <c r="E830" s="43">
        <v>1.5618730000000001</v>
      </c>
      <c r="F830" s="43" t="s">
        <v>30</v>
      </c>
      <c r="G830" s="43">
        <v>0</v>
      </c>
      <c r="H830" s="43" t="s">
        <v>30</v>
      </c>
      <c r="I830" s="43">
        <f t="shared" si="610"/>
        <v>1.5618730000000001</v>
      </c>
      <c r="J830" s="80" t="s">
        <v>30</v>
      </c>
      <c r="K830" s="43">
        <v>1.5618730000000001</v>
      </c>
      <c r="L830" s="80" t="s">
        <v>30</v>
      </c>
      <c r="M830" s="43">
        <v>1.5618730000000001</v>
      </c>
      <c r="N830" s="80" t="s">
        <v>30</v>
      </c>
      <c r="O830" s="43">
        <f t="shared" si="611"/>
        <v>0</v>
      </c>
      <c r="P830" s="80" t="s">
        <v>30</v>
      </c>
      <c r="Q830" s="43">
        <f t="shared" si="612"/>
        <v>0</v>
      </c>
      <c r="R830" s="80" t="s">
        <v>30</v>
      </c>
      <c r="S830" s="45">
        <f t="shared" si="584"/>
        <v>0</v>
      </c>
      <c r="T830" s="63" t="s">
        <v>30</v>
      </c>
      <c r="W830" s="25"/>
      <c r="X830" s="26"/>
    </row>
    <row r="831" spans="1:24" x14ac:dyDescent="0.25">
      <c r="A831" s="40" t="s">
        <v>1716</v>
      </c>
      <c r="B831" s="120" t="s">
        <v>1740</v>
      </c>
      <c r="C831" s="70" t="s">
        <v>1741</v>
      </c>
      <c r="D831" s="43" t="s">
        <v>30</v>
      </c>
      <c r="E831" s="43">
        <v>0.21556557000000001</v>
      </c>
      <c r="F831" s="43" t="s">
        <v>30</v>
      </c>
      <c r="G831" s="43">
        <v>0</v>
      </c>
      <c r="H831" s="43" t="s">
        <v>30</v>
      </c>
      <c r="I831" s="43">
        <f t="shared" si="610"/>
        <v>0.21556557000000001</v>
      </c>
      <c r="J831" s="80" t="s">
        <v>30</v>
      </c>
      <c r="K831" s="43">
        <v>0.21556557000000001</v>
      </c>
      <c r="L831" s="80" t="s">
        <v>30</v>
      </c>
      <c r="M831" s="43">
        <v>0.21556557000000001</v>
      </c>
      <c r="N831" s="80" t="s">
        <v>30</v>
      </c>
      <c r="O831" s="43">
        <f t="shared" si="611"/>
        <v>0</v>
      </c>
      <c r="P831" s="80" t="s">
        <v>30</v>
      </c>
      <c r="Q831" s="43">
        <f t="shared" si="612"/>
        <v>0</v>
      </c>
      <c r="R831" s="80" t="s">
        <v>30</v>
      </c>
      <c r="S831" s="45">
        <f t="shared" si="584"/>
        <v>0</v>
      </c>
      <c r="T831" s="63" t="s">
        <v>30</v>
      </c>
      <c r="W831" s="25"/>
      <c r="X831" s="26"/>
    </row>
    <row r="832" spans="1:24" ht="31.5" x14ac:dyDescent="0.25">
      <c r="A832" s="40" t="s">
        <v>1716</v>
      </c>
      <c r="B832" s="120" t="s">
        <v>1742</v>
      </c>
      <c r="C832" s="70" t="s">
        <v>1743</v>
      </c>
      <c r="D832" s="43" t="s">
        <v>30</v>
      </c>
      <c r="E832" s="43">
        <v>1.3533616300000002</v>
      </c>
      <c r="F832" s="43" t="s">
        <v>30</v>
      </c>
      <c r="G832" s="43">
        <v>0</v>
      </c>
      <c r="H832" s="43" t="s">
        <v>30</v>
      </c>
      <c r="I832" s="43">
        <f t="shared" si="610"/>
        <v>1.3533616300000002</v>
      </c>
      <c r="J832" s="80" t="s">
        <v>30</v>
      </c>
      <c r="K832" s="43">
        <v>1.3533616300000002</v>
      </c>
      <c r="L832" s="80" t="s">
        <v>30</v>
      </c>
      <c r="M832" s="43">
        <v>1.2779335599999999</v>
      </c>
      <c r="N832" s="80" t="s">
        <v>30</v>
      </c>
      <c r="O832" s="43">
        <f t="shared" si="611"/>
        <v>7.5428070000000291E-2</v>
      </c>
      <c r="P832" s="80" t="s">
        <v>30</v>
      </c>
      <c r="Q832" s="43">
        <f t="shared" si="612"/>
        <v>-7.5428070000000291E-2</v>
      </c>
      <c r="R832" s="80" t="s">
        <v>30</v>
      </c>
      <c r="S832" s="45">
        <f t="shared" si="584"/>
        <v>-5.5733861761693572E-2</v>
      </c>
      <c r="T832" s="63" t="s">
        <v>30</v>
      </c>
      <c r="W832" s="25"/>
      <c r="X832" s="26"/>
    </row>
    <row r="833" spans="1:24" ht="31.5" x14ac:dyDescent="0.25">
      <c r="A833" s="40" t="s">
        <v>1716</v>
      </c>
      <c r="B833" s="120" t="s">
        <v>1744</v>
      </c>
      <c r="C833" s="70" t="s">
        <v>1745</v>
      </c>
      <c r="D833" s="42" t="s">
        <v>30</v>
      </c>
      <c r="E833" s="43">
        <v>0.10695063</v>
      </c>
      <c r="F833" s="43" t="s">
        <v>30</v>
      </c>
      <c r="G833" s="43">
        <v>0</v>
      </c>
      <c r="H833" s="43" t="s">
        <v>30</v>
      </c>
      <c r="I833" s="43">
        <f t="shared" si="610"/>
        <v>0.10695063</v>
      </c>
      <c r="J833" s="80" t="s">
        <v>30</v>
      </c>
      <c r="K833" s="43">
        <v>0.10695063</v>
      </c>
      <c r="L833" s="80" t="s">
        <v>30</v>
      </c>
      <c r="M833" s="43">
        <v>0</v>
      </c>
      <c r="N833" s="80" t="s">
        <v>30</v>
      </c>
      <c r="O833" s="43">
        <f t="shared" si="611"/>
        <v>0.10695063</v>
      </c>
      <c r="P833" s="80" t="s">
        <v>30</v>
      </c>
      <c r="Q833" s="43">
        <f t="shared" si="612"/>
        <v>-0.10695063</v>
      </c>
      <c r="R833" s="80" t="s">
        <v>30</v>
      </c>
      <c r="S833" s="45">
        <f t="shared" si="584"/>
        <v>-1</v>
      </c>
      <c r="T833" s="52" t="s">
        <v>1746</v>
      </c>
      <c r="W833" s="25"/>
      <c r="X833" s="26"/>
    </row>
    <row r="834" spans="1:24" ht="31.5" x14ac:dyDescent="0.25">
      <c r="A834" s="40" t="s">
        <v>1716</v>
      </c>
      <c r="B834" s="120" t="s">
        <v>1747</v>
      </c>
      <c r="C834" s="70" t="s">
        <v>1748</v>
      </c>
      <c r="D834" s="43" t="s">
        <v>30</v>
      </c>
      <c r="E834" s="43">
        <v>3.5</v>
      </c>
      <c r="F834" s="43" t="s">
        <v>30</v>
      </c>
      <c r="G834" s="43">
        <v>0</v>
      </c>
      <c r="H834" s="43" t="s">
        <v>30</v>
      </c>
      <c r="I834" s="43">
        <f t="shared" si="610"/>
        <v>3.5</v>
      </c>
      <c r="J834" s="80" t="s">
        <v>30</v>
      </c>
      <c r="K834" s="43">
        <v>3.5</v>
      </c>
      <c r="L834" s="80" t="s">
        <v>30</v>
      </c>
      <c r="M834" s="43">
        <v>3.5</v>
      </c>
      <c r="N834" s="80" t="s">
        <v>30</v>
      </c>
      <c r="O834" s="43">
        <f t="shared" si="611"/>
        <v>0</v>
      </c>
      <c r="P834" s="80" t="s">
        <v>30</v>
      </c>
      <c r="Q834" s="43">
        <f t="shared" si="612"/>
        <v>0</v>
      </c>
      <c r="R834" s="80" t="s">
        <v>30</v>
      </c>
      <c r="S834" s="45">
        <f t="shared" si="584"/>
        <v>0</v>
      </c>
      <c r="T834" s="63" t="s">
        <v>30</v>
      </c>
      <c r="W834" s="25"/>
      <c r="X834" s="26"/>
    </row>
    <row r="835" spans="1:24" ht="31.5" x14ac:dyDescent="0.25">
      <c r="A835" s="40" t="s">
        <v>1716</v>
      </c>
      <c r="B835" s="120" t="s">
        <v>1749</v>
      </c>
      <c r="C835" s="70" t="s">
        <v>1750</v>
      </c>
      <c r="D835" s="43" t="s">
        <v>30</v>
      </c>
      <c r="E835" s="43">
        <v>0.70954110000000004</v>
      </c>
      <c r="F835" s="43" t="s">
        <v>30</v>
      </c>
      <c r="G835" s="43">
        <v>0</v>
      </c>
      <c r="H835" s="43" t="s">
        <v>30</v>
      </c>
      <c r="I835" s="43">
        <f t="shared" si="610"/>
        <v>0.70954110000000004</v>
      </c>
      <c r="J835" s="80" t="s">
        <v>30</v>
      </c>
      <c r="K835" s="43">
        <v>0.70954110000000004</v>
      </c>
      <c r="L835" s="80" t="s">
        <v>30</v>
      </c>
      <c r="M835" s="43">
        <v>0.70954110000000004</v>
      </c>
      <c r="N835" s="80" t="s">
        <v>30</v>
      </c>
      <c r="O835" s="43">
        <f t="shared" si="611"/>
        <v>0</v>
      </c>
      <c r="P835" s="80" t="s">
        <v>30</v>
      </c>
      <c r="Q835" s="43">
        <f t="shared" si="612"/>
        <v>0</v>
      </c>
      <c r="R835" s="80" t="s">
        <v>30</v>
      </c>
      <c r="S835" s="45">
        <f t="shared" si="584"/>
        <v>0</v>
      </c>
      <c r="T835" s="63" t="s">
        <v>30</v>
      </c>
      <c r="W835" s="25"/>
      <c r="X835" s="26"/>
    </row>
    <row r="836" spans="1:24" ht="31.5" x14ac:dyDescent="0.25">
      <c r="A836" s="40" t="s">
        <v>1716</v>
      </c>
      <c r="B836" s="120" t="s">
        <v>1751</v>
      </c>
      <c r="C836" s="70" t="s">
        <v>1752</v>
      </c>
      <c r="D836" s="43" t="s">
        <v>30</v>
      </c>
      <c r="E836" s="43">
        <v>5.7605088499999999</v>
      </c>
      <c r="F836" s="43" t="s">
        <v>30</v>
      </c>
      <c r="G836" s="43">
        <v>0</v>
      </c>
      <c r="H836" s="43" t="s">
        <v>30</v>
      </c>
      <c r="I836" s="43">
        <f t="shared" si="610"/>
        <v>5.7605088499999999</v>
      </c>
      <c r="J836" s="80" t="s">
        <v>30</v>
      </c>
      <c r="K836" s="43">
        <v>5.7605088499999999</v>
      </c>
      <c r="L836" s="80" t="s">
        <v>30</v>
      </c>
      <c r="M836" s="43">
        <v>0</v>
      </c>
      <c r="N836" s="80" t="s">
        <v>30</v>
      </c>
      <c r="O836" s="43">
        <f t="shared" si="611"/>
        <v>5.7605088499999999</v>
      </c>
      <c r="P836" s="80" t="s">
        <v>30</v>
      </c>
      <c r="Q836" s="43">
        <f t="shared" si="612"/>
        <v>-5.7605088499999999</v>
      </c>
      <c r="R836" s="80" t="s">
        <v>30</v>
      </c>
      <c r="S836" s="45">
        <f t="shared" si="584"/>
        <v>-1</v>
      </c>
      <c r="T836" s="52" t="s">
        <v>1746</v>
      </c>
      <c r="W836" s="25"/>
      <c r="X836" s="26"/>
    </row>
    <row r="837" spans="1:24" ht="31.5" x14ac:dyDescent="0.25">
      <c r="A837" s="40" t="s">
        <v>1716</v>
      </c>
      <c r="B837" s="122" t="s">
        <v>1753</v>
      </c>
      <c r="C837" s="97" t="s">
        <v>1754</v>
      </c>
      <c r="D837" s="43" t="s">
        <v>30</v>
      </c>
      <c r="E837" s="43">
        <v>0.38257999999999998</v>
      </c>
      <c r="F837" s="43" t="s">
        <v>30</v>
      </c>
      <c r="G837" s="43">
        <v>0</v>
      </c>
      <c r="H837" s="43" t="s">
        <v>30</v>
      </c>
      <c r="I837" s="43">
        <f t="shared" si="610"/>
        <v>0.38257999999999998</v>
      </c>
      <c r="J837" s="80" t="s">
        <v>30</v>
      </c>
      <c r="K837" s="43">
        <v>0.38257999999999998</v>
      </c>
      <c r="L837" s="80" t="s">
        <v>30</v>
      </c>
      <c r="M837" s="43">
        <v>0.38257999999999998</v>
      </c>
      <c r="N837" s="80" t="s">
        <v>30</v>
      </c>
      <c r="O837" s="43">
        <f t="shared" si="611"/>
        <v>0</v>
      </c>
      <c r="P837" s="80" t="s">
        <v>30</v>
      </c>
      <c r="Q837" s="43">
        <f t="shared" si="612"/>
        <v>0</v>
      </c>
      <c r="R837" s="80" t="s">
        <v>30</v>
      </c>
      <c r="S837" s="45">
        <f t="shared" si="584"/>
        <v>0</v>
      </c>
      <c r="T837" s="63" t="s">
        <v>30</v>
      </c>
      <c r="W837" s="25"/>
      <c r="X837" s="26"/>
    </row>
    <row r="838" spans="1:24" ht="31.5" x14ac:dyDescent="0.25">
      <c r="A838" s="40" t="s">
        <v>1716</v>
      </c>
      <c r="B838" s="122" t="s">
        <v>1755</v>
      </c>
      <c r="C838" s="97" t="s">
        <v>1756</v>
      </c>
      <c r="D838" s="43" t="s">
        <v>30</v>
      </c>
      <c r="E838" s="43">
        <v>0.122474</v>
      </c>
      <c r="F838" s="43" t="s">
        <v>30</v>
      </c>
      <c r="G838" s="43">
        <v>0</v>
      </c>
      <c r="H838" s="43" t="s">
        <v>30</v>
      </c>
      <c r="I838" s="43">
        <f t="shared" si="610"/>
        <v>0.122474</v>
      </c>
      <c r="J838" s="80" t="s">
        <v>30</v>
      </c>
      <c r="K838" s="43">
        <v>0.122474</v>
      </c>
      <c r="L838" s="80" t="s">
        <v>30</v>
      </c>
      <c r="M838" s="43">
        <v>0.122474</v>
      </c>
      <c r="N838" s="80" t="s">
        <v>30</v>
      </c>
      <c r="O838" s="43">
        <f t="shared" si="611"/>
        <v>0</v>
      </c>
      <c r="P838" s="80" t="s">
        <v>30</v>
      </c>
      <c r="Q838" s="43">
        <f t="shared" si="612"/>
        <v>0</v>
      </c>
      <c r="R838" s="80" t="s">
        <v>30</v>
      </c>
      <c r="S838" s="45">
        <f t="shared" si="584"/>
        <v>0</v>
      </c>
      <c r="T838" s="63" t="s">
        <v>30</v>
      </c>
      <c r="W838" s="25"/>
      <c r="X838" s="26"/>
    </row>
    <row r="839" spans="1:24" ht="47.25" x14ac:dyDescent="0.25">
      <c r="A839" s="40" t="s">
        <v>1716</v>
      </c>
      <c r="B839" s="122" t="s">
        <v>1757</v>
      </c>
      <c r="C839" s="97" t="s">
        <v>1758</v>
      </c>
      <c r="D839" s="43" t="s">
        <v>30</v>
      </c>
      <c r="E839" s="43">
        <v>2.1707799900000002</v>
      </c>
      <c r="F839" s="43" t="s">
        <v>30</v>
      </c>
      <c r="G839" s="43">
        <v>0</v>
      </c>
      <c r="H839" s="43" t="s">
        <v>30</v>
      </c>
      <c r="I839" s="43">
        <f t="shared" si="610"/>
        <v>2.1707799900000002</v>
      </c>
      <c r="J839" s="80" t="s">
        <v>30</v>
      </c>
      <c r="K839" s="43">
        <v>2.1707799900000002</v>
      </c>
      <c r="L839" s="80" t="s">
        <v>30</v>
      </c>
      <c r="M839" s="43">
        <v>0</v>
      </c>
      <c r="N839" s="80" t="s">
        <v>30</v>
      </c>
      <c r="O839" s="43">
        <f t="shared" si="611"/>
        <v>2.1707799900000002</v>
      </c>
      <c r="P839" s="80" t="s">
        <v>30</v>
      </c>
      <c r="Q839" s="43">
        <f t="shared" si="612"/>
        <v>-2.1707799900000002</v>
      </c>
      <c r="R839" s="80" t="s">
        <v>30</v>
      </c>
      <c r="S839" s="45">
        <f t="shared" si="584"/>
        <v>-1</v>
      </c>
      <c r="T839" s="52" t="s">
        <v>1746</v>
      </c>
      <c r="W839" s="25"/>
      <c r="X839" s="26"/>
    </row>
    <row r="840" spans="1:24" ht="31.5" x14ac:dyDescent="0.25">
      <c r="A840" s="40" t="s">
        <v>1716</v>
      </c>
      <c r="B840" s="122" t="s">
        <v>1759</v>
      </c>
      <c r="C840" s="97" t="s">
        <v>1760</v>
      </c>
      <c r="D840" s="43" t="s">
        <v>30</v>
      </c>
      <c r="E840" s="43">
        <v>0.55833333000000007</v>
      </c>
      <c r="F840" s="43" t="s">
        <v>30</v>
      </c>
      <c r="G840" s="43">
        <v>0</v>
      </c>
      <c r="H840" s="43" t="s">
        <v>30</v>
      </c>
      <c r="I840" s="43">
        <f t="shared" si="610"/>
        <v>0.55833333000000007</v>
      </c>
      <c r="J840" s="80" t="s">
        <v>30</v>
      </c>
      <c r="K840" s="43">
        <v>0.55833333000000007</v>
      </c>
      <c r="L840" s="80" t="s">
        <v>30</v>
      </c>
      <c r="M840" s="43">
        <v>0.55833333000000007</v>
      </c>
      <c r="N840" s="80" t="s">
        <v>30</v>
      </c>
      <c r="O840" s="43">
        <f t="shared" si="611"/>
        <v>0</v>
      </c>
      <c r="P840" s="80" t="s">
        <v>30</v>
      </c>
      <c r="Q840" s="43">
        <f t="shared" si="612"/>
        <v>0</v>
      </c>
      <c r="R840" s="80" t="s">
        <v>30</v>
      </c>
      <c r="S840" s="45">
        <f t="shared" si="584"/>
        <v>0</v>
      </c>
      <c r="T840" s="63" t="s">
        <v>30</v>
      </c>
      <c r="W840" s="25"/>
      <c r="X840" s="26"/>
    </row>
    <row r="841" spans="1:24" ht="54.75" customHeight="1" x14ac:dyDescent="0.25">
      <c r="A841" s="40" t="s">
        <v>1716</v>
      </c>
      <c r="B841" s="120" t="s">
        <v>1761</v>
      </c>
      <c r="C841" s="97" t="s">
        <v>1762</v>
      </c>
      <c r="D841" s="43" t="s">
        <v>30</v>
      </c>
      <c r="E841" s="43">
        <v>0.5893955099999999</v>
      </c>
      <c r="F841" s="43" t="s">
        <v>30</v>
      </c>
      <c r="G841" s="43">
        <v>0</v>
      </c>
      <c r="H841" s="43" t="s">
        <v>30</v>
      </c>
      <c r="I841" s="43">
        <f t="shared" si="610"/>
        <v>0.5893955099999999</v>
      </c>
      <c r="J841" s="80" t="s">
        <v>30</v>
      </c>
      <c r="K841" s="43">
        <v>0.58939551000000001</v>
      </c>
      <c r="L841" s="80" t="s">
        <v>30</v>
      </c>
      <c r="M841" s="43">
        <v>0.58939551000000001</v>
      </c>
      <c r="N841" s="80" t="s">
        <v>30</v>
      </c>
      <c r="O841" s="43">
        <f t="shared" si="611"/>
        <v>0</v>
      </c>
      <c r="P841" s="80" t="s">
        <v>30</v>
      </c>
      <c r="Q841" s="43">
        <f t="shared" si="612"/>
        <v>0</v>
      </c>
      <c r="R841" s="80" t="s">
        <v>30</v>
      </c>
      <c r="S841" s="45">
        <f t="shared" si="584"/>
        <v>0</v>
      </c>
      <c r="T841" s="63" t="s">
        <v>30</v>
      </c>
      <c r="W841" s="25"/>
      <c r="X841" s="26"/>
    </row>
    <row r="842" spans="1:24" x14ac:dyDescent="0.25">
      <c r="A842" s="40" t="s">
        <v>1716</v>
      </c>
      <c r="B842" s="122" t="s">
        <v>1763</v>
      </c>
      <c r="C842" s="97" t="s">
        <v>1764</v>
      </c>
      <c r="D842" s="43" t="s">
        <v>30</v>
      </c>
      <c r="E842" s="43">
        <v>1.294505</v>
      </c>
      <c r="F842" s="43" t="s">
        <v>30</v>
      </c>
      <c r="G842" s="43">
        <v>0</v>
      </c>
      <c r="H842" s="43" t="s">
        <v>30</v>
      </c>
      <c r="I842" s="43">
        <f t="shared" si="610"/>
        <v>1.294505</v>
      </c>
      <c r="J842" s="80" t="s">
        <v>30</v>
      </c>
      <c r="K842" s="43">
        <v>1.294505</v>
      </c>
      <c r="L842" s="80" t="s">
        <v>30</v>
      </c>
      <c r="M842" s="43">
        <v>1.294505</v>
      </c>
      <c r="N842" s="80" t="s">
        <v>30</v>
      </c>
      <c r="O842" s="43">
        <f t="shared" si="611"/>
        <v>0</v>
      </c>
      <c r="P842" s="80" t="s">
        <v>30</v>
      </c>
      <c r="Q842" s="43">
        <f t="shared" si="612"/>
        <v>0</v>
      </c>
      <c r="R842" s="80" t="s">
        <v>30</v>
      </c>
      <c r="S842" s="45">
        <f t="shared" si="584"/>
        <v>0</v>
      </c>
      <c r="T842" s="63" t="s">
        <v>30</v>
      </c>
      <c r="W842" s="25"/>
      <c r="X842" s="26"/>
    </row>
    <row r="843" spans="1:24" x14ac:dyDescent="0.25">
      <c r="A843" s="40" t="s">
        <v>1716</v>
      </c>
      <c r="B843" s="122" t="s">
        <v>1765</v>
      </c>
      <c r="C843" s="97" t="s">
        <v>1766</v>
      </c>
      <c r="D843" s="43" t="s">
        <v>30</v>
      </c>
      <c r="E843" s="43">
        <v>0.45800000000000002</v>
      </c>
      <c r="F843" s="43" t="s">
        <v>30</v>
      </c>
      <c r="G843" s="43">
        <v>0</v>
      </c>
      <c r="H843" s="43" t="s">
        <v>30</v>
      </c>
      <c r="I843" s="43">
        <f t="shared" si="610"/>
        <v>0.45800000000000002</v>
      </c>
      <c r="J843" s="80" t="s">
        <v>30</v>
      </c>
      <c r="K843" s="43">
        <v>0.45800000000000002</v>
      </c>
      <c r="L843" s="80" t="s">
        <v>30</v>
      </c>
      <c r="M843" s="43">
        <v>0.45800000000000002</v>
      </c>
      <c r="N843" s="80" t="s">
        <v>30</v>
      </c>
      <c r="O843" s="43">
        <f t="shared" si="611"/>
        <v>0</v>
      </c>
      <c r="P843" s="80" t="s">
        <v>30</v>
      </c>
      <c r="Q843" s="43">
        <f t="shared" si="612"/>
        <v>0</v>
      </c>
      <c r="R843" s="80" t="s">
        <v>30</v>
      </c>
      <c r="S843" s="45">
        <f t="shared" si="584"/>
        <v>0</v>
      </c>
      <c r="T843" s="63" t="s">
        <v>30</v>
      </c>
      <c r="W843" s="25"/>
      <c r="X843" s="26"/>
    </row>
    <row r="844" spans="1:24" x14ac:dyDescent="0.25">
      <c r="A844" s="40" t="s">
        <v>1716</v>
      </c>
      <c r="B844" s="122" t="s">
        <v>1767</v>
      </c>
      <c r="C844" s="97" t="s">
        <v>1768</v>
      </c>
      <c r="D844" s="43" t="s">
        <v>30</v>
      </c>
      <c r="E844" s="43">
        <v>1.3589435699999999</v>
      </c>
      <c r="F844" s="43" t="s">
        <v>30</v>
      </c>
      <c r="G844" s="43">
        <v>0</v>
      </c>
      <c r="H844" s="43" t="s">
        <v>30</v>
      </c>
      <c r="I844" s="43">
        <f t="shared" si="610"/>
        <v>1.3589435699999999</v>
      </c>
      <c r="J844" s="80" t="s">
        <v>30</v>
      </c>
      <c r="K844" s="43">
        <v>1.3589435699999999</v>
      </c>
      <c r="L844" s="80" t="s">
        <v>30</v>
      </c>
      <c r="M844" s="43">
        <v>0</v>
      </c>
      <c r="N844" s="80" t="s">
        <v>30</v>
      </c>
      <c r="O844" s="43">
        <f t="shared" si="611"/>
        <v>1.3589435699999999</v>
      </c>
      <c r="P844" s="80" t="s">
        <v>30</v>
      </c>
      <c r="Q844" s="43">
        <f t="shared" si="612"/>
        <v>-1.3589435699999999</v>
      </c>
      <c r="R844" s="80" t="s">
        <v>30</v>
      </c>
      <c r="S844" s="45">
        <f t="shared" si="584"/>
        <v>-1</v>
      </c>
      <c r="T844" s="52" t="s">
        <v>1746</v>
      </c>
      <c r="W844" s="25"/>
      <c r="X844" s="26"/>
    </row>
    <row r="845" spans="1:24" ht="31.5" x14ac:dyDescent="0.25">
      <c r="A845" s="40" t="s">
        <v>1716</v>
      </c>
      <c r="B845" s="122" t="s">
        <v>1769</v>
      </c>
      <c r="C845" s="97" t="s">
        <v>1770</v>
      </c>
      <c r="D845" s="43" t="s">
        <v>30</v>
      </c>
      <c r="E845" s="43">
        <v>1.0271666700000002</v>
      </c>
      <c r="F845" s="43" t="s">
        <v>30</v>
      </c>
      <c r="G845" s="43">
        <v>0</v>
      </c>
      <c r="H845" s="43" t="s">
        <v>30</v>
      </c>
      <c r="I845" s="43">
        <f t="shared" si="610"/>
        <v>1.0271666700000002</v>
      </c>
      <c r="J845" s="80" t="s">
        <v>30</v>
      </c>
      <c r="K845" s="43">
        <v>1.0271666700000002</v>
      </c>
      <c r="L845" s="80" t="s">
        <v>30</v>
      </c>
      <c r="M845" s="43">
        <v>1.0271666700000002</v>
      </c>
      <c r="N845" s="80" t="s">
        <v>30</v>
      </c>
      <c r="O845" s="43">
        <f t="shared" si="611"/>
        <v>0</v>
      </c>
      <c r="P845" s="80" t="s">
        <v>30</v>
      </c>
      <c r="Q845" s="43">
        <f t="shared" si="612"/>
        <v>0</v>
      </c>
      <c r="R845" s="80" t="s">
        <v>30</v>
      </c>
      <c r="S845" s="45">
        <f t="shared" si="584"/>
        <v>0</v>
      </c>
      <c r="T845" s="63" t="s">
        <v>30</v>
      </c>
      <c r="W845" s="25"/>
      <c r="X845" s="26"/>
    </row>
    <row r="846" spans="1:24" x14ac:dyDescent="0.25">
      <c r="A846" s="40" t="s">
        <v>1716</v>
      </c>
      <c r="B846" s="122" t="s">
        <v>1771</v>
      </c>
      <c r="C846" s="97" t="s">
        <v>1772</v>
      </c>
      <c r="D846" s="43" t="s">
        <v>30</v>
      </c>
      <c r="E846" s="43">
        <v>0.11077337</v>
      </c>
      <c r="F846" s="43" t="s">
        <v>30</v>
      </c>
      <c r="G846" s="43">
        <v>0</v>
      </c>
      <c r="H846" s="43" t="s">
        <v>30</v>
      </c>
      <c r="I846" s="43">
        <f t="shared" si="610"/>
        <v>0.11077337</v>
      </c>
      <c r="J846" s="80" t="s">
        <v>30</v>
      </c>
      <c r="K846" s="43">
        <v>0.11077337</v>
      </c>
      <c r="L846" s="80" t="s">
        <v>30</v>
      </c>
      <c r="M846" s="43">
        <v>0.10459944</v>
      </c>
      <c r="N846" s="80" t="s">
        <v>30</v>
      </c>
      <c r="O846" s="43">
        <f t="shared" si="611"/>
        <v>6.1739299999999941E-3</v>
      </c>
      <c r="P846" s="80" t="s">
        <v>30</v>
      </c>
      <c r="Q846" s="43">
        <f t="shared" si="612"/>
        <v>-6.1739299999999941E-3</v>
      </c>
      <c r="R846" s="80" t="s">
        <v>30</v>
      </c>
      <c r="S846" s="45">
        <f t="shared" si="584"/>
        <v>-5.5734785354999983E-2</v>
      </c>
      <c r="T846" s="63" t="s">
        <v>30</v>
      </c>
      <c r="W846" s="25"/>
      <c r="X846" s="26"/>
    </row>
    <row r="847" spans="1:24" ht="47.25" x14ac:dyDescent="0.25">
      <c r="A847" s="40" t="s">
        <v>1716</v>
      </c>
      <c r="B847" s="122" t="s">
        <v>1773</v>
      </c>
      <c r="C847" s="97" t="s">
        <v>1774</v>
      </c>
      <c r="D847" s="43" t="s">
        <v>30</v>
      </c>
      <c r="E847" s="43">
        <v>5.8969273900000001</v>
      </c>
      <c r="F847" s="43" t="s">
        <v>30</v>
      </c>
      <c r="G847" s="43">
        <v>0</v>
      </c>
      <c r="H847" s="43" t="s">
        <v>30</v>
      </c>
      <c r="I847" s="43">
        <f t="shared" si="610"/>
        <v>5.8969273900000001</v>
      </c>
      <c r="J847" s="80" t="s">
        <v>30</v>
      </c>
      <c r="K847" s="43">
        <v>5.8969273900000001</v>
      </c>
      <c r="L847" s="80" t="s">
        <v>30</v>
      </c>
      <c r="M847" s="43">
        <v>6.4833330000000008E-2</v>
      </c>
      <c r="N847" s="80" t="s">
        <v>30</v>
      </c>
      <c r="O847" s="43">
        <f t="shared" si="611"/>
        <v>5.8320940600000002</v>
      </c>
      <c r="P847" s="80" t="s">
        <v>30</v>
      </c>
      <c r="Q847" s="43">
        <f t="shared" si="612"/>
        <v>-5.8320940600000002</v>
      </c>
      <c r="R847" s="80" t="s">
        <v>30</v>
      </c>
      <c r="S847" s="45">
        <f t="shared" si="584"/>
        <v>-0.98900557430808045</v>
      </c>
      <c r="T847" s="63" t="s">
        <v>1775</v>
      </c>
      <c r="W847" s="25"/>
      <c r="X847" s="26"/>
    </row>
    <row r="848" spans="1:24" ht="31.5" x14ac:dyDescent="0.25">
      <c r="A848" s="40" t="s">
        <v>1716</v>
      </c>
      <c r="B848" s="122" t="s">
        <v>1776</v>
      </c>
      <c r="C848" s="97" t="s">
        <v>1777</v>
      </c>
      <c r="D848" s="43" t="s">
        <v>30</v>
      </c>
      <c r="E848" s="43">
        <v>8.9770189299999998</v>
      </c>
      <c r="F848" s="43" t="s">
        <v>30</v>
      </c>
      <c r="G848" s="43">
        <v>0</v>
      </c>
      <c r="H848" s="43" t="s">
        <v>30</v>
      </c>
      <c r="I848" s="43">
        <f t="shared" si="610"/>
        <v>8.9770189299999998</v>
      </c>
      <c r="J848" s="80" t="s">
        <v>30</v>
      </c>
      <c r="K848" s="43">
        <v>8.9770189299999998</v>
      </c>
      <c r="L848" s="80" t="s">
        <v>30</v>
      </c>
      <c r="M848" s="43">
        <v>11.57057917</v>
      </c>
      <c r="N848" s="80" t="s">
        <v>30</v>
      </c>
      <c r="O848" s="43">
        <f t="shared" si="611"/>
        <v>-2.5935602400000004</v>
      </c>
      <c r="P848" s="80" t="s">
        <v>30</v>
      </c>
      <c r="Q848" s="43">
        <f t="shared" si="612"/>
        <v>2.5935602400000004</v>
      </c>
      <c r="R848" s="80" t="s">
        <v>30</v>
      </c>
      <c r="S848" s="45">
        <f t="shared" si="584"/>
        <v>0.28891108064088716</v>
      </c>
      <c r="T848" s="63" t="s">
        <v>325</v>
      </c>
      <c r="W848" s="25"/>
      <c r="X848" s="26"/>
    </row>
    <row r="849" spans="1:24" ht="31.5" x14ac:dyDescent="0.25">
      <c r="A849" s="40" t="s">
        <v>1716</v>
      </c>
      <c r="B849" s="122" t="s">
        <v>1778</v>
      </c>
      <c r="C849" s="97" t="s">
        <v>1779</v>
      </c>
      <c r="D849" s="43" t="s">
        <v>30</v>
      </c>
      <c r="E849" s="43">
        <v>9.7843363700000001</v>
      </c>
      <c r="F849" s="43" t="s">
        <v>30</v>
      </c>
      <c r="G849" s="43">
        <v>0</v>
      </c>
      <c r="H849" s="43" t="s">
        <v>30</v>
      </c>
      <c r="I849" s="43">
        <f t="shared" si="610"/>
        <v>9.7843363700000001</v>
      </c>
      <c r="J849" s="80" t="s">
        <v>30</v>
      </c>
      <c r="K849" s="43">
        <v>9.7843363700000001</v>
      </c>
      <c r="L849" s="80" t="s">
        <v>30</v>
      </c>
      <c r="M849" s="43">
        <v>9.4262528599999982</v>
      </c>
      <c r="N849" s="80" t="s">
        <v>30</v>
      </c>
      <c r="O849" s="43">
        <f t="shared" si="611"/>
        <v>0.35808351000000194</v>
      </c>
      <c r="P849" s="80" t="s">
        <v>30</v>
      </c>
      <c r="Q849" s="43">
        <f t="shared" si="612"/>
        <v>-0.35808351000000194</v>
      </c>
      <c r="R849" s="80" t="s">
        <v>30</v>
      </c>
      <c r="S849" s="45">
        <f t="shared" si="584"/>
        <v>-3.6597628746486151E-2</v>
      </c>
      <c r="T849" s="63" t="s">
        <v>30</v>
      </c>
      <c r="W849" s="25"/>
      <c r="X849" s="26"/>
    </row>
    <row r="850" spans="1:24" ht="31.5" x14ac:dyDescent="0.25">
      <c r="A850" s="40" t="s">
        <v>1716</v>
      </c>
      <c r="B850" s="122" t="s">
        <v>1780</v>
      </c>
      <c r="C850" s="97" t="s">
        <v>1781</v>
      </c>
      <c r="D850" s="43" t="s">
        <v>30</v>
      </c>
      <c r="E850" s="43">
        <v>0.66559813000000001</v>
      </c>
      <c r="F850" s="43" t="s">
        <v>30</v>
      </c>
      <c r="G850" s="43">
        <v>0</v>
      </c>
      <c r="H850" s="43" t="s">
        <v>30</v>
      </c>
      <c r="I850" s="43">
        <f t="shared" si="610"/>
        <v>0.66559813000000001</v>
      </c>
      <c r="J850" s="80" t="s">
        <v>30</v>
      </c>
      <c r="K850" s="43">
        <v>0.66559813000000001</v>
      </c>
      <c r="L850" s="80" t="s">
        <v>30</v>
      </c>
      <c r="M850" s="43">
        <v>0</v>
      </c>
      <c r="N850" s="80" t="s">
        <v>30</v>
      </c>
      <c r="O850" s="43">
        <f t="shared" si="611"/>
        <v>0.66559813000000001</v>
      </c>
      <c r="P850" s="80" t="s">
        <v>30</v>
      </c>
      <c r="Q850" s="43">
        <f t="shared" si="612"/>
        <v>-0.66559813000000001</v>
      </c>
      <c r="R850" s="80" t="s">
        <v>30</v>
      </c>
      <c r="S850" s="45">
        <f t="shared" si="584"/>
        <v>-1</v>
      </c>
      <c r="T850" s="52" t="s">
        <v>1746</v>
      </c>
      <c r="W850" s="25"/>
      <c r="X850" s="26"/>
    </row>
    <row r="851" spans="1:24" x14ac:dyDescent="0.25">
      <c r="A851" s="40" t="s">
        <v>1716</v>
      </c>
      <c r="B851" s="122" t="s">
        <v>1782</v>
      </c>
      <c r="C851" s="97" t="s">
        <v>1783</v>
      </c>
      <c r="D851" s="43" t="s">
        <v>30</v>
      </c>
      <c r="E851" s="43">
        <v>0.11589848000000001</v>
      </c>
      <c r="F851" s="43" t="s">
        <v>30</v>
      </c>
      <c r="G851" s="43">
        <v>0</v>
      </c>
      <c r="H851" s="43" t="s">
        <v>30</v>
      </c>
      <c r="I851" s="43">
        <f t="shared" si="610"/>
        <v>0.11589848000000001</v>
      </c>
      <c r="J851" s="80" t="s">
        <v>30</v>
      </c>
      <c r="K851" s="43">
        <v>0.11589848000000001</v>
      </c>
      <c r="L851" s="80" t="s">
        <v>30</v>
      </c>
      <c r="M851" s="43">
        <v>0.14000000000000001</v>
      </c>
      <c r="N851" s="80" t="s">
        <v>30</v>
      </c>
      <c r="O851" s="43">
        <f t="shared" si="611"/>
        <v>-2.4101520000000001E-2</v>
      </c>
      <c r="P851" s="80" t="s">
        <v>30</v>
      </c>
      <c r="Q851" s="43">
        <f t="shared" si="612"/>
        <v>2.4101520000000001E-2</v>
      </c>
      <c r="R851" s="80" t="s">
        <v>30</v>
      </c>
      <c r="S851" s="45">
        <f t="shared" si="584"/>
        <v>0.20795371949658009</v>
      </c>
      <c r="T851" s="63" t="s">
        <v>325</v>
      </c>
      <c r="W851" s="25"/>
      <c r="X851" s="26"/>
    </row>
    <row r="852" spans="1:24" x14ac:dyDescent="0.25">
      <c r="A852" s="40" t="s">
        <v>1716</v>
      </c>
      <c r="B852" s="122" t="s">
        <v>1784</v>
      </c>
      <c r="C852" s="97" t="s">
        <v>1785</v>
      </c>
      <c r="D852" s="43" t="s">
        <v>30</v>
      </c>
      <c r="E852" s="43">
        <v>0.12618762</v>
      </c>
      <c r="F852" s="43" t="s">
        <v>30</v>
      </c>
      <c r="G852" s="43">
        <v>0</v>
      </c>
      <c r="H852" s="43" t="s">
        <v>30</v>
      </c>
      <c r="I852" s="43">
        <f t="shared" si="610"/>
        <v>0.12618762</v>
      </c>
      <c r="J852" s="80" t="s">
        <v>30</v>
      </c>
      <c r="K852" s="43">
        <v>0.12618762</v>
      </c>
      <c r="L852" s="80" t="s">
        <v>30</v>
      </c>
      <c r="M852" s="43">
        <v>0</v>
      </c>
      <c r="N852" s="80" t="s">
        <v>30</v>
      </c>
      <c r="O852" s="43">
        <f t="shared" si="611"/>
        <v>0.12618762</v>
      </c>
      <c r="P852" s="80" t="s">
        <v>30</v>
      </c>
      <c r="Q852" s="43">
        <f t="shared" si="612"/>
        <v>-0.12618762</v>
      </c>
      <c r="R852" s="80" t="s">
        <v>30</v>
      </c>
      <c r="S852" s="45">
        <f t="shared" si="584"/>
        <v>-1</v>
      </c>
      <c r="T852" s="52" t="s">
        <v>1746</v>
      </c>
      <c r="W852" s="25"/>
      <c r="X852" s="26"/>
    </row>
    <row r="853" spans="1:24" x14ac:dyDescent="0.25">
      <c r="A853" s="40" t="s">
        <v>1716</v>
      </c>
      <c r="B853" s="122" t="s">
        <v>1786</v>
      </c>
      <c r="C853" s="97" t="s">
        <v>1787</v>
      </c>
      <c r="D853" s="43" t="s">
        <v>30</v>
      </c>
      <c r="E853" s="43">
        <v>0.23649148</v>
      </c>
      <c r="F853" s="43" t="s">
        <v>30</v>
      </c>
      <c r="G853" s="43">
        <v>0</v>
      </c>
      <c r="H853" s="43" t="s">
        <v>30</v>
      </c>
      <c r="I853" s="43">
        <f t="shared" si="610"/>
        <v>0.23649148</v>
      </c>
      <c r="J853" s="80" t="s">
        <v>30</v>
      </c>
      <c r="K853" s="43">
        <v>0.23649148</v>
      </c>
      <c r="L853" s="80" t="s">
        <v>30</v>
      </c>
      <c r="M853" s="43">
        <v>0.28833333</v>
      </c>
      <c r="N853" s="80" t="s">
        <v>30</v>
      </c>
      <c r="O853" s="43">
        <f t="shared" si="611"/>
        <v>-5.1841849999999995E-2</v>
      </c>
      <c r="P853" s="80" t="s">
        <v>30</v>
      </c>
      <c r="Q853" s="43">
        <f t="shared" si="612"/>
        <v>5.1841849999999995E-2</v>
      </c>
      <c r="R853" s="80" t="s">
        <v>30</v>
      </c>
      <c r="S853" s="45">
        <f t="shared" si="584"/>
        <v>0.21921233695184281</v>
      </c>
      <c r="T853" s="63" t="s">
        <v>325</v>
      </c>
      <c r="W853" s="25"/>
      <c r="X853" s="26"/>
    </row>
    <row r="854" spans="1:24" x14ac:dyDescent="0.25">
      <c r="A854" s="40" t="s">
        <v>1716</v>
      </c>
      <c r="B854" s="122" t="s">
        <v>1788</v>
      </c>
      <c r="C854" s="97" t="s">
        <v>1789</v>
      </c>
      <c r="D854" s="43" t="s">
        <v>30</v>
      </c>
      <c r="E854" s="43">
        <v>2.3191768600000002</v>
      </c>
      <c r="F854" s="43" t="s">
        <v>30</v>
      </c>
      <c r="G854" s="43">
        <v>0</v>
      </c>
      <c r="H854" s="43" t="s">
        <v>30</v>
      </c>
      <c r="I854" s="43">
        <f t="shared" si="610"/>
        <v>2.3191768600000002</v>
      </c>
      <c r="J854" s="80" t="s">
        <v>30</v>
      </c>
      <c r="K854" s="43">
        <v>2.3191768600000002</v>
      </c>
      <c r="L854" s="80" t="s">
        <v>30</v>
      </c>
      <c r="M854" s="43">
        <v>1.95</v>
      </c>
      <c r="N854" s="80" t="s">
        <v>30</v>
      </c>
      <c r="O854" s="43">
        <f t="shared" si="611"/>
        <v>0.36917686000000027</v>
      </c>
      <c r="P854" s="80" t="s">
        <v>30</v>
      </c>
      <c r="Q854" s="43">
        <f t="shared" si="612"/>
        <v>-0.36917686000000027</v>
      </c>
      <c r="R854" s="80" t="s">
        <v>30</v>
      </c>
      <c r="S854" s="45">
        <f t="shared" si="584"/>
        <v>-0.15918443580883274</v>
      </c>
      <c r="T854" s="63" t="s">
        <v>1547</v>
      </c>
      <c r="W854" s="25"/>
      <c r="X854" s="26"/>
    </row>
    <row r="855" spans="1:24" x14ac:dyDescent="0.25">
      <c r="A855" s="40" t="s">
        <v>1716</v>
      </c>
      <c r="B855" s="122" t="s">
        <v>1790</v>
      </c>
      <c r="C855" s="97" t="s">
        <v>1791</v>
      </c>
      <c r="D855" s="43" t="s">
        <v>30</v>
      </c>
      <c r="E855" s="43">
        <v>0.11407747</v>
      </c>
      <c r="F855" s="43" t="s">
        <v>30</v>
      </c>
      <c r="G855" s="43">
        <v>0</v>
      </c>
      <c r="H855" s="43" t="s">
        <v>30</v>
      </c>
      <c r="I855" s="43">
        <f t="shared" si="610"/>
        <v>0.11407747</v>
      </c>
      <c r="J855" s="80" t="s">
        <v>30</v>
      </c>
      <c r="K855" s="43">
        <v>0.11407747</v>
      </c>
      <c r="L855" s="80" t="s">
        <v>30</v>
      </c>
      <c r="M855" s="43">
        <v>0</v>
      </c>
      <c r="N855" s="80" t="s">
        <v>30</v>
      </c>
      <c r="O855" s="43">
        <f t="shared" si="611"/>
        <v>0.11407747</v>
      </c>
      <c r="P855" s="80" t="s">
        <v>30</v>
      </c>
      <c r="Q855" s="43">
        <f t="shared" si="612"/>
        <v>-0.11407747</v>
      </c>
      <c r="R855" s="80" t="s">
        <v>30</v>
      </c>
      <c r="S855" s="45">
        <f t="shared" si="584"/>
        <v>-1</v>
      </c>
      <c r="T855" s="52" t="s">
        <v>1746</v>
      </c>
      <c r="W855" s="25"/>
      <c r="X855" s="26"/>
    </row>
    <row r="856" spans="1:24" ht="31.5" x14ac:dyDescent="0.25">
      <c r="A856" s="40" t="s">
        <v>1716</v>
      </c>
      <c r="B856" s="122" t="s">
        <v>1792</v>
      </c>
      <c r="C856" s="97" t="s">
        <v>1793</v>
      </c>
      <c r="D856" s="43" t="s">
        <v>30</v>
      </c>
      <c r="E856" s="43">
        <v>0.17472131999999999</v>
      </c>
      <c r="F856" s="43" t="s">
        <v>30</v>
      </c>
      <c r="G856" s="43">
        <v>0</v>
      </c>
      <c r="H856" s="43" t="s">
        <v>30</v>
      </c>
      <c r="I856" s="43">
        <f t="shared" si="610"/>
        <v>0.17472131999999999</v>
      </c>
      <c r="J856" s="80" t="s">
        <v>30</v>
      </c>
      <c r="K856" s="43">
        <v>0.17472131999999999</v>
      </c>
      <c r="L856" s="80" t="s">
        <v>30</v>
      </c>
      <c r="M856" s="43">
        <v>0</v>
      </c>
      <c r="N856" s="80" t="s">
        <v>30</v>
      </c>
      <c r="O856" s="43">
        <f t="shared" si="611"/>
        <v>0.17472131999999999</v>
      </c>
      <c r="P856" s="80" t="s">
        <v>30</v>
      </c>
      <c r="Q856" s="43">
        <f t="shared" si="612"/>
        <v>-0.17472131999999999</v>
      </c>
      <c r="R856" s="80" t="s">
        <v>30</v>
      </c>
      <c r="S856" s="45">
        <f t="shared" si="584"/>
        <v>-1</v>
      </c>
      <c r="T856" s="52" t="s">
        <v>1746</v>
      </c>
      <c r="W856" s="25"/>
      <c r="X856" s="26"/>
    </row>
    <row r="857" spans="1:24" ht="31.5" x14ac:dyDescent="0.25">
      <c r="A857" s="40" t="s">
        <v>1716</v>
      </c>
      <c r="B857" s="122" t="s">
        <v>1794</v>
      </c>
      <c r="C857" s="97" t="s">
        <v>1795</v>
      </c>
      <c r="D857" s="43" t="s">
        <v>30</v>
      </c>
      <c r="E857" s="43" t="s">
        <v>30</v>
      </c>
      <c r="F857" s="43" t="s">
        <v>30</v>
      </c>
      <c r="G857" s="43" t="s">
        <v>30</v>
      </c>
      <c r="H857" s="43" t="s">
        <v>30</v>
      </c>
      <c r="I857" s="43" t="s">
        <v>30</v>
      </c>
      <c r="J857" s="80" t="s">
        <v>30</v>
      </c>
      <c r="K857" s="43" t="s">
        <v>30</v>
      </c>
      <c r="L857" s="80" t="s">
        <v>30</v>
      </c>
      <c r="M857" s="43">
        <v>0.27533332999999999</v>
      </c>
      <c r="N857" s="80" t="s">
        <v>30</v>
      </c>
      <c r="O857" s="43" t="s">
        <v>30</v>
      </c>
      <c r="P857" s="80" t="s">
        <v>30</v>
      </c>
      <c r="Q857" s="43" t="s">
        <v>30</v>
      </c>
      <c r="R857" s="80" t="s">
        <v>30</v>
      </c>
      <c r="S857" s="45" t="s">
        <v>30</v>
      </c>
      <c r="T857" s="63" t="s">
        <v>1796</v>
      </c>
      <c r="W857" s="25"/>
      <c r="X857" s="26"/>
    </row>
    <row r="858" spans="1:24" ht="31.5" x14ac:dyDescent="0.25">
      <c r="A858" s="40" t="s">
        <v>1716</v>
      </c>
      <c r="B858" s="122" t="s">
        <v>1797</v>
      </c>
      <c r="C858" s="97" t="s">
        <v>1798</v>
      </c>
      <c r="D858" s="43" t="s">
        <v>30</v>
      </c>
      <c r="E858" s="43" t="s">
        <v>30</v>
      </c>
      <c r="F858" s="43" t="s">
        <v>30</v>
      </c>
      <c r="G858" s="43" t="s">
        <v>30</v>
      </c>
      <c r="H858" s="43" t="s">
        <v>30</v>
      </c>
      <c r="I858" s="43" t="s">
        <v>30</v>
      </c>
      <c r="J858" s="80" t="s">
        <v>30</v>
      </c>
      <c r="K858" s="43" t="s">
        <v>30</v>
      </c>
      <c r="L858" s="80" t="s">
        <v>30</v>
      </c>
      <c r="M858" s="43">
        <v>0.50666666999999999</v>
      </c>
      <c r="N858" s="80" t="s">
        <v>30</v>
      </c>
      <c r="O858" s="43" t="s">
        <v>30</v>
      </c>
      <c r="P858" s="80" t="s">
        <v>30</v>
      </c>
      <c r="Q858" s="43" t="s">
        <v>30</v>
      </c>
      <c r="R858" s="80" t="s">
        <v>30</v>
      </c>
      <c r="S858" s="45" t="s">
        <v>30</v>
      </c>
      <c r="T858" s="63" t="s">
        <v>1796</v>
      </c>
      <c r="W858" s="25"/>
      <c r="X858" s="26"/>
    </row>
    <row r="859" spans="1:24" ht="31.5" x14ac:dyDescent="0.25">
      <c r="A859" s="40" t="s">
        <v>1716</v>
      </c>
      <c r="B859" s="122" t="s">
        <v>1799</v>
      </c>
      <c r="C859" s="97" t="s">
        <v>1800</v>
      </c>
      <c r="D859" s="43" t="s">
        <v>30</v>
      </c>
      <c r="E859" s="43" t="s">
        <v>30</v>
      </c>
      <c r="F859" s="43" t="s">
        <v>30</v>
      </c>
      <c r="G859" s="43" t="s">
        <v>30</v>
      </c>
      <c r="H859" s="43" t="s">
        <v>30</v>
      </c>
      <c r="I859" s="43" t="s">
        <v>30</v>
      </c>
      <c r="J859" s="80" t="s">
        <v>30</v>
      </c>
      <c r="K859" s="43" t="s">
        <v>30</v>
      </c>
      <c r="L859" s="80" t="s">
        <v>30</v>
      </c>
      <c r="M859" s="43">
        <v>0.12147135000000001</v>
      </c>
      <c r="N859" s="80" t="s">
        <v>30</v>
      </c>
      <c r="O859" s="43" t="s">
        <v>30</v>
      </c>
      <c r="P859" s="80" t="s">
        <v>30</v>
      </c>
      <c r="Q859" s="43" t="s">
        <v>30</v>
      </c>
      <c r="R859" s="80" t="s">
        <v>30</v>
      </c>
      <c r="S859" s="45" t="s">
        <v>30</v>
      </c>
      <c r="T859" s="63" t="s">
        <v>1796</v>
      </c>
      <c r="W859" s="25"/>
      <c r="X859" s="26"/>
    </row>
    <row r="860" spans="1:24" ht="31.5" x14ac:dyDescent="0.25">
      <c r="A860" s="40" t="s">
        <v>1716</v>
      </c>
      <c r="B860" s="122" t="s">
        <v>1801</v>
      </c>
      <c r="C860" s="97" t="s">
        <v>1802</v>
      </c>
      <c r="D860" s="43" t="s">
        <v>30</v>
      </c>
      <c r="E860" s="43" t="s">
        <v>30</v>
      </c>
      <c r="F860" s="43" t="s">
        <v>30</v>
      </c>
      <c r="G860" s="43" t="s">
        <v>30</v>
      </c>
      <c r="H860" s="43" t="s">
        <v>30</v>
      </c>
      <c r="I860" s="43" t="s">
        <v>30</v>
      </c>
      <c r="J860" s="80" t="s">
        <v>30</v>
      </c>
      <c r="K860" s="43" t="s">
        <v>30</v>
      </c>
      <c r="L860" s="80" t="s">
        <v>30</v>
      </c>
      <c r="M860" s="43">
        <v>0.1</v>
      </c>
      <c r="N860" s="80" t="s">
        <v>30</v>
      </c>
      <c r="O860" s="43" t="s">
        <v>30</v>
      </c>
      <c r="P860" s="80" t="s">
        <v>30</v>
      </c>
      <c r="Q860" s="43" t="s">
        <v>30</v>
      </c>
      <c r="R860" s="80" t="s">
        <v>30</v>
      </c>
      <c r="S860" s="45" t="s">
        <v>30</v>
      </c>
      <c r="T860" s="63" t="s">
        <v>1796</v>
      </c>
      <c r="W860" s="25"/>
      <c r="X860" s="26"/>
    </row>
    <row r="861" spans="1:24" ht="31.5" x14ac:dyDescent="0.25">
      <c r="A861" s="40" t="s">
        <v>1716</v>
      </c>
      <c r="B861" s="122" t="s">
        <v>1803</v>
      </c>
      <c r="C861" s="97" t="s">
        <v>1804</v>
      </c>
      <c r="D861" s="43" t="s">
        <v>30</v>
      </c>
      <c r="E861" s="43" t="s">
        <v>30</v>
      </c>
      <c r="F861" s="43" t="s">
        <v>30</v>
      </c>
      <c r="G861" s="43" t="s">
        <v>30</v>
      </c>
      <c r="H861" s="43" t="s">
        <v>30</v>
      </c>
      <c r="I861" s="43" t="s">
        <v>30</v>
      </c>
      <c r="J861" s="80" t="s">
        <v>30</v>
      </c>
      <c r="K861" s="43" t="s">
        <v>30</v>
      </c>
      <c r="L861" s="80" t="s">
        <v>30</v>
      </c>
      <c r="M861" s="43">
        <v>1.0365944300000001</v>
      </c>
      <c r="N861" s="80" t="s">
        <v>30</v>
      </c>
      <c r="O861" s="43" t="s">
        <v>30</v>
      </c>
      <c r="P861" s="80" t="s">
        <v>30</v>
      </c>
      <c r="Q861" s="43" t="s">
        <v>30</v>
      </c>
      <c r="R861" s="80" t="s">
        <v>30</v>
      </c>
      <c r="S861" s="45" t="s">
        <v>30</v>
      </c>
      <c r="T861" s="63" t="s">
        <v>1796</v>
      </c>
      <c r="W861" s="25"/>
      <c r="X861" s="26"/>
    </row>
    <row r="862" spans="1:24" ht="31.5" x14ac:dyDescent="0.25">
      <c r="A862" s="40" t="s">
        <v>1716</v>
      </c>
      <c r="B862" s="122" t="s">
        <v>1805</v>
      </c>
      <c r="C862" s="97" t="s">
        <v>1806</v>
      </c>
      <c r="D862" s="43" t="s">
        <v>30</v>
      </c>
      <c r="E862" s="43" t="s">
        <v>30</v>
      </c>
      <c r="F862" s="43" t="s">
        <v>30</v>
      </c>
      <c r="G862" s="43" t="s">
        <v>30</v>
      </c>
      <c r="H862" s="43" t="s">
        <v>30</v>
      </c>
      <c r="I862" s="43" t="s">
        <v>30</v>
      </c>
      <c r="J862" s="80" t="s">
        <v>30</v>
      </c>
      <c r="K862" s="43" t="s">
        <v>30</v>
      </c>
      <c r="L862" s="80" t="s">
        <v>30</v>
      </c>
      <c r="M862" s="43">
        <v>0.36375000000000002</v>
      </c>
      <c r="N862" s="80" t="s">
        <v>30</v>
      </c>
      <c r="O862" s="43" t="s">
        <v>30</v>
      </c>
      <c r="P862" s="80" t="s">
        <v>30</v>
      </c>
      <c r="Q862" s="43" t="s">
        <v>30</v>
      </c>
      <c r="R862" s="80" t="s">
        <v>30</v>
      </c>
      <c r="S862" s="45" t="s">
        <v>30</v>
      </c>
      <c r="T862" s="63" t="s">
        <v>1796</v>
      </c>
      <c r="W862" s="25"/>
      <c r="X862" s="26"/>
    </row>
    <row r="863" spans="1:24" x14ac:dyDescent="0.25">
      <c r="A863" s="33" t="s">
        <v>1807</v>
      </c>
      <c r="B863" s="34" t="s">
        <v>1808</v>
      </c>
      <c r="C863" s="35" t="s">
        <v>29</v>
      </c>
      <c r="D863" s="36">
        <f t="shared" ref="D863:E863" si="613">SUM(D864,D879,D884,D894,D901,D907,D908)</f>
        <v>207.56883898305085</v>
      </c>
      <c r="E863" s="36">
        <f t="shared" si="613"/>
        <v>851.44352185585205</v>
      </c>
      <c r="F863" s="36" t="s">
        <v>30</v>
      </c>
      <c r="G863" s="36">
        <f t="shared" ref="G863" si="614">SUM(G864,G879,G884,G894,G901,G907,G908)</f>
        <v>325.00217297</v>
      </c>
      <c r="H863" s="36" t="s">
        <v>30</v>
      </c>
      <c r="I863" s="36">
        <f t="shared" ref="I863" si="615">SUM(I864,I879,I884,I894,I901,I907,I908)</f>
        <v>526.44134888585199</v>
      </c>
      <c r="J863" s="60" t="s">
        <v>30</v>
      </c>
      <c r="K863" s="36">
        <f t="shared" ref="K863:M863" si="616">SUM(K864,K879,K884,K894,K901,K907,K908)</f>
        <v>58.782859279999997</v>
      </c>
      <c r="L863" s="60" t="s">
        <v>30</v>
      </c>
      <c r="M863" s="36">
        <f t="shared" si="616"/>
        <v>36.800295959999993</v>
      </c>
      <c r="N863" s="60" t="s">
        <v>30</v>
      </c>
      <c r="O863" s="36">
        <f t="shared" ref="O863" si="617">SUM(O864,O879,O884,O894,O901,O907,O908)</f>
        <v>490.18154144585196</v>
      </c>
      <c r="P863" s="60" t="s">
        <v>30</v>
      </c>
      <c r="Q863" s="36">
        <f t="shared" ref="Q863" si="618">SUM(Q864,Q879,Q884,Q894,Q901,Q907,Q908)</f>
        <v>-22.523051839999994</v>
      </c>
      <c r="R863" s="60" t="s">
        <v>30</v>
      </c>
      <c r="S863" s="38">
        <f t="shared" ref="S863:S913" si="619">Q863/K863</f>
        <v>-0.3831567929133235</v>
      </c>
      <c r="T863" s="35" t="s">
        <v>30</v>
      </c>
      <c r="W863" s="25"/>
      <c r="X863" s="26"/>
    </row>
    <row r="864" spans="1:24" ht="31.5" x14ac:dyDescent="0.25">
      <c r="A864" s="33" t="s">
        <v>1809</v>
      </c>
      <c r="B864" s="34" t="s">
        <v>48</v>
      </c>
      <c r="C864" s="35" t="s">
        <v>29</v>
      </c>
      <c r="D864" s="36">
        <f>SUM(D865,D868,D871,D878)</f>
        <v>0</v>
      </c>
      <c r="E864" s="36">
        <f>SUM(E865,E868,E871,E878)</f>
        <v>320.23805172585196</v>
      </c>
      <c r="F864" s="36" t="s">
        <v>30</v>
      </c>
      <c r="G864" s="36">
        <f>SUM(G865,G868,G871,G878)</f>
        <v>68.404921160000015</v>
      </c>
      <c r="H864" s="36" t="s">
        <v>30</v>
      </c>
      <c r="I864" s="36">
        <f t="shared" ref="I864" si="620">SUM(I865,I868,I871,I878)</f>
        <v>251.83313056585195</v>
      </c>
      <c r="J864" s="60" t="s">
        <v>30</v>
      </c>
      <c r="K864" s="36">
        <f t="shared" ref="K864:M864" si="621">SUM(K865,K868,K871,K878)</f>
        <v>17.662886909999997</v>
      </c>
      <c r="L864" s="60" t="s">
        <v>30</v>
      </c>
      <c r="M864" s="36">
        <f t="shared" si="621"/>
        <v>0.68492463000000003</v>
      </c>
      <c r="N864" s="60" t="s">
        <v>30</v>
      </c>
      <c r="O864" s="36">
        <f t="shared" ref="O864" si="622">SUM(O865,O868,O871,O878)</f>
        <v>251.14820593585193</v>
      </c>
      <c r="P864" s="60" t="s">
        <v>30</v>
      </c>
      <c r="Q864" s="36">
        <f t="shared" ref="Q864" si="623">SUM(Q865,Q868,Q871,Q878)</f>
        <v>-16.977962279999996</v>
      </c>
      <c r="R864" s="60" t="s">
        <v>30</v>
      </c>
      <c r="S864" s="38">
        <f t="shared" si="619"/>
        <v>-0.96122238490853806</v>
      </c>
      <c r="T864" s="35" t="s">
        <v>30</v>
      </c>
      <c r="W864" s="25"/>
      <c r="X864" s="26"/>
    </row>
    <row r="865" spans="1:24" ht="94.5" x14ac:dyDescent="0.25">
      <c r="A865" s="33" t="s">
        <v>1810</v>
      </c>
      <c r="B865" s="34" t="s">
        <v>50</v>
      </c>
      <c r="C865" s="35" t="s">
        <v>29</v>
      </c>
      <c r="D865" s="36">
        <f>D866+D867</f>
        <v>0</v>
      </c>
      <c r="E865" s="36">
        <f>E866+E867</f>
        <v>0</v>
      </c>
      <c r="F865" s="36" t="s">
        <v>30</v>
      </c>
      <c r="G865" s="36">
        <f>G866+G867</f>
        <v>0</v>
      </c>
      <c r="H865" s="36" t="s">
        <v>30</v>
      </c>
      <c r="I865" s="36">
        <f t="shared" ref="I865" si="624">I866+I867</f>
        <v>0</v>
      </c>
      <c r="J865" s="60" t="s">
        <v>30</v>
      </c>
      <c r="K865" s="36">
        <f t="shared" ref="K865:M865" si="625">K866+K867</f>
        <v>0</v>
      </c>
      <c r="L865" s="60" t="s">
        <v>30</v>
      </c>
      <c r="M865" s="36">
        <f t="shared" si="625"/>
        <v>0</v>
      </c>
      <c r="N865" s="60" t="s">
        <v>30</v>
      </c>
      <c r="O865" s="36">
        <f t="shared" ref="O865" si="626">O866+O867</f>
        <v>0</v>
      </c>
      <c r="P865" s="60" t="s">
        <v>30</v>
      </c>
      <c r="Q865" s="36">
        <f t="shared" ref="Q865" si="627">Q866+Q867</f>
        <v>0</v>
      </c>
      <c r="R865" s="60" t="s">
        <v>30</v>
      </c>
      <c r="S865" s="38">
        <v>0</v>
      </c>
      <c r="T865" s="35" t="s">
        <v>30</v>
      </c>
      <c r="W865" s="25"/>
      <c r="X865" s="26"/>
    </row>
    <row r="866" spans="1:24" ht="31.5" x14ac:dyDescent="0.25">
      <c r="A866" s="33" t="s">
        <v>1811</v>
      </c>
      <c r="B866" s="34" t="s">
        <v>57</v>
      </c>
      <c r="C866" s="35" t="s">
        <v>29</v>
      </c>
      <c r="D866" s="36">
        <v>0</v>
      </c>
      <c r="E866" s="36">
        <v>0</v>
      </c>
      <c r="F866" s="36" t="s">
        <v>30</v>
      </c>
      <c r="G866" s="36">
        <v>0</v>
      </c>
      <c r="H866" s="36" t="s">
        <v>30</v>
      </c>
      <c r="I866" s="36">
        <v>0</v>
      </c>
      <c r="J866" s="60" t="s">
        <v>30</v>
      </c>
      <c r="K866" s="36">
        <v>0</v>
      </c>
      <c r="L866" s="60" t="s">
        <v>30</v>
      </c>
      <c r="M866" s="36">
        <v>0</v>
      </c>
      <c r="N866" s="60" t="s">
        <v>30</v>
      </c>
      <c r="O866" s="36">
        <v>0</v>
      </c>
      <c r="P866" s="60" t="s">
        <v>30</v>
      </c>
      <c r="Q866" s="36">
        <v>0</v>
      </c>
      <c r="R866" s="60" t="s">
        <v>30</v>
      </c>
      <c r="S866" s="38">
        <v>0</v>
      </c>
      <c r="T866" s="35" t="s">
        <v>30</v>
      </c>
      <c r="W866" s="25"/>
      <c r="X866" s="26"/>
    </row>
    <row r="867" spans="1:24" ht="31.5" x14ac:dyDescent="0.25">
      <c r="A867" s="33" t="s">
        <v>1812</v>
      </c>
      <c r="B867" s="34" t="s">
        <v>57</v>
      </c>
      <c r="C867" s="35" t="s">
        <v>29</v>
      </c>
      <c r="D867" s="36">
        <v>0</v>
      </c>
      <c r="E867" s="36">
        <v>0</v>
      </c>
      <c r="F867" s="36" t="s">
        <v>30</v>
      </c>
      <c r="G867" s="36">
        <v>0</v>
      </c>
      <c r="H867" s="36" t="s">
        <v>30</v>
      </c>
      <c r="I867" s="36">
        <v>0</v>
      </c>
      <c r="J867" s="60" t="s">
        <v>30</v>
      </c>
      <c r="K867" s="36">
        <v>0</v>
      </c>
      <c r="L867" s="60" t="s">
        <v>30</v>
      </c>
      <c r="M867" s="36">
        <v>0</v>
      </c>
      <c r="N867" s="60" t="s">
        <v>30</v>
      </c>
      <c r="O867" s="36">
        <v>0</v>
      </c>
      <c r="P867" s="60" t="s">
        <v>30</v>
      </c>
      <c r="Q867" s="36">
        <v>0</v>
      </c>
      <c r="R867" s="60" t="s">
        <v>30</v>
      </c>
      <c r="S867" s="38">
        <v>0</v>
      </c>
      <c r="T867" s="35" t="s">
        <v>30</v>
      </c>
      <c r="W867" s="25"/>
      <c r="X867" s="26"/>
    </row>
    <row r="868" spans="1:24" ht="47.25" x14ac:dyDescent="0.25">
      <c r="A868" s="33" t="s">
        <v>1813</v>
      </c>
      <c r="B868" s="34" t="s">
        <v>59</v>
      </c>
      <c r="C868" s="35" t="s">
        <v>29</v>
      </c>
      <c r="D868" s="36">
        <f>D869+D870</f>
        <v>0</v>
      </c>
      <c r="E868" s="36">
        <f>E869+E870</f>
        <v>0</v>
      </c>
      <c r="F868" s="36" t="s">
        <v>30</v>
      </c>
      <c r="G868" s="36">
        <f>G869+G870</f>
        <v>0</v>
      </c>
      <c r="H868" s="36" t="s">
        <v>30</v>
      </c>
      <c r="I868" s="36">
        <f t="shared" ref="I868" si="628">I869+I870</f>
        <v>0</v>
      </c>
      <c r="J868" s="60" t="s">
        <v>30</v>
      </c>
      <c r="K868" s="36">
        <f t="shared" ref="K868:M868" si="629">K869+K870</f>
        <v>0</v>
      </c>
      <c r="L868" s="60" t="s">
        <v>30</v>
      </c>
      <c r="M868" s="36">
        <f t="shared" si="629"/>
        <v>0</v>
      </c>
      <c r="N868" s="60" t="s">
        <v>30</v>
      </c>
      <c r="O868" s="36">
        <f t="shared" ref="O868" si="630">O869+O870</f>
        <v>0</v>
      </c>
      <c r="P868" s="60" t="s">
        <v>30</v>
      </c>
      <c r="Q868" s="36">
        <f t="shared" ref="Q868" si="631">Q869+Q870</f>
        <v>0</v>
      </c>
      <c r="R868" s="60" t="s">
        <v>30</v>
      </c>
      <c r="S868" s="38">
        <v>0</v>
      </c>
      <c r="T868" s="35" t="s">
        <v>30</v>
      </c>
      <c r="W868" s="25"/>
      <c r="X868" s="26"/>
    </row>
    <row r="869" spans="1:24" ht="31.5" x14ac:dyDescent="0.25">
      <c r="A869" s="33" t="s">
        <v>1814</v>
      </c>
      <c r="B869" s="34" t="s">
        <v>1610</v>
      </c>
      <c r="C869" s="35" t="s">
        <v>29</v>
      </c>
      <c r="D869" s="36">
        <v>0</v>
      </c>
      <c r="E869" s="36">
        <v>0</v>
      </c>
      <c r="F869" s="36" t="s">
        <v>30</v>
      </c>
      <c r="G869" s="36">
        <v>0</v>
      </c>
      <c r="H869" s="36" t="s">
        <v>30</v>
      </c>
      <c r="I869" s="36">
        <v>0</v>
      </c>
      <c r="J869" s="60" t="s">
        <v>30</v>
      </c>
      <c r="K869" s="36">
        <v>0</v>
      </c>
      <c r="L869" s="60" t="s">
        <v>30</v>
      </c>
      <c r="M869" s="36">
        <v>0</v>
      </c>
      <c r="N869" s="60" t="s">
        <v>30</v>
      </c>
      <c r="O869" s="36">
        <v>0</v>
      </c>
      <c r="P869" s="60" t="s">
        <v>30</v>
      </c>
      <c r="Q869" s="36">
        <v>0</v>
      </c>
      <c r="R869" s="60" t="s">
        <v>30</v>
      </c>
      <c r="S869" s="38">
        <v>0</v>
      </c>
      <c r="T869" s="35" t="s">
        <v>30</v>
      </c>
      <c r="W869" s="25"/>
      <c r="X869" s="26"/>
    </row>
    <row r="870" spans="1:24" ht="31.5" x14ac:dyDescent="0.25">
      <c r="A870" s="33" t="s">
        <v>1815</v>
      </c>
      <c r="B870" s="34" t="s">
        <v>57</v>
      </c>
      <c r="C870" s="35" t="s">
        <v>29</v>
      </c>
      <c r="D870" s="98">
        <v>0</v>
      </c>
      <c r="E870" s="36">
        <v>0</v>
      </c>
      <c r="F870" s="36" t="s">
        <v>30</v>
      </c>
      <c r="G870" s="36">
        <v>0</v>
      </c>
      <c r="H870" s="36" t="s">
        <v>30</v>
      </c>
      <c r="I870" s="36">
        <v>0</v>
      </c>
      <c r="J870" s="60" t="s">
        <v>30</v>
      </c>
      <c r="K870" s="36">
        <v>0</v>
      </c>
      <c r="L870" s="60" t="s">
        <v>30</v>
      </c>
      <c r="M870" s="36">
        <v>0</v>
      </c>
      <c r="N870" s="60" t="s">
        <v>30</v>
      </c>
      <c r="O870" s="36">
        <v>0</v>
      </c>
      <c r="P870" s="60" t="s">
        <v>30</v>
      </c>
      <c r="Q870" s="36">
        <v>0</v>
      </c>
      <c r="R870" s="60" t="s">
        <v>30</v>
      </c>
      <c r="S870" s="38">
        <v>0</v>
      </c>
      <c r="T870" s="35" t="s">
        <v>30</v>
      </c>
      <c r="W870" s="25"/>
      <c r="X870" s="26"/>
    </row>
    <row r="871" spans="1:24" ht="47.25" x14ac:dyDescent="0.25">
      <c r="A871" s="33" t="s">
        <v>1816</v>
      </c>
      <c r="B871" s="34" t="s">
        <v>63</v>
      </c>
      <c r="C871" s="35" t="s">
        <v>29</v>
      </c>
      <c r="D871" s="36">
        <f>SUM(D872,D873,D874,D875,D876)</f>
        <v>0</v>
      </c>
      <c r="E871" s="36">
        <f>SUM(E872,E873,E874,E875,E876)</f>
        <v>320.23805172585196</v>
      </c>
      <c r="F871" s="36" t="s">
        <v>30</v>
      </c>
      <c r="G871" s="36">
        <f>SUM(G872,G873,G874,G875,G876)</f>
        <v>68.404921160000015</v>
      </c>
      <c r="H871" s="36" t="s">
        <v>30</v>
      </c>
      <c r="I871" s="36">
        <f t="shared" ref="I871" si="632">SUM(I872,I873,I874,I875,I876)</f>
        <v>251.83313056585195</v>
      </c>
      <c r="J871" s="60" t="s">
        <v>30</v>
      </c>
      <c r="K871" s="36">
        <f t="shared" ref="K871:M871" si="633">SUM(K872,K873,K874,K875,K876)</f>
        <v>17.662886909999997</v>
      </c>
      <c r="L871" s="60" t="s">
        <v>30</v>
      </c>
      <c r="M871" s="36">
        <f t="shared" si="633"/>
        <v>0.68492463000000003</v>
      </c>
      <c r="N871" s="60" t="s">
        <v>30</v>
      </c>
      <c r="O871" s="36">
        <f t="shared" ref="O871" si="634">SUM(O872,O873,O874,O875,O876)</f>
        <v>251.14820593585193</v>
      </c>
      <c r="P871" s="60" t="s">
        <v>30</v>
      </c>
      <c r="Q871" s="36">
        <f t="shared" ref="Q871" si="635">SUM(Q872,Q873,Q874,Q875,Q876)</f>
        <v>-16.977962279999996</v>
      </c>
      <c r="R871" s="60" t="s">
        <v>30</v>
      </c>
      <c r="S871" s="38">
        <f t="shared" si="619"/>
        <v>-0.96122238490853806</v>
      </c>
      <c r="T871" s="35" t="s">
        <v>30</v>
      </c>
      <c r="W871" s="25"/>
      <c r="X871" s="26"/>
    </row>
    <row r="872" spans="1:24" ht="78.75" x14ac:dyDescent="0.25">
      <c r="A872" s="33" t="s">
        <v>1817</v>
      </c>
      <c r="B872" s="34" t="s">
        <v>65</v>
      </c>
      <c r="C872" s="35" t="s">
        <v>29</v>
      </c>
      <c r="D872" s="36">
        <v>0</v>
      </c>
      <c r="E872" s="36">
        <v>0</v>
      </c>
      <c r="F872" s="36" t="s">
        <v>30</v>
      </c>
      <c r="G872" s="36">
        <v>0</v>
      </c>
      <c r="H872" s="36" t="s">
        <v>30</v>
      </c>
      <c r="I872" s="36">
        <v>0</v>
      </c>
      <c r="J872" s="60" t="s">
        <v>30</v>
      </c>
      <c r="K872" s="36">
        <v>0</v>
      </c>
      <c r="L872" s="60" t="s">
        <v>30</v>
      </c>
      <c r="M872" s="36">
        <v>0</v>
      </c>
      <c r="N872" s="60" t="s">
        <v>30</v>
      </c>
      <c r="O872" s="36">
        <v>0</v>
      </c>
      <c r="P872" s="60" t="s">
        <v>30</v>
      </c>
      <c r="Q872" s="36">
        <v>0</v>
      </c>
      <c r="R872" s="60" t="s">
        <v>30</v>
      </c>
      <c r="S872" s="38">
        <v>0</v>
      </c>
      <c r="T872" s="35" t="s">
        <v>30</v>
      </c>
      <c r="W872" s="25"/>
      <c r="X872" s="26"/>
    </row>
    <row r="873" spans="1:24" ht="78.75" x14ac:dyDescent="0.25">
      <c r="A873" s="33" t="s">
        <v>1818</v>
      </c>
      <c r="B873" s="34" t="s">
        <v>67</v>
      </c>
      <c r="C873" s="35" t="s">
        <v>29</v>
      </c>
      <c r="D873" s="36">
        <v>0</v>
      </c>
      <c r="E873" s="36">
        <v>0</v>
      </c>
      <c r="F873" s="36" t="s">
        <v>30</v>
      </c>
      <c r="G873" s="36">
        <v>0</v>
      </c>
      <c r="H873" s="36" t="s">
        <v>30</v>
      </c>
      <c r="I873" s="36">
        <v>0</v>
      </c>
      <c r="J873" s="60" t="s">
        <v>30</v>
      </c>
      <c r="K873" s="36">
        <v>0</v>
      </c>
      <c r="L873" s="60" t="s">
        <v>30</v>
      </c>
      <c r="M873" s="36">
        <v>0</v>
      </c>
      <c r="N873" s="60" t="s">
        <v>30</v>
      </c>
      <c r="O873" s="36">
        <v>0</v>
      </c>
      <c r="P873" s="60" t="s">
        <v>30</v>
      </c>
      <c r="Q873" s="36">
        <v>0</v>
      </c>
      <c r="R873" s="60" t="s">
        <v>30</v>
      </c>
      <c r="S873" s="38">
        <v>0</v>
      </c>
      <c r="T873" s="35" t="s">
        <v>30</v>
      </c>
      <c r="W873" s="25"/>
      <c r="X873" s="26"/>
    </row>
    <row r="874" spans="1:24" ht="63" x14ac:dyDescent="0.25">
      <c r="A874" s="33" t="s">
        <v>1819</v>
      </c>
      <c r="B874" s="34" t="s">
        <v>69</v>
      </c>
      <c r="C874" s="35" t="s">
        <v>29</v>
      </c>
      <c r="D874" s="36">
        <v>0</v>
      </c>
      <c r="E874" s="36">
        <v>0</v>
      </c>
      <c r="F874" s="36" t="s">
        <v>30</v>
      </c>
      <c r="G874" s="36">
        <v>0</v>
      </c>
      <c r="H874" s="36" t="s">
        <v>30</v>
      </c>
      <c r="I874" s="36">
        <v>0</v>
      </c>
      <c r="J874" s="60" t="s">
        <v>30</v>
      </c>
      <c r="K874" s="36">
        <v>0</v>
      </c>
      <c r="L874" s="60" t="s">
        <v>30</v>
      </c>
      <c r="M874" s="36">
        <v>0</v>
      </c>
      <c r="N874" s="60" t="s">
        <v>30</v>
      </c>
      <c r="O874" s="36">
        <v>0</v>
      </c>
      <c r="P874" s="60" t="s">
        <v>30</v>
      </c>
      <c r="Q874" s="36">
        <v>0</v>
      </c>
      <c r="R874" s="60" t="s">
        <v>30</v>
      </c>
      <c r="S874" s="38">
        <v>0</v>
      </c>
      <c r="T874" s="35" t="s">
        <v>30</v>
      </c>
      <c r="W874" s="25"/>
      <c r="X874" s="26"/>
    </row>
    <row r="875" spans="1:24" ht="94.5" x14ac:dyDescent="0.25">
      <c r="A875" s="33" t="s">
        <v>1820</v>
      </c>
      <c r="B875" s="34" t="s">
        <v>71</v>
      </c>
      <c r="C875" s="35" t="s">
        <v>29</v>
      </c>
      <c r="D875" s="36">
        <v>0</v>
      </c>
      <c r="E875" s="36">
        <v>0</v>
      </c>
      <c r="F875" s="36" t="s">
        <v>30</v>
      </c>
      <c r="G875" s="36">
        <v>0</v>
      </c>
      <c r="H875" s="36" t="s">
        <v>30</v>
      </c>
      <c r="I875" s="36">
        <v>0</v>
      </c>
      <c r="J875" s="60" t="s">
        <v>30</v>
      </c>
      <c r="K875" s="36">
        <v>0</v>
      </c>
      <c r="L875" s="60" t="s">
        <v>30</v>
      </c>
      <c r="M875" s="36">
        <v>0</v>
      </c>
      <c r="N875" s="60" t="s">
        <v>30</v>
      </c>
      <c r="O875" s="36">
        <v>0</v>
      </c>
      <c r="P875" s="60" t="s">
        <v>30</v>
      </c>
      <c r="Q875" s="36">
        <v>0</v>
      </c>
      <c r="R875" s="60" t="s">
        <v>30</v>
      </c>
      <c r="S875" s="38">
        <v>0</v>
      </c>
      <c r="T875" s="35" t="s">
        <v>30</v>
      </c>
      <c r="W875" s="25"/>
      <c r="X875" s="26"/>
    </row>
    <row r="876" spans="1:24" ht="78.75" x14ac:dyDescent="0.25">
      <c r="A876" s="33" t="s">
        <v>1821</v>
      </c>
      <c r="B876" s="34" t="s">
        <v>75</v>
      </c>
      <c r="C876" s="35" t="s">
        <v>29</v>
      </c>
      <c r="D876" s="36">
        <f t="shared" ref="D876:E876" si="636">SUM(D877)</f>
        <v>0</v>
      </c>
      <c r="E876" s="36">
        <f t="shared" si="636"/>
        <v>320.23805172585196</v>
      </c>
      <c r="F876" s="36" t="s">
        <v>30</v>
      </c>
      <c r="G876" s="36">
        <f t="shared" ref="G876" si="637">SUM(G877)</f>
        <v>68.404921160000015</v>
      </c>
      <c r="H876" s="36" t="s">
        <v>30</v>
      </c>
      <c r="I876" s="36">
        <f t="shared" ref="I876" si="638">SUM(I877)</f>
        <v>251.83313056585195</v>
      </c>
      <c r="J876" s="60" t="s">
        <v>30</v>
      </c>
      <c r="K876" s="36">
        <f t="shared" ref="K876:Q876" si="639">SUM(K877)</f>
        <v>17.662886909999997</v>
      </c>
      <c r="L876" s="60" t="s">
        <v>30</v>
      </c>
      <c r="M876" s="36">
        <f t="shared" si="639"/>
        <v>0.68492463000000003</v>
      </c>
      <c r="N876" s="60" t="s">
        <v>30</v>
      </c>
      <c r="O876" s="36">
        <f t="shared" si="639"/>
        <v>251.14820593585193</v>
      </c>
      <c r="P876" s="60" t="s">
        <v>30</v>
      </c>
      <c r="Q876" s="36">
        <f t="shared" si="639"/>
        <v>-16.977962279999996</v>
      </c>
      <c r="R876" s="60" t="s">
        <v>30</v>
      </c>
      <c r="S876" s="38">
        <f t="shared" si="619"/>
        <v>-0.96122238490853806</v>
      </c>
      <c r="T876" s="35" t="s">
        <v>30</v>
      </c>
      <c r="W876" s="25"/>
      <c r="X876" s="26"/>
    </row>
    <row r="877" spans="1:24" ht="63" x14ac:dyDescent="0.25">
      <c r="A877" s="40" t="s">
        <v>1821</v>
      </c>
      <c r="B877" s="122" t="s">
        <v>1822</v>
      </c>
      <c r="C877" s="56" t="s">
        <v>1823</v>
      </c>
      <c r="D877" s="43" t="s">
        <v>30</v>
      </c>
      <c r="E877" s="43">
        <v>320.23805172585196</v>
      </c>
      <c r="F877" s="43" t="s">
        <v>30</v>
      </c>
      <c r="G877" s="43">
        <v>68.404921160000015</v>
      </c>
      <c r="H877" s="43" t="s">
        <v>30</v>
      </c>
      <c r="I877" s="43">
        <f>E877-G877</f>
        <v>251.83313056585195</v>
      </c>
      <c r="J877" s="80" t="s">
        <v>30</v>
      </c>
      <c r="K877" s="43">
        <v>17.662886909999997</v>
      </c>
      <c r="L877" s="80" t="s">
        <v>30</v>
      </c>
      <c r="M877" s="43">
        <v>0.68492463000000003</v>
      </c>
      <c r="N877" s="80" t="s">
        <v>30</v>
      </c>
      <c r="O877" s="43">
        <f>I877-M877</f>
        <v>251.14820593585193</v>
      </c>
      <c r="P877" s="80" t="s">
        <v>30</v>
      </c>
      <c r="Q877" s="43">
        <f>M877-K877</f>
        <v>-16.977962279999996</v>
      </c>
      <c r="R877" s="80" t="s">
        <v>30</v>
      </c>
      <c r="S877" s="45">
        <f t="shared" si="619"/>
        <v>-0.96122238490853806</v>
      </c>
      <c r="T877" s="63" t="s">
        <v>1824</v>
      </c>
      <c r="W877" s="25"/>
      <c r="X877" s="26"/>
    </row>
    <row r="878" spans="1:24" ht="31.5" x14ac:dyDescent="0.25">
      <c r="A878" s="33" t="s">
        <v>1825</v>
      </c>
      <c r="B878" s="34" t="s">
        <v>90</v>
      </c>
      <c r="C878" s="35" t="s">
        <v>29</v>
      </c>
      <c r="D878" s="36">
        <v>0</v>
      </c>
      <c r="E878" s="36">
        <v>0</v>
      </c>
      <c r="F878" s="36" t="s">
        <v>30</v>
      </c>
      <c r="G878" s="36">
        <v>0</v>
      </c>
      <c r="H878" s="36" t="s">
        <v>30</v>
      </c>
      <c r="I878" s="36">
        <v>0</v>
      </c>
      <c r="J878" s="60" t="s">
        <v>30</v>
      </c>
      <c r="K878" s="36">
        <v>0</v>
      </c>
      <c r="L878" s="60" t="s">
        <v>30</v>
      </c>
      <c r="M878" s="36">
        <v>0</v>
      </c>
      <c r="N878" s="60" t="s">
        <v>30</v>
      </c>
      <c r="O878" s="36">
        <v>0</v>
      </c>
      <c r="P878" s="60" t="s">
        <v>30</v>
      </c>
      <c r="Q878" s="36">
        <v>0</v>
      </c>
      <c r="R878" s="60" t="s">
        <v>30</v>
      </c>
      <c r="S878" s="38">
        <v>0</v>
      </c>
      <c r="T878" s="35" t="s">
        <v>30</v>
      </c>
      <c r="W878" s="25"/>
      <c r="X878" s="26"/>
    </row>
    <row r="879" spans="1:24" ht="63" x14ac:dyDescent="0.25">
      <c r="A879" s="33" t="s">
        <v>1826</v>
      </c>
      <c r="B879" s="34" t="s">
        <v>92</v>
      </c>
      <c r="C879" s="35" t="s">
        <v>29</v>
      </c>
      <c r="D879" s="36">
        <f t="shared" ref="D879:E879" si="640">D880+D881+D882+D883</f>
        <v>0</v>
      </c>
      <c r="E879" s="36">
        <f t="shared" si="640"/>
        <v>0</v>
      </c>
      <c r="F879" s="36" t="s">
        <v>30</v>
      </c>
      <c r="G879" s="36">
        <f t="shared" ref="G879" si="641">G880+G881+G882+G883</f>
        <v>0</v>
      </c>
      <c r="H879" s="36" t="s">
        <v>30</v>
      </c>
      <c r="I879" s="36">
        <f t="shared" ref="I879" si="642">I880+I881+I882+I883</f>
        <v>0</v>
      </c>
      <c r="J879" s="60" t="s">
        <v>30</v>
      </c>
      <c r="K879" s="36">
        <f t="shared" ref="K879:M879" si="643">K880+K881+K882+K883</f>
        <v>0</v>
      </c>
      <c r="L879" s="60" t="s">
        <v>30</v>
      </c>
      <c r="M879" s="36">
        <f t="shared" si="643"/>
        <v>0</v>
      </c>
      <c r="N879" s="60" t="s">
        <v>30</v>
      </c>
      <c r="O879" s="36">
        <f t="shared" ref="O879" si="644">O880+O881+O882+O883</f>
        <v>0</v>
      </c>
      <c r="P879" s="60" t="s">
        <v>30</v>
      </c>
      <c r="Q879" s="36">
        <f t="shared" ref="Q879" si="645">Q880+Q881+Q882+Q883</f>
        <v>0</v>
      </c>
      <c r="R879" s="60" t="s">
        <v>30</v>
      </c>
      <c r="S879" s="38">
        <v>0</v>
      </c>
      <c r="T879" s="35" t="s">
        <v>30</v>
      </c>
      <c r="W879" s="25"/>
      <c r="X879" s="26"/>
    </row>
    <row r="880" spans="1:24" ht="31.5" x14ac:dyDescent="0.25">
      <c r="A880" s="33" t="s">
        <v>1827</v>
      </c>
      <c r="B880" s="34" t="s">
        <v>94</v>
      </c>
      <c r="C880" s="35" t="s">
        <v>29</v>
      </c>
      <c r="D880" s="58">
        <v>0</v>
      </c>
      <c r="E880" s="36">
        <v>0</v>
      </c>
      <c r="F880" s="36" t="s">
        <v>30</v>
      </c>
      <c r="G880" s="36">
        <v>0</v>
      </c>
      <c r="H880" s="36" t="s">
        <v>30</v>
      </c>
      <c r="I880" s="36">
        <v>0</v>
      </c>
      <c r="J880" s="60" t="s">
        <v>30</v>
      </c>
      <c r="K880" s="36">
        <v>0</v>
      </c>
      <c r="L880" s="60" t="s">
        <v>30</v>
      </c>
      <c r="M880" s="36">
        <v>0</v>
      </c>
      <c r="N880" s="60" t="s">
        <v>30</v>
      </c>
      <c r="O880" s="36">
        <v>0</v>
      </c>
      <c r="P880" s="60" t="s">
        <v>30</v>
      </c>
      <c r="Q880" s="36">
        <v>0</v>
      </c>
      <c r="R880" s="60" t="s">
        <v>30</v>
      </c>
      <c r="S880" s="38">
        <v>0</v>
      </c>
      <c r="T880" s="35" t="s">
        <v>30</v>
      </c>
      <c r="W880" s="25"/>
      <c r="X880" s="26"/>
    </row>
    <row r="881" spans="1:24" x14ac:dyDescent="0.25">
      <c r="A881" s="33" t="s">
        <v>1828</v>
      </c>
      <c r="B881" s="34" t="s">
        <v>105</v>
      </c>
      <c r="C881" s="35" t="s">
        <v>29</v>
      </c>
      <c r="D881" s="36">
        <v>0</v>
      </c>
      <c r="E881" s="36">
        <v>0</v>
      </c>
      <c r="F881" s="36" t="s">
        <v>30</v>
      </c>
      <c r="G881" s="36">
        <v>0</v>
      </c>
      <c r="H881" s="36" t="s">
        <v>30</v>
      </c>
      <c r="I881" s="36">
        <v>0</v>
      </c>
      <c r="J881" s="60" t="s">
        <v>30</v>
      </c>
      <c r="K881" s="36">
        <v>0</v>
      </c>
      <c r="L881" s="60" t="s">
        <v>30</v>
      </c>
      <c r="M881" s="36">
        <v>0</v>
      </c>
      <c r="N881" s="60" t="s">
        <v>30</v>
      </c>
      <c r="O881" s="36">
        <v>0</v>
      </c>
      <c r="P881" s="60" t="s">
        <v>30</v>
      </c>
      <c r="Q881" s="36">
        <v>0</v>
      </c>
      <c r="R881" s="60" t="s">
        <v>30</v>
      </c>
      <c r="S881" s="38">
        <v>0</v>
      </c>
      <c r="T881" s="35" t="s">
        <v>30</v>
      </c>
      <c r="W881" s="25"/>
      <c r="X881" s="26"/>
    </row>
    <row r="882" spans="1:24" x14ac:dyDescent="0.25">
      <c r="A882" s="33" t="s">
        <v>1829</v>
      </c>
      <c r="B882" s="34" t="s">
        <v>110</v>
      </c>
      <c r="C882" s="35" t="s">
        <v>29</v>
      </c>
      <c r="D882" s="36">
        <v>0</v>
      </c>
      <c r="E882" s="36">
        <v>0</v>
      </c>
      <c r="F882" s="36" t="s">
        <v>30</v>
      </c>
      <c r="G882" s="36">
        <v>0</v>
      </c>
      <c r="H882" s="36" t="s">
        <v>30</v>
      </c>
      <c r="I882" s="36">
        <v>0</v>
      </c>
      <c r="J882" s="60" t="s">
        <v>30</v>
      </c>
      <c r="K882" s="36">
        <v>0</v>
      </c>
      <c r="L882" s="60" t="s">
        <v>30</v>
      </c>
      <c r="M882" s="36">
        <v>0</v>
      </c>
      <c r="N882" s="60" t="s">
        <v>30</v>
      </c>
      <c r="O882" s="36">
        <v>0</v>
      </c>
      <c r="P882" s="60" t="s">
        <v>30</v>
      </c>
      <c r="Q882" s="36">
        <v>0</v>
      </c>
      <c r="R882" s="60" t="s">
        <v>30</v>
      </c>
      <c r="S882" s="38">
        <v>0</v>
      </c>
      <c r="T882" s="35" t="s">
        <v>30</v>
      </c>
      <c r="W882" s="25"/>
      <c r="X882" s="26"/>
    </row>
    <row r="883" spans="1:24" ht="31.5" x14ac:dyDescent="0.25">
      <c r="A883" s="33" t="s">
        <v>1830</v>
      </c>
      <c r="B883" s="34" t="s">
        <v>117</v>
      </c>
      <c r="C883" s="35" t="s">
        <v>29</v>
      </c>
      <c r="D883" s="36">
        <v>0</v>
      </c>
      <c r="E883" s="36">
        <v>0</v>
      </c>
      <c r="F883" s="36" t="s">
        <v>30</v>
      </c>
      <c r="G883" s="36">
        <v>0</v>
      </c>
      <c r="H883" s="36" t="s">
        <v>30</v>
      </c>
      <c r="I883" s="36">
        <v>0</v>
      </c>
      <c r="J883" s="60" t="s">
        <v>30</v>
      </c>
      <c r="K883" s="36">
        <v>0</v>
      </c>
      <c r="L883" s="60" t="s">
        <v>30</v>
      </c>
      <c r="M883" s="36">
        <v>0</v>
      </c>
      <c r="N883" s="60" t="s">
        <v>30</v>
      </c>
      <c r="O883" s="36">
        <v>0</v>
      </c>
      <c r="P883" s="60" t="s">
        <v>30</v>
      </c>
      <c r="Q883" s="36">
        <v>0</v>
      </c>
      <c r="R883" s="60" t="s">
        <v>30</v>
      </c>
      <c r="S883" s="38">
        <v>0</v>
      </c>
      <c r="T883" s="35" t="s">
        <v>30</v>
      </c>
      <c r="W883" s="25"/>
      <c r="X883" s="26"/>
    </row>
    <row r="884" spans="1:24" ht="31.5" x14ac:dyDescent="0.25">
      <c r="A884" s="33" t="s">
        <v>1831</v>
      </c>
      <c r="B884" s="34" t="s">
        <v>133</v>
      </c>
      <c r="C884" s="35" t="s">
        <v>29</v>
      </c>
      <c r="D884" s="36">
        <f>D885+D886+D887+D888</f>
        <v>0</v>
      </c>
      <c r="E884" s="36">
        <f>E885+E886+E887+E888</f>
        <v>302.71490301</v>
      </c>
      <c r="F884" s="36" t="s">
        <v>30</v>
      </c>
      <c r="G884" s="36">
        <f>G885+G886+G887+G888</f>
        <v>75.931251809999992</v>
      </c>
      <c r="H884" s="36" t="s">
        <v>30</v>
      </c>
      <c r="I884" s="36">
        <f t="shared" ref="I884" si="646">I885+I886+I887+I888</f>
        <v>226.78365119999998</v>
      </c>
      <c r="J884" s="60" t="s">
        <v>30</v>
      </c>
      <c r="K884" s="36">
        <f t="shared" ref="K884:M884" si="647">K885+K886+K887+K888</f>
        <v>33.996530919999998</v>
      </c>
      <c r="L884" s="60" t="s">
        <v>30</v>
      </c>
      <c r="M884" s="36">
        <f t="shared" si="647"/>
        <v>32.952508629999997</v>
      </c>
      <c r="N884" s="60" t="s">
        <v>30</v>
      </c>
      <c r="O884" s="36">
        <f t="shared" ref="O884" si="648">O885+O886+O887+O888</f>
        <v>193.83114256999997</v>
      </c>
      <c r="P884" s="60" t="s">
        <v>30</v>
      </c>
      <c r="Q884" s="36">
        <f t="shared" ref="Q884" si="649">Q885+Q886+Q887+Q888</f>
        <v>-1.0440222899999982</v>
      </c>
      <c r="R884" s="60" t="s">
        <v>30</v>
      </c>
      <c r="S884" s="38">
        <f t="shared" si="619"/>
        <v>-3.0709671303133016E-2</v>
      </c>
      <c r="T884" s="35" t="s">
        <v>30</v>
      </c>
      <c r="W884" s="25"/>
      <c r="X884" s="26"/>
    </row>
    <row r="885" spans="1:24" ht="47.25" x14ac:dyDescent="0.25">
      <c r="A885" s="33" t="s">
        <v>1832</v>
      </c>
      <c r="B885" s="34" t="s">
        <v>135</v>
      </c>
      <c r="C885" s="35" t="s">
        <v>29</v>
      </c>
      <c r="D885" s="36">
        <v>0</v>
      </c>
      <c r="E885" s="36">
        <v>0</v>
      </c>
      <c r="F885" s="36" t="s">
        <v>30</v>
      </c>
      <c r="G885" s="36">
        <v>0</v>
      </c>
      <c r="H885" s="36" t="s">
        <v>30</v>
      </c>
      <c r="I885" s="36">
        <v>0</v>
      </c>
      <c r="J885" s="60" t="s">
        <v>30</v>
      </c>
      <c r="K885" s="36">
        <v>0</v>
      </c>
      <c r="L885" s="60" t="s">
        <v>30</v>
      </c>
      <c r="M885" s="36">
        <v>0</v>
      </c>
      <c r="N885" s="60" t="s">
        <v>30</v>
      </c>
      <c r="O885" s="36">
        <v>0</v>
      </c>
      <c r="P885" s="60" t="s">
        <v>30</v>
      </c>
      <c r="Q885" s="36">
        <v>0</v>
      </c>
      <c r="R885" s="60" t="s">
        <v>30</v>
      </c>
      <c r="S885" s="38">
        <v>0</v>
      </c>
      <c r="T885" s="35" t="s">
        <v>30</v>
      </c>
      <c r="W885" s="25"/>
      <c r="X885" s="26"/>
    </row>
    <row r="886" spans="1:24" ht="31.5" x14ac:dyDescent="0.25">
      <c r="A886" s="33" t="s">
        <v>1833</v>
      </c>
      <c r="B886" s="34" t="s">
        <v>172</v>
      </c>
      <c r="C886" s="35" t="s">
        <v>29</v>
      </c>
      <c r="D886" s="36">
        <v>0</v>
      </c>
      <c r="E886" s="36">
        <v>0</v>
      </c>
      <c r="F886" s="36" t="s">
        <v>30</v>
      </c>
      <c r="G886" s="36">
        <v>0</v>
      </c>
      <c r="H886" s="36" t="s">
        <v>30</v>
      </c>
      <c r="I886" s="36">
        <v>0</v>
      </c>
      <c r="J886" s="60" t="s">
        <v>30</v>
      </c>
      <c r="K886" s="36">
        <v>0</v>
      </c>
      <c r="L886" s="60" t="s">
        <v>30</v>
      </c>
      <c r="M886" s="36">
        <v>0</v>
      </c>
      <c r="N886" s="60" t="s">
        <v>30</v>
      </c>
      <c r="O886" s="36">
        <v>0</v>
      </c>
      <c r="P886" s="60" t="s">
        <v>30</v>
      </c>
      <c r="Q886" s="36">
        <v>0</v>
      </c>
      <c r="R886" s="60" t="s">
        <v>30</v>
      </c>
      <c r="S886" s="38">
        <v>0</v>
      </c>
      <c r="T886" s="35" t="s">
        <v>30</v>
      </c>
      <c r="W886" s="25"/>
      <c r="X886" s="26"/>
    </row>
    <row r="887" spans="1:24" ht="31.5" x14ac:dyDescent="0.25">
      <c r="A887" s="33" t="s">
        <v>1834</v>
      </c>
      <c r="B887" s="34" t="s">
        <v>177</v>
      </c>
      <c r="C887" s="35" t="s">
        <v>29</v>
      </c>
      <c r="D887" s="36">
        <v>0</v>
      </c>
      <c r="E887" s="36">
        <v>0</v>
      </c>
      <c r="F887" s="36" t="s">
        <v>30</v>
      </c>
      <c r="G887" s="36">
        <v>0</v>
      </c>
      <c r="H887" s="36" t="s">
        <v>30</v>
      </c>
      <c r="I887" s="36">
        <v>0</v>
      </c>
      <c r="J887" s="60" t="s">
        <v>30</v>
      </c>
      <c r="K887" s="36">
        <v>0</v>
      </c>
      <c r="L887" s="60" t="s">
        <v>30</v>
      </c>
      <c r="M887" s="36">
        <v>0</v>
      </c>
      <c r="N887" s="60" t="s">
        <v>30</v>
      </c>
      <c r="O887" s="36">
        <v>0</v>
      </c>
      <c r="P887" s="60" t="s">
        <v>30</v>
      </c>
      <c r="Q887" s="36">
        <v>0</v>
      </c>
      <c r="R887" s="60" t="s">
        <v>30</v>
      </c>
      <c r="S887" s="38">
        <v>0</v>
      </c>
      <c r="T887" s="35" t="s">
        <v>30</v>
      </c>
      <c r="W887" s="25"/>
      <c r="X887" s="26"/>
    </row>
    <row r="888" spans="1:24" ht="47.25" x14ac:dyDescent="0.25">
      <c r="A888" s="33" t="s">
        <v>1835</v>
      </c>
      <c r="B888" s="34" t="s">
        <v>212</v>
      </c>
      <c r="C888" s="35" t="s">
        <v>29</v>
      </c>
      <c r="D888" s="36">
        <f t="shared" ref="D888:E888" si="650">SUM(D889:D893)</f>
        <v>0</v>
      </c>
      <c r="E888" s="36">
        <f t="shared" si="650"/>
        <v>302.71490301</v>
      </c>
      <c r="F888" s="36" t="s">
        <v>30</v>
      </c>
      <c r="G888" s="36">
        <f t="shared" ref="G888" si="651">SUM(G889:G893)</f>
        <v>75.931251809999992</v>
      </c>
      <c r="H888" s="36" t="s">
        <v>30</v>
      </c>
      <c r="I888" s="36">
        <f t="shared" ref="I888" si="652">SUM(I889:I893)</f>
        <v>226.78365119999998</v>
      </c>
      <c r="J888" s="60" t="s">
        <v>30</v>
      </c>
      <c r="K888" s="36">
        <f t="shared" ref="K888:M888" si="653">SUM(K889:K893)</f>
        <v>33.996530919999998</v>
      </c>
      <c r="L888" s="60" t="s">
        <v>30</v>
      </c>
      <c r="M888" s="36">
        <f t="shared" si="653"/>
        <v>32.952508629999997</v>
      </c>
      <c r="N888" s="60" t="s">
        <v>30</v>
      </c>
      <c r="O888" s="36">
        <f t="shared" ref="O888" si="654">SUM(O889:O893)</f>
        <v>193.83114256999997</v>
      </c>
      <c r="P888" s="60" t="s">
        <v>30</v>
      </c>
      <c r="Q888" s="36">
        <f t="shared" ref="Q888" si="655">SUM(Q889:Q893)</f>
        <v>-1.0440222899999982</v>
      </c>
      <c r="R888" s="60" t="s">
        <v>30</v>
      </c>
      <c r="S888" s="38">
        <f t="shared" si="619"/>
        <v>-3.0709671303133016E-2</v>
      </c>
      <c r="T888" s="35" t="s">
        <v>30</v>
      </c>
      <c r="W888" s="25"/>
      <c r="X888" s="26"/>
    </row>
    <row r="889" spans="1:24" ht="31.5" x14ac:dyDescent="0.25">
      <c r="A889" s="40" t="s">
        <v>1835</v>
      </c>
      <c r="B889" s="123" t="s">
        <v>1836</v>
      </c>
      <c r="C889" s="41" t="s">
        <v>1837</v>
      </c>
      <c r="D889" s="43" t="s">
        <v>30</v>
      </c>
      <c r="E889" s="43">
        <v>142.76627089999999</v>
      </c>
      <c r="F889" s="43" t="s">
        <v>30</v>
      </c>
      <c r="G889" s="43">
        <v>31.875395359999999</v>
      </c>
      <c r="H889" s="43" t="s">
        <v>30</v>
      </c>
      <c r="I889" s="43">
        <f t="shared" ref="I889:I893" si="656">E889-G889</f>
        <v>110.89087554</v>
      </c>
      <c r="J889" s="80" t="s">
        <v>30</v>
      </c>
      <c r="K889" s="43">
        <v>3.9209649899999999</v>
      </c>
      <c r="L889" s="80" t="s">
        <v>30</v>
      </c>
      <c r="M889" s="43">
        <v>3.9708524999999995</v>
      </c>
      <c r="N889" s="80" t="s">
        <v>30</v>
      </c>
      <c r="O889" s="43">
        <f t="shared" ref="O889:O893" si="657">I889-M889</f>
        <v>106.92002303999999</v>
      </c>
      <c r="P889" s="80" t="s">
        <v>30</v>
      </c>
      <c r="Q889" s="43">
        <f t="shared" ref="Q889:Q893" si="658">M889-K889</f>
        <v>4.988750999999958E-2</v>
      </c>
      <c r="R889" s="80" t="s">
        <v>30</v>
      </c>
      <c r="S889" s="45">
        <f t="shared" si="619"/>
        <v>1.2723273512319624E-2</v>
      </c>
      <c r="T889" s="63" t="s">
        <v>30</v>
      </c>
      <c r="W889" s="25"/>
      <c r="X889" s="26"/>
    </row>
    <row r="890" spans="1:24" ht="54.75" customHeight="1" x14ac:dyDescent="0.25">
      <c r="A890" s="40" t="s">
        <v>1835</v>
      </c>
      <c r="B890" s="122" t="s">
        <v>1838</v>
      </c>
      <c r="C890" s="72" t="s">
        <v>1839</v>
      </c>
      <c r="D890" s="43" t="s">
        <v>30</v>
      </c>
      <c r="E890" s="43">
        <v>70.538145499999999</v>
      </c>
      <c r="F890" s="43" t="s">
        <v>30</v>
      </c>
      <c r="G890" s="43">
        <v>28.933939859999999</v>
      </c>
      <c r="H890" s="43" t="s">
        <v>30</v>
      </c>
      <c r="I890" s="43">
        <f t="shared" si="656"/>
        <v>41.604205640000004</v>
      </c>
      <c r="J890" s="80" t="s">
        <v>30</v>
      </c>
      <c r="K890" s="43">
        <v>8.321436180000001</v>
      </c>
      <c r="L890" s="80" t="s">
        <v>30</v>
      </c>
      <c r="M890" s="43">
        <v>7.2423460100000003</v>
      </c>
      <c r="N890" s="80" t="s">
        <v>30</v>
      </c>
      <c r="O890" s="43">
        <f t="shared" si="657"/>
        <v>34.361859630000005</v>
      </c>
      <c r="P890" s="80" t="s">
        <v>30</v>
      </c>
      <c r="Q890" s="43">
        <f t="shared" si="658"/>
        <v>-1.0790901700000006</v>
      </c>
      <c r="R890" s="80" t="s">
        <v>30</v>
      </c>
      <c r="S890" s="45">
        <f t="shared" si="619"/>
        <v>-0.12967595336409832</v>
      </c>
      <c r="T890" s="63" t="s">
        <v>1840</v>
      </c>
      <c r="W890" s="25"/>
      <c r="X890" s="26"/>
    </row>
    <row r="891" spans="1:24" ht="31.5" x14ac:dyDescent="0.25">
      <c r="A891" s="40" t="s">
        <v>1835</v>
      </c>
      <c r="B891" s="122" t="s">
        <v>1841</v>
      </c>
      <c r="C891" s="72" t="s">
        <v>1842</v>
      </c>
      <c r="D891" s="59" t="s">
        <v>30</v>
      </c>
      <c r="E891" s="43">
        <v>81.983062989999993</v>
      </c>
      <c r="F891" s="43" t="s">
        <v>30</v>
      </c>
      <c r="G891" s="43">
        <v>15.121916589999998</v>
      </c>
      <c r="H891" s="43" t="s">
        <v>30</v>
      </c>
      <c r="I891" s="43">
        <f t="shared" si="656"/>
        <v>66.861146399999996</v>
      </c>
      <c r="J891" s="80" t="s">
        <v>30</v>
      </c>
      <c r="K891" s="43">
        <v>18.665520609999998</v>
      </c>
      <c r="L891" s="80" t="s">
        <v>30</v>
      </c>
      <c r="M891" s="43">
        <v>18.704301170000001</v>
      </c>
      <c r="N891" s="80" t="s">
        <v>30</v>
      </c>
      <c r="O891" s="43">
        <f t="shared" si="657"/>
        <v>48.156845229999995</v>
      </c>
      <c r="P891" s="80" t="s">
        <v>30</v>
      </c>
      <c r="Q891" s="43">
        <f t="shared" si="658"/>
        <v>3.8780560000002851E-2</v>
      </c>
      <c r="R891" s="80" t="s">
        <v>30</v>
      </c>
      <c r="S891" s="45">
        <f t="shared" si="619"/>
        <v>2.0776575596410784E-3</v>
      </c>
      <c r="T891" s="63" t="s">
        <v>30</v>
      </c>
      <c r="W891" s="25"/>
      <c r="X891" s="26"/>
    </row>
    <row r="892" spans="1:24" ht="31.5" x14ac:dyDescent="0.25">
      <c r="A892" s="40" t="s">
        <v>1835</v>
      </c>
      <c r="B892" s="122" t="s">
        <v>1843</v>
      </c>
      <c r="C892" s="72" t="s">
        <v>1844</v>
      </c>
      <c r="D892" s="43" t="s">
        <v>30</v>
      </c>
      <c r="E892" s="99">
        <v>2.14617295</v>
      </c>
      <c r="F892" s="43" t="s">
        <v>30</v>
      </c>
      <c r="G892" s="43">
        <v>0</v>
      </c>
      <c r="H892" s="43" t="s">
        <v>30</v>
      </c>
      <c r="I892" s="43">
        <f t="shared" si="656"/>
        <v>2.14617295</v>
      </c>
      <c r="J892" s="80" t="s">
        <v>30</v>
      </c>
      <c r="K892" s="43">
        <v>2.14617295</v>
      </c>
      <c r="L892" s="80" t="s">
        <v>30</v>
      </c>
      <c r="M892" s="43">
        <v>2.1461629499999999</v>
      </c>
      <c r="N892" s="80" t="s">
        <v>30</v>
      </c>
      <c r="O892" s="43">
        <f t="shared" si="657"/>
        <v>1.0000000000065512E-5</v>
      </c>
      <c r="P892" s="80" t="s">
        <v>30</v>
      </c>
      <c r="Q892" s="43">
        <f t="shared" si="658"/>
        <v>-1.0000000000065512E-5</v>
      </c>
      <c r="R892" s="80" t="s">
        <v>30</v>
      </c>
      <c r="S892" s="45">
        <f t="shared" si="619"/>
        <v>-4.6594567320706902E-6</v>
      </c>
      <c r="T892" s="63" t="s">
        <v>30</v>
      </c>
      <c r="W892" s="25"/>
      <c r="X892" s="26"/>
    </row>
    <row r="893" spans="1:24" ht="63" x14ac:dyDescent="0.25">
      <c r="A893" s="40" t="s">
        <v>1835</v>
      </c>
      <c r="B893" s="123" t="s">
        <v>1845</v>
      </c>
      <c r="C893" s="41" t="s">
        <v>1846</v>
      </c>
      <c r="D893" s="43" t="s">
        <v>30</v>
      </c>
      <c r="E893" s="99">
        <v>5.2812506700000004</v>
      </c>
      <c r="F893" s="43" t="s">
        <v>30</v>
      </c>
      <c r="G893" s="43">
        <v>0</v>
      </c>
      <c r="H893" s="43" t="s">
        <v>30</v>
      </c>
      <c r="I893" s="43">
        <f t="shared" si="656"/>
        <v>5.2812506700000004</v>
      </c>
      <c r="J893" s="80" t="s">
        <v>30</v>
      </c>
      <c r="K893" s="43">
        <v>0.94243619000000001</v>
      </c>
      <c r="L893" s="80" t="s">
        <v>30</v>
      </c>
      <c r="M893" s="43">
        <v>0.88884600000000002</v>
      </c>
      <c r="N893" s="80" t="s">
        <v>30</v>
      </c>
      <c r="O893" s="43">
        <f t="shared" si="657"/>
        <v>4.3924046700000003</v>
      </c>
      <c r="P893" s="80" t="s">
        <v>30</v>
      </c>
      <c r="Q893" s="43">
        <f t="shared" si="658"/>
        <v>-5.3590189999999982E-2</v>
      </c>
      <c r="R893" s="80" t="s">
        <v>30</v>
      </c>
      <c r="S893" s="45">
        <f t="shared" si="619"/>
        <v>-5.6863467859823998E-2</v>
      </c>
      <c r="T893" s="63" t="s">
        <v>30</v>
      </c>
      <c r="W893" s="25"/>
      <c r="X893" s="26"/>
    </row>
    <row r="894" spans="1:24" ht="47.25" x14ac:dyDescent="0.25">
      <c r="A894" s="33" t="s">
        <v>1847</v>
      </c>
      <c r="B894" s="34" t="s">
        <v>456</v>
      </c>
      <c r="C894" s="35" t="s">
        <v>29</v>
      </c>
      <c r="D894" s="36">
        <f t="shared" ref="D894" si="659">D895</f>
        <v>0</v>
      </c>
      <c r="E894" s="60">
        <f>E895</f>
        <v>0</v>
      </c>
      <c r="F894" s="36" t="s">
        <v>30</v>
      </c>
      <c r="G894" s="36">
        <f>G895</f>
        <v>0</v>
      </c>
      <c r="H894" s="36" t="s">
        <v>30</v>
      </c>
      <c r="I894" s="36">
        <f t="shared" ref="I894" si="660">I895</f>
        <v>0</v>
      </c>
      <c r="J894" s="60" t="s">
        <v>30</v>
      </c>
      <c r="K894" s="36">
        <f t="shared" ref="K894:Q894" si="661">K895</f>
        <v>0</v>
      </c>
      <c r="L894" s="60" t="s">
        <v>30</v>
      </c>
      <c r="M894" s="36">
        <f t="shared" si="661"/>
        <v>0</v>
      </c>
      <c r="N894" s="60" t="s">
        <v>30</v>
      </c>
      <c r="O894" s="36">
        <f t="shared" si="661"/>
        <v>0</v>
      </c>
      <c r="P894" s="60" t="s">
        <v>30</v>
      </c>
      <c r="Q894" s="36">
        <f t="shared" si="661"/>
        <v>0</v>
      </c>
      <c r="R894" s="60" t="s">
        <v>30</v>
      </c>
      <c r="S894" s="38">
        <v>0</v>
      </c>
      <c r="T894" s="35" t="s">
        <v>30</v>
      </c>
      <c r="W894" s="25"/>
      <c r="X894" s="26"/>
    </row>
    <row r="895" spans="1:24" x14ac:dyDescent="0.25">
      <c r="A895" s="65" t="s">
        <v>1848</v>
      </c>
      <c r="B895" s="34" t="s">
        <v>464</v>
      </c>
      <c r="C895" s="35" t="s">
        <v>29</v>
      </c>
      <c r="D895" s="36">
        <f>D896+D897</f>
        <v>0</v>
      </c>
      <c r="E895" s="60">
        <f>E896+E897</f>
        <v>0</v>
      </c>
      <c r="F895" s="36" t="s">
        <v>30</v>
      </c>
      <c r="G895" s="36">
        <f>G896+G897</f>
        <v>0</v>
      </c>
      <c r="H895" s="36" t="s">
        <v>30</v>
      </c>
      <c r="I895" s="36">
        <f t="shared" ref="I895" si="662">I896+I897</f>
        <v>0</v>
      </c>
      <c r="J895" s="60" t="s">
        <v>30</v>
      </c>
      <c r="K895" s="36">
        <f t="shared" ref="K895:M895" si="663">K896+K897</f>
        <v>0</v>
      </c>
      <c r="L895" s="60" t="s">
        <v>30</v>
      </c>
      <c r="M895" s="36">
        <f t="shared" si="663"/>
        <v>0</v>
      </c>
      <c r="N895" s="60" t="s">
        <v>30</v>
      </c>
      <c r="O895" s="36">
        <f t="shared" ref="O895" si="664">O896+O897</f>
        <v>0</v>
      </c>
      <c r="P895" s="60" t="s">
        <v>30</v>
      </c>
      <c r="Q895" s="36">
        <f t="shared" ref="Q895" si="665">Q896+Q897</f>
        <v>0</v>
      </c>
      <c r="R895" s="60" t="s">
        <v>30</v>
      </c>
      <c r="S895" s="38">
        <v>0</v>
      </c>
      <c r="T895" s="35" t="s">
        <v>30</v>
      </c>
      <c r="W895" s="25"/>
      <c r="X895" s="26"/>
    </row>
    <row r="896" spans="1:24" ht="47.25" x14ac:dyDescent="0.25">
      <c r="A896" s="65" t="s">
        <v>1849</v>
      </c>
      <c r="B896" s="34" t="s">
        <v>460</v>
      </c>
      <c r="C896" s="35" t="s">
        <v>29</v>
      </c>
      <c r="D896" s="36">
        <v>0</v>
      </c>
      <c r="E896" s="60">
        <v>0</v>
      </c>
      <c r="F896" s="36" t="s">
        <v>30</v>
      </c>
      <c r="G896" s="36">
        <v>0</v>
      </c>
      <c r="H896" s="36" t="s">
        <v>30</v>
      </c>
      <c r="I896" s="36">
        <v>0</v>
      </c>
      <c r="J896" s="60" t="s">
        <v>30</v>
      </c>
      <c r="K896" s="36">
        <v>0</v>
      </c>
      <c r="L896" s="60" t="s">
        <v>30</v>
      </c>
      <c r="M896" s="36">
        <v>0</v>
      </c>
      <c r="N896" s="60" t="s">
        <v>30</v>
      </c>
      <c r="O896" s="36">
        <v>0</v>
      </c>
      <c r="P896" s="60" t="s">
        <v>30</v>
      </c>
      <c r="Q896" s="36">
        <v>0</v>
      </c>
      <c r="R896" s="60" t="s">
        <v>30</v>
      </c>
      <c r="S896" s="38">
        <v>0</v>
      </c>
      <c r="T896" s="35" t="s">
        <v>30</v>
      </c>
      <c r="W896" s="25"/>
      <c r="X896" s="26"/>
    </row>
    <row r="897" spans="1:24" ht="47.25" x14ac:dyDescent="0.25">
      <c r="A897" s="65" t="s">
        <v>1850</v>
      </c>
      <c r="B897" s="34" t="s">
        <v>462</v>
      </c>
      <c r="C897" s="35" t="s">
        <v>29</v>
      </c>
      <c r="D897" s="36">
        <v>0</v>
      </c>
      <c r="E897" s="60">
        <v>0</v>
      </c>
      <c r="F897" s="36" t="s">
        <v>30</v>
      </c>
      <c r="G897" s="36">
        <v>0</v>
      </c>
      <c r="H897" s="36" t="s">
        <v>30</v>
      </c>
      <c r="I897" s="36">
        <v>0</v>
      </c>
      <c r="J897" s="60" t="s">
        <v>30</v>
      </c>
      <c r="K897" s="36">
        <v>0</v>
      </c>
      <c r="L897" s="60" t="s">
        <v>30</v>
      </c>
      <c r="M897" s="36">
        <v>0</v>
      </c>
      <c r="N897" s="60" t="s">
        <v>30</v>
      </c>
      <c r="O897" s="36">
        <v>0</v>
      </c>
      <c r="P897" s="60" t="s">
        <v>30</v>
      </c>
      <c r="Q897" s="36">
        <v>0</v>
      </c>
      <c r="R897" s="60" t="s">
        <v>30</v>
      </c>
      <c r="S897" s="38">
        <v>0</v>
      </c>
      <c r="T897" s="35" t="s">
        <v>30</v>
      </c>
      <c r="W897" s="25"/>
      <c r="X897" s="26"/>
    </row>
    <row r="898" spans="1:24" x14ac:dyDescent="0.25">
      <c r="A898" s="65" t="s">
        <v>1851</v>
      </c>
      <c r="B898" s="34" t="s">
        <v>464</v>
      </c>
      <c r="C898" s="35" t="s">
        <v>29</v>
      </c>
      <c r="D898" s="36">
        <f>D899+D900</f>
        <v>0</v>
      </c>
      <c r="E898" s="60">
        <f>E899+E900</f>
        <v>0</v>
      </c>
      <c r="F898" s="36" t="s">
        <v>30</v>
      </c>
      <c r="G898" s="36">
        <f>G899+G900</f>
        <v>0</v>
      </c>
      <c r="H898" s="36" t="s">
        <v>30</v>
      </c>
      <c r="I898" s="36">
        <f t="shared" ref="I898" si="666">I899+I900</f>
        <v>0</v>
      </c>
      <c r="J898" s="60" t="s">
        <v>30</v>
      </c>
      <c r="K898" s="36">
        <f t="shared" ref="K898:M898" si="667">K899+K900</f>
        <v>0</v>
      </c>
      <c r="L898" s="60" t="s">
        <v>30</v>
      </c>
      <c r="M898" s="36">
        <f t="shared" si="667"/>
        <v>0</v>
      </c>
      <c r="N898" s="60" t="s">
        <v>30</v>
      </c>
      <c r="O898" s="36">
        <f t="shared" ref="O898" si="668">O899+O900</f>
        <v>0</v>
      </c>
      <c r="P898" s="60" t="s">
        <v>30</v>
      </c>
      <c r="Q898" s="36">
        <f t="shared" ref="Q898" si="669">Q899+Q900</f>
        <v>0</v>
      </c>
      <c r="R898" s="60" t="s">
        <v>30</v>
      </c>
      <c r="S898" s="38">
        <v>0</v>
      </c>
      <c r="T898" s="35" t="s">
        <v>30</v>
      </c>
      <c r="W898" s="25"/>
      <c r="X898" s="26"/>
    </row>
    <row r="899" spans="1:24" ht="47.25" x14ac:dyDescent="0.25">
      <c r="A899" s="65" t="s">
        <v>1852</v>
      </c>
      <c r="B899" s="34" t="s">
        <v>460</v>
      </c>
      <c r="C899" s="35" t="s">
        <v>29</v>
      </c>
      <c r="D899" s="36">
        <v>0</v>
      </c>
      <c r="E899" s="60">
        <v>0</v>
      </c>
      <c r="F899" s="36" t="s">
        <v>30</v>
      </c>
      <c r="G899" s="36">
        <v>0</v>
      </c>
      <c r="H899" s="36" t="s">
        <v>30</v>
      </c>
      <c r="I899" s="36">
        <v>0</v>
      </c>
      <c r="J899" s="60" t="s">
        <v>30</v>
      </c>
      <c r="K899" s="36">
        <v>0</v>
      </c>
      <c r="L899" s="60" t="s">
        <v>30</v>
      </c>
      <c r="M899" s="36">
        <v>0</v>
      </c>
      <c r="N899" s="60" t="s">
        <v>30</v>
      </c>
      <c r="O899" s="36">
        <v>0</v>
      </c>
      <c r="P899" s="60" t="s">
        <v>30</v>
      </c>
      <c r="Q899" s="36">
        <v>0</v>
      </c>
      <c r="R899" s="60" t="s">
        <v>30</v>
      </c>
      <c r="S899" s="38">
        <v>0</v>
      </c>
      <c r="T899" s="35" t="s">
        <v>30</v>
      </c>
      <c r="W899" s="25"/>
      <c r="X899" s="26"/>
    </row>
    <row r="900" spans="1:24" ht="47.25" x14ac:dyDescent="0.25">
      <c r="A900" s="65" t="s">
        <v>1853</v>
      </c>
      <c r="B900" s="34" t="s">
        <v>462</v>
      </c>
      <c r="C900" s="35" t="s">
        <v>29</v>
      </c>
      <c r="D900" s="36">
        <v>0</v>
      </c>
      <c r="E900" s="60">
        <v>0</v>
      </c>
      <c r="F900" s="36" t="s">
        <v>30</v>
      </c>
      <c r="G900" s="36">
        <v>0</v>
      </c>
      <c r="H900" s="36" t="s">
        <v>30</v>
      </c>
      <c r="I900" s="36">
        <v>0</v>
      </c>
      <c r="J900" s="60" t="s">
        <v>30</v>
      </c>
      <c r="K900" s="36">
        <v>0</v>
      </c>
      <c r="L900" s="60" t="s">
        <v>30</v>
      </c>
      <c r="M900" s="36">
        <v>0</v>
      </c>
      <c r="N900" s="60" t="s">
        <v>30</v>
      </c>
      <c r="O900" s="36">
        <v>0</v>
      </c>
      <c r="P900" s="60" t="s">
        <v>30</v>
      </c>
      <c r="Q900" s="36">
        <v>0</v>
      </c>
      <c r="R900" s="60" t="s">
        <v>30</v>
      </c>
      <c r="S900" s="38">
        <v>0</v>
      </c>
      <c r="T900" s="35" t="s">
        <v>30</v>
      </c>
      <c r="W900" s="25"/>
      <c r="X900" s="26"/>
    </row>
    <row r="901" spans="1:24" x14ac:dyDescent="0.25">
      <c r="A901" s="33" t="s">
        <v>1854</v>
      </c>
      <c r="B901" s="34" t="s">
        <v>468</v>
      </c>
      <c r="C901" s="35" t="s">
        <v>29</v>
      </c>
      <c r="D901" s="30">
        <f>SUM(D902,D903,D904,D905)</f>
        <v>207.56883898305085</v>
      </c>
      <c r="E901" s="60">
        <f>SUM(E902,E903,E904,E905)</f>
        <v>225.46494294000001</v>
      </c>
      <c r="F901" s="36" t="s">
        <v>30</v>
      </c>
      <c r="G901" s="36">
        <f>SUM(G902,G903,G904,G905)</f>
        <v>180.666</v>
      </c>
      <c r="H901" s="36" t="s">
        <v>30</v>
      </c>
      <c r="I901" s="36">
        <f t="shared" ref="I901" si="670">SUM(I902,I903,I904,I905)</f>
        <v>44.798942940000018</v>
      </c>
      <c r="J901" s="60" t="s">
        <v>30</v>
      </c>
      <c r="K901" s="36">
        <f t="shared" ref="K901:M901" si="671">SUM(K902,K903,K904,K905)</f>
        <v>4.0978172699999993</v>
      </c>
      <c r="L901" s="60" t="s">
        <v>30</v>
      </c>
      <c r="M901" s="36">
        <f t="shared" si="671"/>
        <v>0</v>
      </c>
      <c r="N901" s="60" t="s">
        <v>30</v>
      </c>
      <c r="O901" s="36">
        <f t="shared" ref="O901" si="672">SUM(O902,O903,O904,O905)</f>
        <v>44.798942940000018</v>
      </c>
      <c r="P901" s="60" t="s">
        <v>30</v>
      </c>
      <c r="Q901" s="36">
        <f t="shared" ref="Q901" si="673">SUM(Q902,Q903,Q904,Q905)</f>
        <v>-4.0978172699999993</v>
      </c>
      <c r="R901" s="60" t="s">
        <v>30</v>
      </c>
      <c r="S901" s="38">
        <f t="shared" si="619"/>
        <v>-1</v>
      </c>
      <c r="T901" s="35" t="s">
        <v>30</v>
      </c>
      <c r="W901" s="25"/>
      <c r="X901" s="26"/>
    </row>
    <row r="902" spans="1:24" ht="31.5" x14ac:dyDescent="0.25">
      <c r="A902" s="33" t="s">
        <v>1855</v>
      </c>
      <c r="B902" s="34" t="s">
        <v>470</v>
      </c>
      <c r="C902" s="35" t="s">
        <v>29</v>
      </c>
      <c r="D902" s="30">
        <v>0</v>
      </c>
      <c r="E902" s="60">
        <v>0</v>
      </c>
      <c r="F902" s="36" t="s">
        <v>30</v>
      </c>
      <c r="G902" s="36">
        <v>0</v>
      </c>
      <c r="H902" s="36" t="s">
        <v>30</v>
      </c>
      <c r="I902" s="36">
        <v>0</v>
      </c>
      <c r="J902" s="60" t="s">
        <v>30</v>
      </c>
      <c r="K902" s="36">
        <v>0</v>
      </c>
      <c r="L902" s="60" t="s">
        <v>30</v>
      </c>
      <c r="M902" s="36">
        <v>0</v>
      </c>
      <c r="N902" s="60" t="s">
        <v>30</v>
      </c>
      <c r="O902" s="36">
        <v>0</v>
      </c>
      <c r="P902" s="60" t="s">
        <v>30</v>
      </c>
      <c r="Q902" s="36">
        <v>0</v>
      </c>
      <c r="R902" s="60" t="s">
        <v>30</v>
      </c>
      <c r="S902" s="38">
        <v>0</v>
      </c>
      <c r="T902" s="35" t="s">
        <v>30</v>
      </c>
      <c r="W902" s="25"/>
      <c r="X902" s="26"/>
    </row>
    <row r="903" spans="1:24" ht="31.5" x14ac:dyDescent="0.25">
      <c r="A903" s="33" t="s">
        <v>1856</v>
      </c>
      <c r="B903" s="34" t="s">
        <v>472</v>
      </c>
      <c r="C903" s="35" t="s">
        <v>29</v>
      </c>
      <c r="D903" s="36">
        <v>0</v>
      </c>
      <c r="E903" s="60">
        <v>0</v>
      </c>
      <c r="F903" s="36" t="s">
        <v>30</v>
      </c>
      <c r="G903" s="36">
        <v>0</v>
      </c>
      <c r="H903" s="36" t="s">
        <v>30</v>
      </c>
      <c r="I903" s="36">
        <v>0</v>
      </c>
      <c r="J903" s="60" t="s">
        <v>30</v>
      </c>
      <c r="K903" s="36">
        <v>0</v>
      </c>
      <c r="L903" s="60" t="s">
        <v>30</v>
      </c>
      <c r="M903" s="36">
        <v>0</v>
      </c>
      <c r="N903" s="60" t="s">
        <v>30</v>
      </c>
      <c r="O903" s="36">
        <v>0</v>
      </c>
      <c r="P903" s="60" t="s">
        <v>30</v>
      </c>
      <c r="Q903" s="36">
        <v>0</v>
      </c>
      <c r="R903" s="60" t="s">
        <v>30</v>
      </c>
      <c r="S903" s="38">
        <v>0</v>
      </c>
      <c r="T903" s="35" t="s">
        <v>30</v>
      </c>
      <c r="W903" s="25"/>
      <c r="X903" s="26"/>
    </row>
    <row r="904" spans="1:24" ht="31.5" x14ac:dyDescent="0.25">
      <c r="A904" s="33" t="s">
        <v>1857</v>
      </c>
      <c r="B904" s="34" t="s">
        <v>476</v>
      </c>
      <c r="C904" s="35" t="s">
        <v>29</v>
      </c>
      <c r="D904" s="36">
        <v>0</v>
      </c>
      <c r="E904" s="60">
        <v>0</v>
      </c>
      <c r="F904" s="36" t="s">
        <v>30</v>
      </c>
      <c r="G904" s="36">
        <v>0</v>
      </c>
      <c r="H904" s="36" t="s">
        <v>30</v>
      </c>
      <c r="I904" s="36">
        <v>0</v>
      </c>
      <c r="J904" s="60" t="s">
        <v>30</v>
      </c>
      <c r="K904" s="36">
        <v>0</v>
      </c>
      <c r="L904" s="60" t="s">
        <v>30</v>
      </c>
      <c r="M904" s="36">
        <v>0</v>
      </c>
      <c r="N904" s="60" t="s">
        <v>30</v>
      </c>
      <c r="O904" s="36">
        <v>0</v>
      </c>
      <c r="P904" s="60" t="s">
        <v>30</v>
      </c>
      <c r="Q904" s="36">
        <v>0</v>
      </c>
      <c r="R904" s="60" t="s">
        <v>30</v>
      </c>
      <c r="S904" s="38">
        <v>0</v>
      </c>
      <c r="T904" s="35" t="s">
        <v>30</v>
      </c>
      <c r="W904" s="25"/>
      <c r="X904" s="26"/>
    </row>
    <row r="905" spans="1:24" x14ac:dyDescent="0.25">
      <c r="A905" s="33" t="s">
        <v>1858</v>
      </c>
      <c r="B905" s="34" t="s">
        <v>483</v>
      </c>
      <c r="C905" s="35" t="s">
        <v>29</v>
      </c>
      <c r="D905" s="36">
        <f t="shared" ref="D905:E905" si="674">SUM(D906:D906)</f>
        <v>207.56883898305085</v>
      </c>
      <c r="E905" s="60">
        <f t="shared" si="674"/>
        <v>225.46494294000001</v>
      </c>
      <c r="F905" s="36" t="s">
        <v>30</v>
      </c>
      <c r="G905" s="36">
        <f t="shared" ref="G905" si="675">SUM(G906:G906)</f>
        <v>180.666</v>
      </c>
      <c r="H905" s="36" t="s">
        <v>30</v>
      </c>
      <c r="I905" s="36">
        <f t="shared" ref="I905" si="676">SUM(I906:I906)</f>
        <v>44.798942940000018</v>
      </c>
      <c r="J905" s="60" t="s">
        <v>30</v>
      </c>
      <c r="K905" s="36">
        <f t="shared" ref="K905:Q905" si="677">SUM(K906:K906)</f>
        <v>4.0978172699999993</v>
      </c>
      <c r="L905" s="60" t="s">
        <v>30</v>
      </c>
      <c r="M905" s="36">
        <f t="shared" si="677"/>
        <v>0</v>
      </c>
      <c r="N905" s="60" t="s">
        <v>30</v>
      </c>
      <c r="O905" s="36">
        <f t="shared" si="677"/>
        <v>44.798942940000018</v>
      </c>
      <c r="P905" s="60" t="s">
        <v>30</v>
      </c>
      <c r="Q905" s="36">
        <f t="shared" si="677"/>
        <v>-4.0978172699999993</v>
      </c>
      <c r="R905" s="60" t="s">
        <v>30</v>
      </c>
      <c r="S905" s="38">
        <f t="shared" si="619"/>
        <v>-1</v>
      </c>
      <c r="T905" s="35" t="s">
        <v>30</v>
      </c>
      <c r="W905" s="25"/>
      <c r="X905" s="26"/>
    </row>
    <row r="906" spans="1:24" ht="53.25" customHeight="1" x14ac:dyDescent="0.25">
      <c r="A906" s="40" t="s">
        <v>1858</v>
      </c>
      <c r="B906" s="123" t="s">
        <v>1859</v>
      </c>
      <c r="C906" s="41" t="s">
        <v>1860</v>
      </c>
      <c r="D906" s="43">
        <v>207.56883898305085</v>
      </c>
      <c r="E906" s="80">
        <v>225.46494294000001</v>
      </c>
      <c r="F906" s="80" t="s">
        <v>30</v>
      </c>
      <c r="G906" s="80">
        <v>180.666</v>
      </c>
      <c r="H906" s="80" t="s">
        <v>30</v>
      </c>
      <c r="I906" s="43">
        <f>E906-G906</f>
        <v>44.798942940000018</v>
      </c>
      <c r="J906" s="80" t="s">
        <v>30</v>
      </c>
      <c r="K906" s="43">
        <v>4.0978172699999993</v>
      </c>
      <c r="L906" s="80" t="s">
        <v>30</v>
      </c>
      <c r="M906" s="43">
        <v>0</v>
      </c>
      <c r="N906" s="80" t="s">
        <v>30</v>
      </c>
      <c r="O906" s="43">
        <f>I906-M906</f>
        <v>44.798942940000018</v>
      </c>
      <c r="P906" s="80" t="s">
        <v>30</v>
      </c>
      <c r="Q906" s="43">
        <f>M906-K906</f>
        <v>-4.0978172699999993</v>
      </c>
      <c r="R906" s="80" t="s">
        <v>30</v>
      </c>
      <c r="S906" s="45">
        <f t="shared" si="619"/>
        <v>-1</v>
      </c>
      <c r="T906" s="63" t="s">
        <v>1861</v>
      </c>
      <c r="W906" s="25"/>
      <c r="X906" s="26"/>
    </row>
    <row r="907" spans="1:24" ht="31.5" x14ac:dyDescent="0.25">
      <c r="A907" s="33" t="s">
        <v>1862</v>
      </c>
      <c r="B907" s="34" t="s">
        <v>499</v>
      </c>
      <c r="C907" s="35" t="s">
        <v>29</v>
      </c>
      <c r="D907" s="36">
        <v>0</v>
      </c>
      <c r="E907" s="60">
        <v>0</v>
      </c>
      <c r="F907" s="36" t="s">
        <v>30</v>
      </c>
      <c r="G907" s="36">
        <v>0</v>
      </c>
      <c r="H907" s="36" t="s">
        <v>30</v>
      </c>
      <c r="I907" s="36">
        <v>0</v>
      </c>
      <c r="J907" s="60" t="s">
        <v>30</v>
      </c>
      <c r="K907" s="36">
        <v>0</v>
      </c>
      <c r="L907" s="60" t="s">
        <v>30</v>
      </c>
      <c r="M907" s="36">
        <v>0</v>
      </c>
      <c r="N907" s="60" t="s">
        <v>30</v>
      </c>
      <c r="O907" s="36">
        <v>0</v>
      </c>
      <c r="P907" s="60" t="s">
        <v>30</v>
      </c>
      <c r="Q907" s="36">
        <v>0</v>
      </c>
      <c r="R907" s="60" t="s">
        <v>30</v>
      </c>
      <c r="S907" s="38">
        <v>0</v>
      </c>
      <c r="T907" s="35" t="s">
        <v>30</v>
      </c>
      <c r="W907" s="25"/>
      <c r="X907" s="26"/>
    </row>
    <row r="908" spans="1:24" ht="31.5" x14ac:dyDescent="0.25">
      <c r="A908" s="33" t="s">
        <v>1863</v>
      </c>
      <c r="B908" s="34" t="s">
        <v>501</v>
      </c>
      <c r="C908" s="35" t="s">
        <v>29</v>
      </c>
      <c r="D908" s="36">
        <f>SUM(D909:D916)</f>
        <v>0</v>
      </c>
      <c r="E908" s="60">
        <f>SUM(E909:E916)</f>
        <v>3.0256241799999999</v>
      </c>
      <c r="F908" s="36" t="s">
        <v>30</v>
      </c>
      <c r="G908" s="36">
        <f>SUM(G909:G916)</f>
        <v>0</v>
      </c>
      <c r="H908" s="36" t="s">
        <v>30</v>
      </c>
      <c r="I908" s="36">
        <f t="shared" ref="I908" si="678">SUM(I909:I916)</f>
        <v>3.0256241799999999</v>
      </c>
      <c r="J908" s="60" t="s">
        <v>30</v>
      </c>
      <c r="K908" s="36">
        <f t="shared" ref="K908:M908" si="679">SUM(K909:K916)</f>
        <v>3.0256241799999999</v>
      </c>
      <c r="L908" s="60" t="s">
        <v>30</v>
      </c>
      <c r="M908" s="36">
        <f t="shared" si="679"/>
        <v>3.1628626999999998</v>
      </c>
      <c r="N908" s="60" t="s">
        <v>30</v>
      </c>
      <c r="O908" s="36">
        <f t="shared" ref="O908" si="680">SUM(O909:O916)</f>
        <v>0.40325</v>
      </c>
      <c r="P908" s="60" t="s">
        <v>30</v>
      </c>
      <c r="Q908" s="36">
        <f t="shared" ref="Q908" si="681">SUM(Q909:Q916)</f>
        <v>-0.40325</v>
      </c>
      <c r="R908" s="60" t="s">
        <v>30</v>
      </c>
      <c r="S908" s="38">
        <f t="shared" si="619"/>
        <v>-0.133278284416672</v>
      </c>
      <c r="T908" s="35" t="s">
        <v>30</v>
      </c>
      <c r="W908" s="25"/>
      <c r="X908" s="26"/>
    </row>
    <row r="909" spans="1:24" ht="31.5" x14ac:dyDescent="0.25">
      <c r="A909" s="64" t="s">
        <v>1863</v>
      </c>
      <c r="B909" s="123" t="s">
        <v>1864</v>
      </c>
      <c r="C909" s="41" t="s">
        <v>1865</v>
      </c>
      <c r="D909" s="43" t="s">
        <v>30</v>
      </c>
      <c r="E909" s="99">
        <v>0.50007999999999997</v>
      </c>
      <c r="F909" s="99" t="s">
        <v>30</v>
      </c>
      <c r="G909" s="99">
        <v>0</v>
      </c>
      <c r="H909" s="99" t="s">
        <v>30</v>
      </c>
      <c r="I909" s="43">
        <f t="shared" ref="I909:I913" si="682">E909-G909</f>
        <v>0.50007999999999997</v>
      </c>
      <c r="J909" s="80" t="s">
        <v>30</v>
      </c>
      <c r="K909" s="43">
        <v>0.50007999999999997</v>
      </c>
      <c r="L909" s="80" t="s">
        <v>30</v>
      </c>
      <c r="M909" s="43">
        <v>0.50007999999999997</v>
      </c>
      <c r="N909" s="80" t="s">
        <v>30</v>
      </c>
      <c r="O909" s="43">
        <f t="shared" ref="O909:O913" si="683">I909-M909</f>
        <v>0</v>
      </c>
      <c r="P909" s="80" t="s">
        <v>30</v>
      </c>
      <c r="Q909" s="43">
        <f t="shared" ref="Q909:Q913" si="684">M909-K909</f>
        <v>0</v>
      </c>
      <c r="R909" s="80" t="s">
        <v>30</v>
      </c>
      <c r="S909" s="45">
        <f t="shared" si="619"/>
        <v>0</v>
      </c>
      <c r="T909" s="63" t="s">
        <v>30</v>
      </c>
      <c r="W909" s="25"/>
      <c r="X909" s="26"/>
    </row>
    <row r="910" spans="1:24" ht="31.5" x14ac:dyDescent="0.25">
      <c r="A910" s="64" t="s">
        <v>1863</v>
      </c>
      <c r="B910" s="123" t="s">
        <v>1866</v>
      </c>
      <c r="C910" s="41" t="s">
        <v>1867</v>
      </c>
      <c r="D910" s="43" t="s">
        <v>30</v>
      </c>
      <c r="E910" s="99">
        <v>0.20580400000000001</v>
      </c>
      <c r="F910" s="99" t="s">
        <v>30</v>
      </c>
      <c r="G910" s="99">
        <v>0</v>
      </c>
      <c r="H910" s="99" t="s">
        <v>30</v>
      </c>
      <c r="I910" s="43">
        <f t="shared" si="682"/>
        <v>0.20580400000000001</v>
      </c>
      <c r="J910" s="80" t="s">
        <v>30</v>
      </c>
      <c r="K910" s="43">
        <v>0.20580400000000001</v>
      </c>
      <c r="L910" s="80" t="s">
        <v>30</v>
      </c>
      <c r="M910" s="43">
        <v>0.20580400000000001</v>
      </c>
      <c r="N910" s="80" t="s">
        <v>30</v>
      </c>
      <c r="O910" s="43">
        <f t="shared" si="683"/>
        <v>0</v>
      </c>
      <c r="P910" s="80" t="s">
        <v>30</v>
      </c>
      <c r="Q910" s="43">
        <f t="shared" si="684"/>
        <v>0</v>
      </c>
      <c r="R910" s="80" t="s">
        <v>30</v>
      </c>
      <c r="S910" s="45">
        <f t="shared" si="619"/>
        <v>0</v>
      </c>
      <c r="T910" s="63" t="s">
        <v>30</v>
      </c>
      <c r="W910" s="25"/>
      <c r="X910" s="26"/>
    </row>
    <row r="911" spans="1:24" ht="31.5" x14ac:dyDescent="0.25">
      <c r="A911" s="64" t="s">
        <v>1863</v>
      </c>
      <c r="B911" s="123" t="s">
        <v>1868</v>
      </c>
      <c r="C911" s="41" t="s">
        <v>1869</v>
      </c>
      <c r="D911" s="43" t="s">
        <v>30</v>
      </c>
      <c r="E911" s="99">
        <v>1.51244018</v>
      </c>
      <c r="F911" s="99" t="s">
        <v>30</v>
      </c>
      <c r="G911" s="99">
        <v>0</v>
      </c>
      <c r="H911" s="99" t="s">
        <v>30</v>
      </c>
      <c r="I911" s="43">
        <f t="shared" si="682"/>
        <v>1.51244018</v>
      </c>
      <c r="J911" s="80" t="s">
        <v>30</v>
      </c>
      <c r="K911" s="43">
        <v>1.51244018</v>
      </c>
      <c r="L911" s="80" t="s">
        <v>30</v>
      </c>
      <c r="M911" s="43">
        <v>1.51244018</v>
      </c>
      <c r="N911" s="80" t="s">
        <v>30</v>
      </c>
      <c r="O911" s="43">
        <f t="shared" si="683"/>
        <v>0</v>
      </c>
      <c r="P911" s="80" t="s">
        <v>30</v>
      </c>
      <c r="Q911" s="43">
        <f t="shared" si="684"/>
        <v>0</v>
      </c>
      <c r="R911" s="80" t="s">
        <v>30</v>
      </c>
      <c r="S911" s="45">
        <f t="shared" si="619"/>
        <v>0</v>
      </c>
      <c r="T911" s="63" t="s">
        <v>30</v>
      </c>
      <c r="W911" s="25"/>
      <c r="X911" s="26"/>
    </row>
    <row r="912" spans="1:24" ht="31.5" x14ac:dyDescent="0.25">
      <c r="A912" s="64" t="s">
        <v>1863</v>
      </c>
      <c r="B912" s="123" t="s">
        <v>1870</v>
      </c>
      <c r="C912" s="41" t="s">
        <v>1871</v>
      </c>
      <c r="D912" s="43" t="s">
        <v>30</v>
      </c>
      <c r="E912" s="99">
        <v>0.24480000000000002</v>
      </c>
      <c r="F912" s="99" t="s">
        <v>30</v>
      </c>
      <c r="G912" s="99">
        <v>0</v>
      </c>
      <c r="H912" s="99" t="s">
        <v>30</v>
      </c>
      <c r="I912" s="43">
        <f t="shared" si="682"/>
        <v>0.24480000000000002</v>
      </c>
      <c r="J912" s="80" t="s">
        <v>30</v>
      </c>
      <c r="K912" s="43">
        <v>0.24480000000000002</v>
      </c>
      <c r="L912" s="80" t="s">
        <v>30</v>
      </c>
      <c r="M912" s="43">
        <v>0.24480000000000002</v>
      </c>
      <c r="N912" s="80" t="s">
        <v>30</v>
      </c>
      <c r="O912" s="43">
        <f t="shared" si="683"/>
        <v>0</v>
      </c>
      <c r="P912" s="80" t="s">
        <v>30</v>
      </c>
      <c r="Q912" s="43">
        <f t="shared" si="684"/>
        <v>0</v>
      </c>
      <c r="R912" s="80" t="s">
        <v>30</v>
      </c>
      <c r="S912" s="45">
        <f t="shared" si="619"/>
        <v>0</v>
      </c>
      <c r="T912" s="63" t="s">
        <v>30</v>
      </c>
      <c r="W912" s="25"/>
      <c r="X912" s="26"/>
    </row>
    <row r="913" spans="1:24" ht="47.25" x14ac:dyDescent="0.25">
      <c r="A913" s="64" t="s">
        <v>1863</v>
      </c>
      <c r="B913" s="123" t="s">
        <v>1872</v>
      </c>
      <c r="C913" s="41" t="s">
        <v>1873</v>
      </c>
      <c r="D913" s="43" t="s">
        <v>30</v>
      </c>
      <c r="E913" s="80">
        <v>0.5625</v>
      </c>
      <c r="F913" s="80" t="s">
        <v>30</v>
      </c>
      <c r="G913" s="80">
        <v>0</v>
      </c>
      <c r="H913" s="80" t="s">
        <v>30</v>
      </c>
      <c r="I913" s="43">
        <f t="shared" si="682"/>
        <v>0.5625</v>
      </c>
      <c r="J913" s="80" t="s">
        <v>30</v>
      </c>
      <c r="K913" s="43">
        <v>0.5625</v>
      </c>
      <c r="L913" s="80" t="s">
        <v>30</v>
      </c>
      <c r="M913" s="43">
        <v>0.15925</v>
      </c>
      <c r="N913" s="80" t="s">
        <v>30</v>
      </c>
      <c r="O913" s="43">
        <f t="shared" si="683"/>
        <v>0.40325</v>
      </c>
      <c r="P913" s="80" t="s">
        <v>30</v>
      </c>
      <c r="Q913" s="43">
        <f t="shared" si="684"/>
        <v>-0.40325</v>
      </c>
      <c r="R913" s="80" t="s">
        <v>30</v>
      </c>
      <c r="S913" s="45">
        <f t="shared" si="619"/>
        <v>-0.71688888888888891</v>
      </c>
      <c r="T913" s="63" t="s">
        <v>1874</v>
      </c>
      <c r="W913" s="25"/>
      <c r="X913" s="26"/>
    </row>
    <row r="914" spans="1:24" ht="63.75" customHeight="1" x14ac:dyDescent="0.25">
      <c r="A914" s="64" t="s">
        <v>1863</v>
      </c>
      <c r="B914" s="123" t="s">
        <v>1875</v>
      </c>
      <c r="C914" s="41" t="s">
        <v>1876</v>
      </c>
      <c r="D914" s="43" t="s">
        <v>30</v>
      </c>
      <c r="E914" s="80" t="s">
        <v>30</v>
      </c>
      <c r="F914" s="80" t="s">
        <v>30</v>
      </c>
      <c r="G914" s="80" t="s">
        <v>30</v>
      </c>
      <c r="H914" s="80" t="s">
        <v>30</v>
      </c>
      <c r="I914" s="43" t="s">
        <v>30</v>
      </c>
      <c r="J914" s="80" t="s">
        <v>30</v>
      </c>
      <c r="K914" s="43" t="s">
        <v>30</v>
      </c>
      <c r="L914" s="80" t="s">
        <v>30</v>
      </c>
      <c r="M914" s="43">
        <v>0.10622473</v>
      </c>
      <c r="N914" s="80" t="s">
        <v>30</v>
      </c>
      <c r="O914" s="43" t="s">
        <v>30</v>
      </c>
      <c r="P914" s="80" t="s">
        <v>30</v>
      </c>
      <c r="Q914" s="43" t="s">
        <v>30</v>
      </c>
      <c r="R914" s="80" t="s">
        <v>30</v>
      </c>
      <c r="S914" s="45" t="s">
        <v>30</v>
      </c>
      <c r="T914" s="63" t="s">
        <v>634</v>
      </c>
      <c r="W914" s="25"/>
      <c r="X914" s="26"/>
    </row>
    <row r="915" spans="1:24" ht="63.75" customHeight="1" x14ac:dyDescent="0.25">
      <c r="A915" s="64" t="s">
        <v>1863</v>
      </c>
      <c r="B915" s="123" t="s">
        <v>1877</v>
      </c>
      <c r="C915" s="41" t="s">
        <v>1878</v>
      </c>
      <c r="D915" s="43" t="s">
        <v>30</v>
      </c>
      <c r="E915" s="80" t="s">
        <v>30</v>
      </c>
      <c r="F915" s="80" t="s">
        <v>30</v>
      </c>
      <c r="G915" s="80" t="s">
        <v>30</v>
      </c>
      <c r="H915" s="80" t="s">
        <v>30</v>
      </c>
      <c r="I915" s="43" t="s">
        <v>30</v>
      </c>
      <c r="J915" s="80" t="s">
        <v>30</v>
      </c>
      <c r="K915" s="43" t="s">
        <v>30</v>
      </c>
      <c r="L915" s="80" t="s">
        <v>30</v>
      </c>
      <c r="M915" s="43">
        <v>0.11446379</v>
      </c>
      <c r="N915" s="80" t="s">
        <v>30</v>
      </c>
      <c r="O915" s="43" t="s">
        <v>30</v>
      </c>
      <c r="P915" s="80" t="s">
        <v>30</v>
      </c>
      <c r="Q915" s="43" t="s">
        <v>30</v>
      </c>
      <c r="R915" s="80" t="s">
        <v>30</v>
      </c>
      <c r="S915" s="45" t="s">
        <v>30</v>
      </c>
      <c r="T915" s="63" t="s">
        <v>634</v>
      </c>
      <c r="W915" s="25"/>
      <c r="X915" s="26"/>
    </row>
    <row r="916" spans="1:24" ht="63.75" customHeight="1" x14ac:dyDescent="0.25">
      <c r="A916" s="100" t="s">
        <v>1863</v>
      </c>
      <c r="B916" s="101" t="s">
        <v>1879</v>
      </c>
      <c r="C916" s="100" t="s">
        <v>1880</v>
      </c>
      <c r="D916" s="43" t="s">
        <v>30</v>
      </c>
      <c r="E916" s="80" t="s">
        <v>30</v>
      </c>
      <c r="F916" s="80" t="s">
        <v>30</v>
      </c>
      <c r="G916" s="80" t="s">
        <v>30</v>
      </c>
      <c r="H916" s="80" t="s">
        <v>30</v>
      </c>
      <c r="I916" s="43" t="s">
        <v>30</v>
      </c>
      <c r="J916" s="80" t="s">
        <v>30</v>
      </c>
      <c r="K916" s="43" t="s">
        <v>30</v>
      </c>
      <c r="L916" s="80" t="s">
        <v>30</v>
      </c>
      <c r="M916" s="43">
        <v>0.31980000000000003</v>
      </c>
      <c r="N916" s="80" t="s">
        <v>30</v>
      </c>
      <c r="O916" s="43" t="s">
        <v>30</v>
      </c>
      <c r="P916" s="80" t="s">
        <v>30</v>
      </c>
      <c r="Q916" s="43" t="s">
        <v>30</v>
      </c>
      <c r="R916" s="80" t="s">
        <v>30</v>
      </c>
      <c r="S916" s="45" t="s">
        <v>30</v>
      </c>
      <c r="T916" s="63" t="s">
        <v>634</v>
      </c>
      <c r="W916" s="25"/>
      <c r="X916" s="26"/>
    </row>
  </sheetData>
  <mergeCells count="23">
    <mergeCell ref="A12:T12"/>
    <mergeCell ref="A4:T4"/>
    <mergeCell ref="A5:T5"/>
    <mergeCell ref="A7:T7"/>
    <mergeCell ref="A8:T8"/>
    <mergeCell ref="A10:T10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T17"/>
    <mergeCell ref="J17:K17"/>
    <mergeCell ref="L17:M17"/>
    <mergeCell ref="P17:Q17"/>
    <mergeCell ref="R17:S17"/>
  </mergeCells>
  <conditionalFormatting sqref="L548 L550:L551 L554:L562 L567:L582 L595 L598:L608 L623 L635:L640 N548 N550:N551 N554:N562 N567:N582 N595 N598:N608 N623 N635:N640 P20:P545 R20:R545 T20:T545 L20:L545 J20:J545 N20:N545 J548 J550:J551 J554:J562 J567:J582 J595 J598:J608 J623 J635:J640">
    <cfRule type="containsBlanks" dxfId="130" priority="131">
      <formula>LEN(TRIM(J20))=0</formula>
    </cfRule>
  </conditionalFormatting>
  <conditionalFormatting sqref="N597">
    <cfRule type="containsBlanks" dxfId="129" priority="130">
      <formula>LEN(TRIM(N597))=0</formula>
    </cfRule>
  </conditionalFormatting>
  <conditionalFormatting sqref="N597">
    <cfRule type="containsBlanks" dxfId="128" priority="129">
      <formula>LEN(TRIM(N597))=0</formula>
    </cfRule>
  </conditionalFormatting>
  <conditionalFormatting sqref="R655:R658 T655:T658">
    <cfRule type="containsBlanks" dxfId="127" priority="128">
      <formula>LEN(TRIM(R655))=0</formula>
    </cfRule>
  </conditionalFormatting>
  <conditionalFormatting sqref="R655:R658 T655:T658">
    <cfRule type="containsBlanks" dxfId="126" priority="127">
      <formula>LEN(TRIM(R655))=0</formula>
    </cfRule>
  </conditionalFormatting>
  <conditionalFormatting sqref="D326:D367 D234 D531:D554 A737:C744 D678:D757 D406:D419 D368:E386 E387:E529 E531:E626 E640:E753 E755:E799 E802:E891 E31:E367">
    <cfRule type="containsBlanks" dxfId="125" priority="126">
      <formula>LEN(TRIM(A31))=0</formula>
    </cfRule>
  </conditionalFormatting>
  <conditionalFormatting sqref="E627:E638 E754 E801 E20:E30">
    <cfRule type="containsBlanks" dxfId="124" priority="125">
      <formula>LEN(TRIM(E20))=0</formula>
    </cfRule>
  </conditionalFormatting>
  <conditionalFormatting sqref="E380">
    <cfRule type="containsBlanks" dxfId="123" priority="124">
      <formula>LEN(TRIM(E380))=0</formula>
    </cfRule>
  </conditionalFormatting>
  <conditionalFormatting sqref="E639">
    <cfRule type="containsBlanks" dxfId="122" priority="123">
      <formula>LEN(TRIM(E639))=0</formula>
    </cfRule>
  </conditionalFormatting>
  <conditionalFormatting sqref="E800">
    <cfRule type="containsBlanks" dxfId="121" priority="122">
      <formula>LEN(TRIM(E800))=0</formula>
    </cfRule>
  </conditionalFormatting>
  <conditionalFormatting sqref="D657:D660">
    <cfRule type="containsBlanks" dxfId="120" priority="92">
      <formula>LEN(TRIM(D657))=0</formula>
    </cfRule>
  </conditionalFormatting>
  <conditionalFormatting sqref="D63:D64">
    <cfRule type="containsBlanks" dxfId="119" priority="84">
      <formula>LEN(TRIM(D63))=0</formula>
    </cfRule>
  </conditionalFormatting>
  <conditionalFormatting sqref="A233:C233">
    <cfRule type="containsBlanks" dxfId="118" priority="70">
      <formula>LEN(TRIM(A233))=0</formula>
    </cfRule>
  </conditionalFormatting>
  <conditionalFormatting sqref="A410:C410">
    <cfRule type="containsBlanks" dxfId="117" priority="69">
      <formula>LEN(TRIM(A410))=0</formula>
    </cfRule>
  </conditionalFormatting>
  <conditionalFormatting sqref="A490:B495 A498:B498">
    <cfRule type="containsBlanks" dxfId="116" priority="68">
      <formula>LEN(TRIM(A490))=0</formula>
    </cfRule>
  </conditionalFormatting>
  <conditionalFormatting sqref="A490:B495 A498:B498">
    <cfRule type="containsBlanks" dxfId="115" priority="67">
      <formula>LEN(TRIM(A490))=0</formula>
    </cfRule>
  </conditionalFormatting>
  <conditionalFormatting sqref="C490:C495 C498">
    <cfRule type="containsBlanks" dxfId="114" priority="66">
      <formula>LEN(TRIM(C490))=0</formula>
    </cfRule>
  </conditionalFormatting>
  <conditionalFormatting sqref="A500:B500">
    <cfRule type="containsBlanks" dxfId="113" priority="65">
      <formula>LEN(TRIM(A500))=0</formula>
    </cfRule>
  </conditionalFormatting>
  <conditionalFormatting sqref="A500:B500">
    <cfRule type="containsBlanks" dxfId="112" priority="64">
      <formula>LEN(TRIM(A500))=0</formula>
    </cfRule>
  </conditionalFormatting>
  <conditionalFormatting sqref="D916">
    <cfRule type="containsBlanks" dxfId="111" priority="59">
      <formula>LEN(TRIM(D916))=0</formula>
    </cfRule>
  </conditionalFormatting>
  <conditionalFormatting sqref="A916:C916">
    <cfRule type="containsBlanks" dxfId="110" priority="60">
      <formula>LEN(TRIM(A916))=0</formula>
    </cfRule>
  </conditionalFormatting>
  <conditionalFormatting sqref="D576:D577 D579:D585 D587:D590 D476 D571 D20 D610 D139:D158 D421:D427 D668:D674 D444:D446 D790:D797 D573:D574 D75:D77 D112:D113 D118 D215 D227 D323:D325 D387:D388 D160:D175 D182 D189:D191 D179 D478:D479 D560:D561 D94:D103 D196:D205 D449:D455 D56:D61 D83:D92 D213 D429:D433 D460:D469 D758:D778 D780:D788 D834:D883 D237:D274 D471:D474 D888:D915 D515:D529 D817:D832">
    <cfRule type="containsBlanks" dxfId="109" priority="121">
      <formula>LEN(TRIM(D20))=0</formula>
    </cfRule>
  </conditionalFormatting>
  <conditionalFormatting sqref="D62 D287:D322 D104 D107:D111 D65:D74 D477 D779 D475 D470 D21:D52 D214 D206:D212 D886:D887 D93 D420 D428 D434:D443 D447:D448 D562:D570 D572 D575 D578 D586 D783:D792 D798:D806 D811:D816 D78:D82 D114:D117 D119:D138 D216:D226 D389:D405 D159 D183:D188 D176:D178 D180:D181 D192:D195 D228:D233 D452:D459 D480:D514 D591:D609 D611:D667 D555:D559 D235:D236">
    <cfRule type="containsBlanks" dxfId="108" priority="120">
      <formula>LEN(TRIM(D21))=0</formula>
    </cfRule>
  </conditionalFormatting>
  <conditionalFormatting sqref="D770:D771 D885 D432 D50:D52 D72:D74 D800:D801 D202:D205 D477 D776 D830:D832 D78:D82 D834:D869">
    <cfRule type="containsBlanks" dxfId="107" priority="119">
      <formula>LEN(TRIM(D50))=0</formula>
    </cfRule>
  </conditionalFormatting>
  <conditionalFormatting sqref="D884">
    <cfRule type="containsBlanks" dxfId="106" priority="118">
      <formula>LEN(TRIM(D884))=0</formula>
    </cfRule>
  </conditionalFormatting>
  <conditionalFormatting sqref="D884:D885">
    <cfRule type="containsBlanks" dxfId="105" priority="117">
      <formula>LEN(TRIM(D884))=0</formula>
    </cfRule>
  </conditionalFormatting>
  <conditionalFormatting sqref="D886:D887">
    <cfRule type="containsBlanks" dxfId="104" priority="116">
      <formula>LEN(TRIM(D886))=0</formula>
    </cfRule>
  </conditionalFormatting>
  <conditionalFormatting sqref="D429:D431">
    <cfRule type="containsBlanks" dxfId="103" priority="115">
      <formula>LEN(TRIM(D429))=0</formula>
    </cfRule>
  </conditionalFormatting>
  <conditionalFormatting sqref="D444:D446 D449:D450">
    <cfRule type="containsBlanks" dxfId="102" priority="114">
      <formula>LEN(TRIM(D444))=0</formula>
    </cfRule>
  </conditionalFormatting>
  <conditionalFormatting sqref="D480:D514">
    <cfRule type="containsBlanks" dxfId="101" priority="113">
      <formula>LEN(TRIM(D480))=0</formula>
    </cfRule>
  </conditionalFormatting>
  <conditionalFormatting sqref="D212">
    <cfRule type="containsBlanks" dxfId="100" priority="112">
      <formula>LEN(TRIM(D212))=0</formula>
    </cfRule>
  </conditionalFormatting>
  <conditionalFormatting sqref="D216">
    <cfRule type="containsBlanks" dxfId="99" priority="111">
      <formula>LEN(TRIM(D216))=0</formula>
    </cfRule>
  </conditionalFormatting>
  <conditionalFormatting sqref="D218">
    <cfRule type="containsBlanks" dxfId="98" priority="110">
      <formula>LEN(TRIM(D218))=0</formula>
    </cfRule>
  </conditionalFormatting>
  <conditionalFormatting sqref="D829">
    <cfRule type="containsBlanks" dxfId="97" priority="109">
      <formula>LEN(TRIM(D829))=0</formula>
    </cfRule>
  </conditionalFormatting>
  <conditionalFormatting sqref="D49">
    <cfRule type="containsBlanks" dxfId="96" priority="108">
      <formula>LEN(TRIM(D49))=0</formula>
    </cfRule>
  </conditionalFormatting>
  <conditionalFormatting sqref="D68:D71 D159 D183:D188 D326:D331 D176:D178 D180:D181 D192:D195 D228:D233 D235:D236">
    <cfRule type="containsBlanks" dxfId="95" priority="107">
      <formula>LEN(TRIM(D68))=0</formula>
    </cfRule>
  </conditionalFormatting>
  <conditionalFormatting sqref="D83">
    <cfRule type="containsBlanks" dxfId="94" priority="106">
      <formula>LEN(TRIM(D83))=0</formula>
    </cfRule>
  </conditionalFormatting>
  <conditionalFormatting sqref="D200">
    <cfRule type="containsBlanks" dxfId="93" priority="105">
      <formula>LEN(TRIM(D200))=0</formula>
    </cfRule>
  </conditionalFormatting>
  <conditionalFormatting sqref="D201">
    <cfRule type="containsBlanks" dxfId="92" priority="104">
      <formula>LEN(TRIM(D201))=0</formula>
    </cfRule>
  </conditionalFormatting>
  <conditionalFormatting sqref="D474:D476">
    <cfRule type="containsBlanks" dxfId="91" priority="103">
      <formula>LEN(TRIM(D474))=0</formula>
    </cfRule>
  </conditionalFormatting>
  <conditionalFormatting sqref="D478:D479">
    <cfRule type="containsBlanks" dxfId="90" priority="102">
      <formula>LEN(TRIM(D478))=0</formula>
    </cfRule>
  </conditionalFormatting>
  <conditionalFormatting sqref="D548:D550">
    <cfRule type="containsBlanks" dxfId="89" priority="101">
      <formula>LEN(TRIM(D548))=0</formula>
    </cfRule>
  </conditionalFormatting>
  <conditionalFormatting sqref="D559:D561">
    <cfRule type="containsBlanks" dxfId="88" priority="100">
      <formula>LEN(TRIM(D559))=0</formula>
    </cfRule>
  </conditionalFormatting>
  <conditionalFormatting sqref="D653">
    <cfRule type="containsBlanks" dxfId="87" priority="99">
      <formula>LEN(TRIM(D653))=0</formula>
    </cfRule>
  </conditionalFormatting>
  <conditionalFormatting sqref="D654:D656">
    <cfRule type="containsBlanks" dxfId="86" priority="98">
      <formula>LEN(TRIM(D654))=0</formula>
    </cfRule>
  </conditionalFormatting>
  <conditionalFormatting sqref="D206">
    <cfRule type="containsBlanks" dxfId="85" priority="97">
      <formula>LEN(TRIM(D206))=0</formula>
    </cfRule>
  </conditionalFormatting>
  <conditionalFormatting sqref="D275:D286">
    <cfRule type="containsBlanks" dxfId="84" priority="96">
      <formula>LEN(TRIM(D275))=0</formula>
    </cfRule>
  </conditionalFormatting>
  <conditionalFormatting sqref="D275:D286">
    <cfRule type="containsBlanks" dxfId="83" priority="95">
      <formula>LEN(TRIM(D275))=0</formula>
    </cfRule>
  </conditionalFormatting>
  <conditionalFormatting sqref="D675:D677">
    <cfRule type="containsBlanks" dxfId="82" priority="94">
      <formula>LEN(TRIM(D675))=0</formula>
    </cfRule>
  </conditionalFormatting>
  <conditionalFormatting sqref="D675:D677">
    <cfRule type="containsBlanks" dxfId="81" priority="93">
      <formula>LEN(TRIM(D675))=0</formula>
    </cfRule>
  </conditionalFormatting>
  <conditionalFormatting sqref="D807:D810 D833">
    <cfRule type="containsBlanks" dxfId="80" priority="91">
      <formula>LEN(TRIM(D807))=0</formula>
    </cfRule>
  </conditionalFormatting>
  <conditionalFormatting sqref="D807">
    <cfRule type="containsBlanks" dxfId="79" priority="90">
      <formula>LEN(TRIM(D807))=0</formula>
    </cfRule>
  </conditionalFormatting>
  <conditionalFormatting sqref="D808:D810 D833">
    <cfRule type="containsBlanks" dxfId="78" priority="89">
      <formula>LEN(TRIM(D808))=0</formula>
    </cfRule>
  </conditionalFormatting>
  <conditionalFormatting sqref="D53:D55">
    <cfRule type="containsBlanks" dxfId="77" priority="88">
      <formula>LEN(TRIM(D53))=0</formula>
    </cfRule>
  </conditionalFormatting>
  <conditionalFormatting sqref="D53:D54">
    <cfRule type="containsBlanks" dxfId="76" priority="87">
      <formula>LEN(TRIM(D53))=0</formula>
    </cfRule>
  </conditionalFormatting>
  <conditionalFormatting sqref="D63:D64">
    <cfRule type="containsBlanks" dxfId="75" priority="86">
      <formula>LEN(TRIM(D63))=0</formula>
    </cfRule>
  </conditionalFormatting>
  <conditionalFormatting sqref="D63:D64">
    <cfRule type="containsBlanks" dxfId="74" priority="85">
      <formula>LEN(TRIM(D63))=0</formula>
    </cfRule>
  </conditionalFormatting>
  <conditionalFormatting sqref="D207">
    <cfRule type="containsBlanks" dxfId="73" priority="83">
      <formula>LEN(TRIM(D207))=0</formula>
    </cfRule>
  </conditionalFormatting>
  <conditionalFormatting sqref="D208">
    <cfRule type="containsBlanks" dxfId="72" priority="82">
      <formula>LEN(TRIM(D208))=0</formula>
    </cfRule>
  </conditionalFormatting>
  <conditionalFormatting sqref="D106">
    <cfRule type="containsBlanks" dxfId="71" priority="81">
      <formula>LEN(TRIM(D106))=0</formula>
    </cfRule>
  </conditionalFormatting>
  <conditionalFormatting sqref="D106">
    <cfRule type="containsBlanks" dxfId="70" priority="80">
      <formula>LEN(TRIM(D106))=0</formula>
    </cfRule>
  </conditionalFormatting>
  <conditionalFormatting sqref="D106">
    <cfRule type="containsBlanks" dxfId="69" priority="79">
      <formula>LEN(TRIM(D106))=0</formula>
    </cfRule>
  </conditionalFormatting>
  <conditionalFormatting sqref="D105">
    <cfRule type="containsBlanks" dxfId="68" priority="78">
      <formula>LEN(TRIM(D105))=0</formula>
    </cfRule>
  </conditionalFormatting>
  <conditionalFormatting sqref="D105">
    <cfRule type="containsBlanks" dxfId="67" priority="77">
      <formula>LEN(TRIM(D105))=0</formula>
    </cfRule>
  </conditionalFormatting>
  <conditionalFormatting sqref="D105">
    <cfRule type="containsBlanks" dxfId="66" priority="76">
      <formula>LEN(TRIM(D105))=0</formula>
    </cfRule>
  </conditionalFormatting>
  <conditionalFormatting sqref="D451">
    <cfRule type="containsBlanks" dxfId="65" priority="75">
      <formula>LEN(TRIM(D451))=0</formula>
    </cfRule>
  </conditionalFormatting>
  <conditionalFormatting sqref="A461:C461">
    <cfRule type="containsBlanks" dxfId="64" priority="71">
      <formula>LEN(TRIM(#REF!))=0</formula>
    </cfRule>
  </conditionalFormatting>
  <conditionalFormatting sqref="A644:C646 A457:C459">
    <cfRule type="containsBlanks" dxfId="63" priority="74">
      <formula>LEN(TRIM(A457))=0</formula>
    </cfRule>
  </conditionalFormatting>
  <conditionalFormatting sqref="A462:C463">
    <cfRule type="containsBlanks" dxfId="62" priority="73">
      <formula>LEN(TRIM(A462))=0</formula>
    </cfRule>
  </conditionalFormatting>
  <conditionalFormatting sqref="A460:C460">
    <cfRule type="containsBlanks" dxfId="61" priority="72">
      <formula>LEN(TRIM(#REF!))=0</formula>
    </cfRule>
  </conditionalFormatting>
  <conditionalFormatting sqref="C500">
    <cfRule type="containsBlanks" dxfId="60" priority="63">
      <formula>LEN(TRIM(C500))=0</formula>
    </cfRule>
  </conditionalFormatting>
  <conditionalFormatting sqref="A563:C563">
    <cfRule type="containsBlanks" dxfId="59" priority="62">
      <formula>LEN(TRIM(A563))=0</formula>
    </cfRule>
  </conditionalFormatting>
  <conditionalFormatting sqref="A581:C581">
    <cfRule type="containsBlanks" dxfId="58" priority="61">
      <formula>LEN(TRIM(A581))=0</formula>
    </cfRule>
  </conditionalFormatting>
  <conditionalFormatting sqref="B530:E530">
    <cfRule type="containsBlanks" dxfId="57" priority="58">
      <formula>LEN(TRIM(B530))=0</formula>
    </cfRule>
  </conditionalFormatting>
  <conditionalFormatting sqref="A496:B497">
    <cfRule type="containsBlanks" dxfId="56" priority="57">
      <formula>LEN(TRIM(A496))=0</formula>
    </cfRule>
  </conditionalFormatting>
  <conditionalFormatting sqref="A496:B497">
    <cfRule type="containsBlanks" dxfId="55" priority="56">
      <formula>LEN(TRIM(A496))=0</formula>
    </cfRule>
  </conditionalFormatting>
  <conditionalFormatting sqref="C496:C497">
    <cfRule type="containsBlanks" dxfId="54" priority="55">
      <formula>LEN(TRIM(C496))=0</formula>
    </cfRule>
  </conditionalFormatting>
  <conditionalFormatting sqref="G475:G479 G751:G753 G56 G31:G51 G58:G61 G63:G209 G212:G215 G401:G440 G446:G462 G464:G468 G491:G529 G531:G626 G639:G749 G755:G768 G774:G799 G802:G891 G223:G393">
    <cfRule type="containsBlanks" dxfId="53" priority="54">
      <formula>LEN(TRIM(G31))=0</formula>
    </cfRule>
  </conditionalFormatting>
  <conditionalFormatting sqref="G52:G55 G57 G463 G750 G800 G441:G445 G480:G490 G210:G211 G216:G222 G394:G400 G469:G474 G769:G773">
    <cfRule type="containsBlanks" dxfId="52" priority="53">
      <formula>LEN(TRIM(G52))=0</formula>
    </cfRule>
  </conditionalFormatting>
  <conditionalFormatting sqref="G62 G627:G638 G754 G801 G20:G30">
    <cfRule type="containsBlanks" dxfId="51" priority="52">
      <formula>LEN(TRIM(G20))=0</formula>
    </cfRule>
  </conditionalFormatting>
  <conditionalFormatting sqref="G380">
    <cfRule type="containsBlanks" dxfId="50" priority="51">
      <formula>LEN(TRIM(G380))=0</formula>
    </cfRule>
  </conditionalFormatting>
  <conditionalFormatting sqref="G894:G905">
    <cfRule type="containsBlanks" dxfId="49" priority="49">
      <formula>LEN(TRIM(G894))=0</formula>
    </cfRule>
  </conditionalFormatting>
  <conditionalFormatting sqref="G892:G893">
    <cfRule type="containsBlanks" dxfId="48" priority="50">
      <formula>LEN(TRIM(G892))=0</formula>
    </cfRule>
  </conditionalFormatting>
  <conditionalFormatting sqref="G907:G908">
    <cfRule type="containsBlanks" dxfId="47" priority="48">
      <formula>LEN(TRIM(G907))=0</formula>
    </cfRule>
  </conditionalFormatting>
  <conditionalFormatting sqref="G530">
    <cfRule type="containsBlanks" dxfId="46" priority="47">
      <formula>LEN(TRIM(G530))=0</formula>
    </cfRule>
  </conditionalFormatting>
  <conditionalFormatting sqref="I31:I209 I212:I216 I218:I399 I401:I462 I464:I468 I470 I473:I749 I751:I768 I770 I772 I774:I893 I906 I909:I916">
    <cfRule type="containsBlanks" dxfId="45" priority="46">
      <formula>LEN(TRIM(I31))=0</formula>
    </cfRule>
  </conditionalFormatting>
  <conditionalFormatting sqref="I217 I463 I750 I769 I469 I400 I210:I211 I471:I472 I771 I773">
    <cfRule type="containsBlanks" dxfId="44" priority="45">
      <formula>LEN(TRIM(I210))=0</formula>
    </cfRule>
  </conditionalFormatting>
  <conditionalFormatting sqref="I20:I30">
    <cfRule type="containsBlanks" dxfId="43" priority="44">
      <formula>LEN(TRIM(I20))=0</formula>
    </cfRule>
  </conditionalFormatting>
  <conditionalFormatting sqref="I380">
    <cfRule type="containsBlanks" dxfId="42" priority="43">
      <formula>LEN(TRIM(I380))=0</formula>
    </cfRule>
  </conditionalFormatting>
  <conditionalFormatting sqref="I894:I905">
    <cfRule type="containsBlanks" dxfId="41" priority="42">
      <formula>LEN(TRIM(I894))=0</formula>
    </cfRule>
  </conditionalFormatting>
  <conditionalFormatting sqref="I907:I908">
    <cfRule type="containsBlanks" dxfId="40" priority="41">
      <formula>LEN(TRIM(I907))=0</formula>
    </cfRule>
  </conditionalFormatting>
  <conditionalFormatting sqref="F475:F479 F751:F753 F56 F31:F51 F58:F61 F63:F209 F212:F215 F401:F440 F446:F462 F464:F468 F491:F529 F531:F626 F639:F749 F755:F768 F774:F799 F802:F891 F223:F393">
    <cfRule type="containsBlanks" dxfId="39" priority="40">
      <formula>LEN(TRIM(F31))=0</formula>
    </cfRule>
  </conditionalFormatting>
  <conditionalFormatting sqref="F52:F55 F57 F463 F750 F800 F441:F445 F480:F490 F210:F211 F216:F222 F394:F400 F469:F474 F769:F773">
    <cfRule type="containsBlanks" dxfId="38" priority="39">
      <formula>LEN(TRIM(F52))=0</formula>
    </cfRule>
  </conditionalFormatting>
  <conditionalFormatting sqref="F62 F627:F638 F754 F801 F20:F30">
    <cfRule type="containsBlanks" dxfId="37" priority="38">
      <formula>LEN(TRIM(F20))=0</formula>
    </cfRule>
  </conditionalFormatting>
  <conditionalFormatting sqref="F380">
    <cfRule type="containsBlanks" dxfId="36" priority="37">
      <formula>LEN(TRIM(F380))=0</formula>
    </cfRule>
  </conditionalFormatting>
  <conditionalFormatting sqref="F894:F905">
    <cfRule type="containsBlanks" dxfId="35" priority="35">
      <formula>LEN(TRIM(F894))=0</formula>
    </cfRule>
  </conditionalFormatting>
  <conditionalFormatting sqref="F892:F893">
    <cfRule type="containsBlanks" dxfId="34" priority="36">
      <formula>LEN(TRIM(F892))=0</formula>
    </cfRule>
  </conditionalFormatting>
  <conditionalFormatting sqref="F907:F908">
    <cfRule type="containsBlanks" dxfId="33" priority="34">
      <formula>LEN(TRIM(F907))=0</formula>
    </cfRule>
  </conditionalFormatting>
  <conditionalFormatting sqref="F530">
    <cfRule type="containsBlanks" dxfId="32" priority="33">
      <formula>LEN(TRIM(F530))=0</formula>
    </cfRule>
  </conditionalFormatting>
  <conditionalFormatting sqref="H475:H479 H751:H753 H56 H31:H51 H58:H61 H63:H209 H212:H215 H401:H440 H446:H462 H464:H468 H491:H529 H531:H626 H639:H749 H755:H768 H774:H799 H802:H891 H223:H393">
    <cfRule type="containsBlanks" dxfId="31" priority="32">
      <formula>LEN(TRIM(H31))=0</formula>
    </cfRule>
  </conditionalFormatting>
  <conditionalFormatting sqref="H52:H55 H57 H463 H750 H800 H441:H445 H480:H490 H210:H211 H216:H222 H394:H400 H469:H474 H769:H773">
    <cfRule type="containsBlanks" dxfId="30" priority="31">
      <formula>LEN(TRIM(H52))=0</formula>
    </cfRule>
  </conditionalFormatting>
  <conditionalFormatting sqref="H62 H627:H638 H754 H801 H20:H30">
    <cfRule type="containsBlanks" dxfId="29" priority="30">
      <formula>LEN(TRIM(H20))=0</formula>
    </cfRule>
  </conditionalFormatting>
  <conditionalFormatting sqref="H380">
    <cfRule type="containsBlanks" dxfId="28" priority="29">
      <formula>LEN(TRIM(H380))=0</formula>
    </cfRule>
  </conditionalFormatting>
  <conditionalFormatting sqref="H894:H905">
    <cfRule type="containsBlanks" dxfId="27" priority="27">
      <formula>LEN(TRIM(H894))=0</formula>
    </cfRule>
  </conditionalFormatting>
  <conditionalFormatting sqref="H892:H893">
    <cfRule type="containsBlanks" dxfId="26" priority="28">
      <formula>LEN(TRIM(H892))=0</formula>
    </cfRule>
  </conditionalFormatting>
  <conditionalFormatting sqref="H907:H908">
    <cfRule type="containsBlanks" dxfId="25" priority="26">
      <formula>LEN(TRIM(H907))=0</formula>
    </cfRule>
  </conditionalFormatting>
  <conditionalFormatting sqref="H530">
    <cfRule type="containsBlanks" dxfId="24" priority="25">
      <formula>LEN(TRIM(H530))=0</formula>
    </cfRule>
  </conditionalFormatting>
  <conditionalFormatting sqref="K470 K770 K772 K906 K909:K916 K31:K209 K212:K216 K218:K399 K401:K462 K464:K468 K473:K749 K751:K768 K774:K893">
    <cfRule type="containsBlanks" dxfId="23" priority="24">
      <formula>LEN(TRIM(K31))=0</formula>
    </cfRule>
  </conditionalFormatting>
  <conditionalFormatting sqref="K217 K463 K750 K769 K469 K400 K210:K211 K471:K472 K771 K773">
    <cfRule type="containsBlanks" dxfId="22" priority="23">
      <formula>LEN(TRIM(K210))=0</formula>
    </cfRule>
  </conditionalFormatting>
  <conditionalFormatting sqref="K20:K30">
    <cfRule type="containsBlanks" dxfId="21" priority="22">
      <formula>LEN(TRIM(K20))=0</formula>
    </cfRule>
  </conditionalFormatting>
  <conditionalFormatting sqref="K380">
    <cfRule type="containsBlanks" dxfId="20" priority="21">
      <formula>LEN(TRIM(K380))=0</formula>
    </cfRule>
  </conditionalFormatting>
  <conditionalFormatting sqref="K894:K905">
    <cfRule type="containsBlanks" dxfId="19" priority="20">
      <formula>LEN(TRIM(K894))=0</formula>
    </cfRule>
  </conditionalFormatting>
  <conditionalFormatting sqref="K907:K908">
    <cfRule type="containsBlanks" dxfId="18" priority="19">
      <formula>LEN(TRIM(K907))=0</formula>
    </cfRule>
  </conditionalFormatting>
  <conditionalFormatting sqref="M470 M770 M772 M906 M909:M916 M31:M209 M212:M216 M218:M399 M401:M462 M464:M468 M473:M749 M751:M768 M774:M893">
    <cfRule type="containsBlanks" dxfId="17" priority="18">
      <formula>LEN(TRIM(M31))=0</formula>
    </cfRule>
  </conditionalFormatting>
  <conditionalFormatting sqref="M217 M463 M750 M769 M469 M400 M210:M211 M471:M472 M771 M773">
    <cfRule type="containsBlanks" dxfId="16" priority="17">
      <formula>LEN(TRIM(M210))=0</formula>
    </cfRule>
  </conditionalFormatting>
  <conditionalFormatting sqref="M20:M30">
    <cfRule type="containsBlanks" dxfId="15" priority="16">
      <formula>LEN(TRIM(M20))=0</formula>
    </cfRule>
  </conditionalFormatting>
  <conditionalFormatting sqref="M380">
    <cfRule type="containsBlanks" dxfId="14" priority="15">
      <formula>LEN(TRIM(M380))=0</formula>
    </cfRule>
  </conditionalFormatting>
  <conditionalFormatting sqref="M894:M905">
    <cfRule type="containsBlanks" dxfId="13" priority="14">
      <formula>LEN(TRIM(M894))=0</formula>
    </cfRule>
  </conditionalFormatting>
  <conditionalFormatting sqref="M907:M908">
    <cfRule type="containsBlanks" dxfId="12" priority="13">
      <formula>LEN(TRIM(M907))=0</formula>
    </cfRule>
  </conditionalFormatting>
  <conditionalFormatting sqref="O31:O209 O212:O216 O218:O399 O401:O462 O464:O468 O470 O473:O749 O751:O768 O770 O772 O774:O893 O906 O909:O916">
    <cfRule type="containsBlanks" dxfId="11" priority="12">
      <formula>LEN(TRIM(O31))=0</formula>
    </cfRule>
  </conditionalFormatting>
  <conditionalFormatting sqref="O217 O463 O750 O769 O469 O400 O210:O211 O471:O472 O771 O773">
    <cfRule type="containsBlanks" dxfId="10" priority="11">
      <formula>LEN(TRIM(O210))=0</formula>
    </cfRule>
  </conditionalFormatting>
  <conditionalFormatting sqref="O20:O30">
    <cfRule type="containsBlanks" dxfId="9" priority="10">
      <formula>LEN(TRIM(O20))=0</formula>
    </cfRule>
  </conditionalFormatting>
  <conditionalFormatting sqref="O380">
    <cfRule type="containsBlanks" dxfId="8" priority="9">
      <formula>LEN(TRIM(O380))=0</formula>
    </cfRule>
  </conditionalFormatting>
  <conditionalFormatting sqref="O894:O905">
    <cfRule type="containsBlanks" dxfId="7" priority="8">
      <formula>LEN(TRIM(O894))=0</formula>
    </cfRule>
  </conditionalFormatting>
  <conditionalFormatting sqref="O907:O908">
    <cfRule type="containsBlanks" dxfId="6" priority="7">
      <formula>LEN(TRIM(O907))=0</formula>
    </cfRule>
  </conditionalFormatting>
  <conditionalFormatting sqref="Q31:Q209 Q212:Q216 Q218:Q399 Q401:Q462 Q464:Q468 Q470 Q473:Q749 Q751:Q768 Q770 Q772 Q774:Q893 Q906 Q909:Q916">
    <cfRule type="containsBlanks" dxfId="5" priority="6">
      <formula>LEN(TRIM(Q31))=0</formula>
    </cfRule>
  </conditionalFormatting>
  <conditionalFormatting sqref="Q217 Q463 Q750 Q769 Q469 Q400 Q210:Q211 Q471:Q472 Q771 Q773">
    <cfRule type="containsBlanks" dxfId="4" priority="5">
      <formula>LEN(TRIM(Q210))=0</formula>
    </cfRule>
  </conditionalFormatting>
  <conditionalFormatting sqref="Q20:Q30">
    <cfRule type="containsBlanks" dxfId="3" priority="4">
      <formula>LEN(TRIM(Q20))=0</formula>
    </cfRule>
  </conditionalFormatting>
  <conditionalFormatting sqref="Q380">
    <cfRule type="containsBlanks" dxfId="2" priority="3">
      <formula>LEN(TRIM(Q380))=0</formula>
    </cfRule>
  </conditionalFormatting>
  <conditionalFormatting sqref="Q894:Q905">
    <cfRule type="containsBlanks" dxfId="1" priority="2">
      <formula>LEN(TRIM(Q894))=0</formula>
    </cfRule>
  </conditionalFormatting>
  <conditionalFormatting sqref="Q907:Q908">
    <cfRule type="containsBlanks" dxfId="0" priority="1">
      <formula>LEN(TRIM(Q907))=0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 осв</vt:lpstr>
      <vt:lpstr>'2 Г осв'!Область_печати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2024-03-21T05:54:32Z</dcterms:created>
  <dcterms:modified xsi:type="dcterms:W3CDTF">2024-03-21T06:33:50Z</dcterms:modified>
</cp:coreProperties>
</file>