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3\Отчет 4 квартал 2023 г\Годовой\Папка 1_Отчетность АО ДГК за 2023 год\"/>
    </mc:Choice>
  </mc:AlternateContent>
  <bookViews>
    <workbookView xWindow="0" yWindow="0" windowWidth="20805" windowHeight="16620"/>
  </bookViews>
  <sheets>
    <sheet name="1 Г ф" sheetId="1" r:id="rId1"/>
  </sheets>
  <definedNames>
    <definedName name="_xlnm._FilterDatabase" localSheetId="0" hidden="1">'1 Г ф'!$A$20:$AN$917</definedName>
    <definedName name="Z_312F225E_EFE3_455A_A167_B1F3199E1635_.wvu.FilterData" localSheetId="0" hidden="1">'1 Г ф'!$A$21:$AI$655</definedName>
    <definedName name="Z_312F225E_EFE3_455A_A167_B1F3199E1635_.wvu.PrintArea" localSheetId="0" hidden="1">'1 Г ф'!$A$1:$AC$656</definedName>
    <definedName name="_xlnm.Print_Area" localSheetId="0">'1 Г ф'!$A$1:$AC$655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17" i="1" l="1"/>
  <c r="M916" i="1"/>
  <c r="M915" i="1"/>
  <c r="AA914" i="1"/>
  <c r="AB914" i="1" s="1"/>
  <c r="Y914" i="1"/>
  <c r="W914" i="1"/>
  <c r="U914" i="1"/>
  <c r="S914" i="1"/>
  <c r="T914" i="1" s="1"/>
  <c r="M914" i="1"/>
  <c r="G914" i="1"/>
  <c r="AA913" i="1"/>
  <c r="AB913" i="1" s="1"/>
  <c r="Y913" i="1"/>
  <c r="W913" i="1"/>
  <c r="U913" i="1"/>
  <c r="M913" i="1"/>
  <c r="S913" i="1" s="1"/>
  <c r="T913" i="1" s="1"/>
  <c r="G913" i="1"/>
  <c r="AA912" i="1"/>
  <c r="AB912" i="1" s="1"/>
  <c r="Y912" i="1"/>
  <c r="Z912" i="1" s="1"/>
  <c r="W912" i="1"/>
  <c r="U912" i="1"/>
  <c r="M912" i="1"/>
  <c r="S912" i="1" s="1"/>
  <c r="T912" i="1" s="1"/>
  <c r="G912" i="1"/>
  <c r="AA911" i="1"/>
  <c r="AB911" i="1" s="1"/>
  <c r="Y911" i="1"/>
  <c r="Z911" i="1" s="1"/>
  <c r="W911" i="1"/>
  <c r="U911" i="1"/>
  <c r="M911" i="1"/>
  <c r="S911" i="1" s="1"/>
  <c r="T911" i="1" s="1"/>
  <c r="G911" i="1"/>
  <c r="AA910" i="1"/>
  <c r="Y910" i="1"/>
  <c r="Z910" i="1" s="1"/>
  <c r="W910" i="1"/>
  <c r="U910" i="1"/>
  <c r="M910" i="1"/>
  <c r="G910" i="1"/>
  <c r="Q909" i="1"/>
  <c r="P909" i="1"/>
  <c r="O909" i="1"/>
  <c r="N909" i="1"/>
  <c r="L909" i="1"/>
  <c r="K909" i="1"/>
  <c r="J909" i="1"/>
  <c r="I909" i="1"/>
  <c r="H909" i="1"/>
  <c r="F909" i="1"/>
  <c r="E909" i="1"/>
  <c r="D909" i="1"/>
  <c r="AA907" i="1"/>
  <c r="Y907" i="1"/>
  <c r="W907" i="1"/>
  <c r="U907" i="1"/>
  <c r="U906" i="1" s="1"/>
  <c r="U902" i="1" s="1"/>
  <c r="M907" i="1"/>
  <c r="G907" i="1"/>
  <c r="G906" i="1" s="1"/>
  <c r="G902" i="1" s="1"/>
  <c r="W906" i="1"/>
  <c r="W902" i="1" s="1"/>
  <c r="Q906" i="1"/>
  <c r="Q902" i="1" s="1"/>
  <c r="P906" i="1"/>
  <c r="P902" i="1" s="1"/>
  <c r="O906" i="1"/>
  <c r="O902" i="1" s="1"/>
  <c r="N906" i="1"/>
  <c r="N902" i="1" s="1"/>
  <c r="L906" i="1"/>
  <c r="K906" i="1"/>
  <c r="K902" i="1" s="1"/>
  <c r="J906" i="1"/>
  <c r="J902" i="1" s="1"/>
  <c r="I906" i="1"/>
  <c r="H906" i="1"/>
  <c r="F906" i="1"/>
  <c r="F902" i="1" s="1"/>
  <c r="E906" i="1"/>
  <c r="E902" i="1" s="1"/>
  <c r="D906" i="1"/>
  <c r="D902" i="1" s="1"/>
  <c r="I902" i="1"/>
  <c r="H902" i="1"/>
  <c r="AA899" i="1"/>
  <c r="Y899" i="1"/>
  <c r="W899" i="1"/>
  <c r="U899" i="1"/>
  <c r="S899" i="1"/>
  <c r="R899" i="1"/>
  <c r="Q899" i="1"/>
  <c r="P899" i="1"/>
  <c r="O899" i="1"/>
  <c r="N899" i="1"/>
  <c r="M899" i="1"/>
  <c r="L899" i="1"/>
  <c r="K899" i="1"/>
  <c r="J899" i="1"/>
  <c r="I899" i="1"/>
  <c r="H899" i="1"/>
  <c r="G899" i="1"/>
  <c r="F899" i="1"/>
  <c r="E899" i="1"/>
  <c r="D899" i="1"/>
  <c r="AA896" i="1"/>
  <c r="Y896" i="1"/>
  <c r="W896" i="1"/>
  <c r="U896" i="1"/>
  <c r="S896" i="1"/>
  <c r="R896" i="1"/>
  <c r="Q896" i="1"/>
  <c r="P896" i="1"/>
  <c r="O896" i="1"/>
  <c r="N896" i="1"/>
  <c r="M896" i="1"/>
  <c r="L896" i="1"/>
  <c r="K896" i="1"/>
  <c r="J896" i="1"/>
  <c r="I896" i="1"/>
  <c r="H896" i="1"/>
  <c r="G896" i="1"/>
  <c r="F896" i="1"/>
  <c r="E896" i="1"/>
  <c r="D896" i="1"/>
  <c r="AA895" i="1"/>
  <c r="Y895" i="1"/>
  <c r="W895" i="1"/>
  <c r="U895" i="1"/>
  <c r="S895" i="1"/>
  <c r="R895" i="1"/>
  <c r="Q895" i="1"/>
  <c r="P895" i="1"/>
  <c r="O895" i="1"/>
  <c r="N895" i="1"/>
  <c r="M895" i="1"/>
  <c r="L895" i="1"/>
  <c r="K895" i="1"/>
  <c r="J895" i="1"/>
  <c r="I895" i="1"/>
  <c r="H895" i="1"/>
  <c r="G895" i="1"/>
  <c r="F895" i="1"/>
  <c r="E895" i="1"/>
  <c r="D895" i="1"/>
  <c r="AA894" i="1"/>
  <c r="AB894" i="1" s="1"/>
  <c r="Y894" i="1"/>
  <c r="W894" i="1"/>
  <c r="U894" i="1"/>
  <c r="M894" i="1"/>
  <c r="S894" i="1" s="1"/>
  <c r="T894" i="1" s="1"/>
  <c r="G894" i="1"/>
  <c r="AA893" i="1"/>
  <c r="AB893" i="1" s="1"/>
  <c r="Y893" i="1"/>
  <c r="Z893" i="1" s="1"/>
  <c r="W893" i="1"/>
  <c r="U893" i="1"/>
  <c r="M893" i="1"/>
  <c r="G893" i="1"/>
  <c r="AA892" i="1"/>
  <c r="AB892" i="1" s="1"/>
  <c r="Y892" i="1"/>
  <c r="Z892" i="1" s="1"/>
  <c r="W892" i="1"/>
  <c r="U892" i="1"/>
  <c r="M892" i="1"/>
  <c r="G892" i="1"/>
  <c r="AA891" i="1"/>
  <c r="AB891" i="1" s="1"/>
  <c r="Y891" i="1"/>
  <c r="Z891" i="1" s="1"/>
  <c r="W891" i="1"/>
  <c r="U891" i="1"/>
  <c r="M891" i="1"/>
  <c r="S891" i="1" s="1"/>
  <c r="T891" i="1" s="1"/>
  <c r="G891" i="1"/>
  <c r="AA890" i="1"/>
  <c r="AB890" i="1" s="1"/>
  <c r="Y890" i="1"/>
  <c r="W890" i="1"/>
  <c r="W889" i="1" s="1"/>
  <c r="W885" i="1" s="1"/>
  <c r="U890" i="1"/>
  <c r="M890" i="1"/>
  <c r="S890" i="1" s="1"/>
  <c r="G890" i="1"/>
  <c r="Q889" i="1"/>
  <c r="P889" i="1"/>
  <c r="O889" i="1"/>
  <c r="O885" i="1" s="1"/>
  <c r="N889" i="1"/>
  <c r="N885" i="1" s="1"/>
  <c r="L889" i="1"/>
  <c r="L885" i="1" s="1"/>
  <c r="K889" i="1"/>
  <c r="K885" i="1" s="1"/>
  <c r="J889" i="1"/>
  <c r="J885" i="1" s="1"/>
  <c r="I889" i="1"/>
  <c r="I885" i="1" s="1"/>
  <c r="H889" i="1"/>
  <c r="H885" i="1" s="1"/>
  <c r="F889" i="1"/>
  <c r="F885" i="1" s="1"/>
  <c r="E889" i="1"/>
  <c r="E885" i="1" s="1"/>
  <c r="D889" i="1"/>
  <c r="D885" i="1" s="1"/>
  <c r="Q885" i="1"/>
  <c r="P885" i="1"/>
  <c r="AA880" i="1"/>
  <c r="Y880" i="1"/>
  <c r="W880" i="1"/>
  <c r="U880" i="1"/>
  <c r="S880" i="1"/>
  <c r="R880" i="1"/>
  <c r="Q880" i="1"/>
  <c r="P880" i="1"/>
  <c r="O880" i="1"/>
  <c r="N880" i="1"/>
  <c r="M880" i="1"/>
  <c r="L880" i="1"/>
  <c r="K880" i="1"/>
  <c r="J880" i="1"/>
  <c r="I880" i="1"/>
  <c r="H880" i="1"/>
  <c r="G880" i="1"/>
  <c r="F880" i="1"/>
  <c r="E880" i="1"/>
  <c r="D880" i="1"/>
  <c r="AA878" i="1"/>
  <c r="AB878" i="1" s="1"/>
  <c r="Y878" i="1"/>
  <c r="W878" i="1"/>
  <c r="W877" i="1" s="1"/>
  <c r="W872" i="1" s="1"/>
  <c r="U878" i="1"/>
  <c r="U877" i="1" s="1"/>
  <c r="U872" i="1" s="1"/>
  <c r="M878" i="1"/>
  <c r="M877" i="1" s="1"/>
  <c r="M872" i="1" s="1"/>
  <c r="G878" i="1"/>
  <c r="G877" i="1" s="1"/>
  <c r="G872" i="1" s="1"/>
  <c r="Q877" i="1"/>
  <c r="P877" i="1"/>
  <c r="P872" i="1" s="1"/>
  <c r="O877" i="1"/>
  <c r="O872" i="1" s="1"/>
  <c r="N877" i="1"/>
  <c r="N872" i="1" s="1"/>
  <c r="L877" i="1"/>
  <c r="L872" i="1" s="1"/>
  <c r="K877" i="1"/>
  <c r="K872" i="1" s="1"/>
  <c r="J877" i="1"/>
  <c r="J872" i="1" s="1"/>
  <c r="I877" i="1"/>
  <c r="I872" i="1" s="1"/>
  <c r="H877" i="1"/>
  <c r="H872" i="1" s="1"/>
  <c r="F877" i="1"/>
  <c r="F872" i="1" s="1"/>
  <c r="E877" i="1"/>
  <c r="E872" i="1" s="1"/>
  <c r="D877" i="1"/>
  <c r="D872" i="1" s="1"/>
  <c r="Q872" i="1"/>
  <c r="AA869" i="1"/>
  <c r="Y869" i="1"/>
  <c r="W869" i="1"/>
  <c r="U869" i="1"/>
  <c r="S869" i="1"/>
  <c r="R869" i="1"/>
  <c r="Q869" i="1"/>
  <c r="P869" i="1"/>
  <c r="O869" i="1"/>
  <c r="N869" i="1"/>
  <c r="M869" i="1"/>
  <c r="L869" i="1"/>
  <c r="K869" i="1"/>
  <c r="J869" i="1"/>
  <c r="I869" i="1"/>
  <c r="H869" i="1"/>
  <c r="G869" i="1"/>
  <c r="F869" i="1"/>
  <c r="E869" i="1"/>
  <c r="D869" i="1"/>
  <c r="AA866" i="1"/>
  <c r="Y866" i="1"/>
  <c r="W866" i="1"/>
  <c r="U866" i="1"/>
  <c r="S866" i="1"/>
  <c r="R866" i="1"/>
  <c r="Q866" i="1"/>
  <c r="Q865" i="1" s="1"/>
  <c r="Q864" i="1" s="1"/>
  <c r="P866" i="1"/>
  <c r="O866" i="1"/>
  <c r="N866" i="1"/>
  <c r="M866" i="1"/>
  <c r="M865" i="1" s="1"/>
  <c r="L866" i="1"/>
  <c r="K866" i="1"/>
  <c r="K865" i="1" s="1"/>
  <c r="J866" i="1"/>
  <c r="I866" i="1"/>
  <c r="H866" i="1"/>
  <c r="G866" i="1"/>
  <c r="F866" i="1"/>
  <c r="E866" i="1"/>
  <c r="D866" i="1"/>
  <c r="M863" i="1"/>
  <c r="M862" i="1"/>
  <c r="M861" i="1"/>
  <c r="M860" i="1"/>
  <c r="M859" i="1"/>
  <c r="M858" i="1"/>
  <c r="AA857" i="1"/>
  <c r="AB857" i="1" s="1"/>
  <c r="Y857" i="1"/>
  <c r="Z857" i="1" s="1"/>
  <c r="W857" i="1"/>
  <c r="U857" i="1"/>
  <c r="M857" i="1"/>
  <c r="G857" i="1"/>
  <c r="AA856" i="1"/>
  <c r="AB856" i="1" s="1"/>
  <c r="Y856" i="1"/>
  <c r="Z856" i="1" s="1"/>
  <c r="W856" i="1"/>
  <c r="U856" i="1"/>
  <c r="M856" i="1"/>
  <c r="S856" i="1" s="1"/>
  <c r="T856" i="1" s="1"/>
  <c r="G856" i="1"/>
  <c r="AA855" i="1"/>
  <c r="AB855" i="1" s="1"/>
  <c r="Y855" i="1"/>
  <c r="Z855" i="1" s="1"/>
  <c r="W855" i="1"/>
  <c r="U855" i="1"/>
  <c r="M855" i="1"/>
  <c r="S855" i="1" s="1"/>
  <c r="T855" i="1" s="1"/>
  <c r="G855" i="1"/>
  <c r="AA854" i="1"/>
  <c r="AB854" i="1" s="1"/>
  <c r="Y854" i="1"/>
  <c r="Z854" i="1" s="1"/>
  <c r="W854" i="1"/>
  <c r="U854" i="1"/>
  <c r="M854" i="1"/>
  <c r="S854" i="1" s="1"/>
  <c r="T854" i="1" s="1"/>
  <c r="G854" i="1"/>
  <c r="AA853" i="1"/>
  <c r="AB853" i="1" s="1"/>
  <c r="Y853" i="1"/>
  <c r="Z853" i="1" s="1"/>
  <c r="W853" i="1"/>
  <c r="U853" i="1"/>
  <c r="M853" i="1"/>
  <c r="G853" i="1"/>
  <c r="AA852" i="1"/>
  <c r="AB852" i="1" s="1"/>
  <c r="Y852" i="1"/>
  <c r="Z852" i="1" s="1"/>
  <c r="W852" i="1"/>
  <c r="U852" i="1"/>
  <c r="M852" i="1"/>
  <c r="S852" i="1" s="1"/>
  <c r="T852" i="1" s="1"/>
  <c r="G852" i="1"/>
  <c r="AA851" i="1"/>
  <c r="AB851" i="1" s="1"/>
  <c r="Y851" i="1"/>
  <c r="Z851" i="1" s="1"/>
  <c r="W851" i="1"/>
  <c r="U851" i="1"/>
  <c r="M851" i="1"/>
  <c r="S851" i="1" s="1"/>
  <c r="T851" i="1" s="1"/>
  <c r="G851" i="1"/>
  <c r="AA850" i="1"/>
  <c r="AB850" i="1" s="1"/>
  <c r="Y850" i="1"/>
  <c r="Z850" i="1" s="1"/>
  <c r="W850" i="1"/>
  <c r="U850" i="1"/>
  <c r="M850" i="1"/>
  <c r="S850" i="1" s="1"/>
  <c r="T850" i="1" s="1"/>
  <c r="G850" i="1"/>
  <c r="AA849" i="1"/>
  <c r="AB849" i="1" s="1"/>
  <c r="Y849" i="1"/>
  <c r="Z849" i="1" s="1"/>
  <c r="W849" i="1"/>
  <c r="U849" i="1"/>
  <c r="M849" i="1"/>
  <c r="G849" i="1"/>
  <c r="AA848" i="1"/>
  <c r="AB848" i="1" s="1"/>
  <c r="Y848" i="1"/>
  <c r="Z848" i="1" s="1"/>
  <c r="W848" i="1"/>
  <c r="U848" i="1"/>
  <c r="M848" i="1"/>
  <c r="S848" i="1" s="1"/>
  <c r="T848" i="1" s="1"/>
  <c r="G848" i="1"/>
  <c r="AA847" i="1"/>
  <c r="AB847" i="1" s="1"/>
  <c r="Y847" i="1"/>
  <c r="Z847" i="1" s="1"/>
  <c r="W847" i="1"/>
  <c r="U847" i="1"/>
  <c r="M847" i="1"/>
  <c r="S847" i="1" s="1"/>
  <c r="T847" i="1" s="1"/>
  <c r="G847" i="1"/>
  <c r="AA846" i="1"/>
  <c r="AB846" i="1" s="1"/>
  <c r="Y846" i="1"/>
  <c r="Z846" i="1" s="1"/>
  <c r="W846" i="1"/>
  <c r="U846" i="1"/>
  <c r="M846" i="1"/>
  <c r="S846" i="1" s="1"/>
  <c r="T846" i="1" s="1"/>
  <c r="G846" i="1"/>
  <c r="AA845" i="1"/>
  <c r="AB845" i="1" s="1"/>
  <c r="Y845" i="1"/>
  <c r="Z845" i="1" s="1"/>
  <c r="W845" i="1"/>
  <c r="U845" i="1"/>
  <c r="M845" i="1"/>
  <c r="S845" i="1" s="1"/>
  <c r="T845" i="1" s="1"/>
  <c r="G845" i="1"/>
  <c r="AA844" i="1"/>
  <c r="AB844" i="1" s="1"/>
  <c r="Y844" i="1"/>
  <c r="Z844" i="1" s="1"/>
  <c r="W844" i="1"/>
  <c r="U844" i="1"/>
  <c r="M844" i="1"/>
  <c r="S844" i="1" s="1"/>
  <c r="T844" i="1" s="1"/>
  <c r="G844" i="1"/>
  <c r="AA843" i="1"/>
  <c r="AB843" i="1" s="1"/>
  <c r="Y843" i="1"/>
  <c r="Z843" i="1" s="1"/>
  <c r="W843" i="1"/>
  <c r="U843" i="1"/>
  <c r="M843" i="1"/>
  <c r="S843" i="1" s="1"/>
  <c r="T843" i="1" s="1"/>
  <c r="G843" i="1"/>
  <c r="AA842" i="1"/>
  <c r="AB842" i="1" s="1"/>
  <c r="Y842" i="1"/>
  <c r="Z842" i="1" s="1"/>
  <c r="W842" i="1"/>
  <c r="U842" i="1"/>
  <c r="M842" i="1"/>
  <c r="S842" i="1" s="1"/>
  <c r="T842" i="1" s="1"/>
  <c r="G842" i="1"/>
  <c r="AA841" i="1"/>
  <c r="AB841" i="1" s="1"/>
  <c r="Y841" i="1"/>
  <c r="Z841" i="1" s="1"/>
  <c r="W841" i="1"/>
  <c r="U841" i="1"/>
  <c r="M841" i="1"/>
  <c r="S841" i="1" s="1"/>
  <c r="T841" i="1" s="1"/>
  <c r="G841" i="1"/>
  <c r="AA840" i="1"/>
  <c r="AB840" i="1" s="1"/>
  <c r="Y840" i="1"/>
  <c r="Z840" i="1" s="1"/>
  <c r="W840" i="1"/>
  <c r="U840" i="1"/>
  <c r="M840" i="1"/>
  <c r="S840" i="1" s="1"/>
  <c r="T840" i="1" s="1"/>
  <c r="G840" i="1"/>
  <c r="AA839" i="1"/>
  <c r="AB839" i="1" s="1"/>
  <c r="Y839" i="1"/>
  <c r="Z839" i="1" s="1"/>
  <c r="W839" i="1"/>
  <c r="U839" i="1"/>
  <c r="M839" i="1"/>
  <c r="S839" i="1" s="1"/>
  <c r="T839" i="1" s="1"/>
  <c r="G839" i="1"/>
  <c r="AA838" i="1"/>
  <c r="AB838" i="1" s="1"/>
  <c r="Y838" i="1"/>
  <c r="Z838" i="1" s="1"/>
  <c r="W838" i="1"/>
  <c r="U838" i="1"/>
  <c r="M838" i="1"/>
  <c r="S838" i="1" s="1"/>
  <c r="T838" i="1" s="1"/>
  <c r="G838" i="1"/>
  <c r="AA837" i="1"/>
  <c r="AB837" i="1" s="1"/>
  <c r="Y837" i="1"/>
  <c r="Z837" i="1" s="1"/>
  <c r="W837" i="1"/>
  <c r="U837" i="1"/>
  <c r="M837" i="1"/>
  <c r="S837" i="1" s="1"/>
  <c r="T837" i="1" s="1"/>
  <c r="G837" i="1"/>
  <c r="AA836" i="1"/>
  <c r="AB836" i="1" s="1"/>
  <c r="Y836" i="1"/>
  <c r="Z836" i="1" s="1"/>
  <c r="W836" i="1"/>
  <c r="U836" i="1"/>
  <c r="M836" i="1"/>
  <c r="S836" i="1" s="1"/>
  <c r="T836" i="1" s="1"/>
  <c r="G836" i="1"/>
  <c r="AA835" i="1"/>
  <c r="AB835" i="1" s="1"/>
  <c r="Y835" i="1"/>
  <c r="Z835" i="1" s="1"/>
  <c r="W835" i="1"/>
  <c r="U835" i="1"/>
  <c r="M835" i="1"/>
  <c r="S835" i="1" s="1"/>
  <c r="T835" i="1" s="1"/>
  <c r="G835" i="1"/>
  <c r="AA834" i="1"/>
  <c r="AB834" i="1" s="1"/>
  <c r="Y834" i="1"/>
  <c r="Z834" i="1" s="1"/>
  <c r="W834" i="1"/>
  <c r="U834" i="1"/>
  <c r="M834" i="1"/>
  <c r="S834" i="1" s="1"/>
  <c r="T834" i="1" s="1"/>
  <c r="G834" i="1"/>
  <c r="AA833" i="1"/>
  <c r="AB833" i="1" s="1"/>
  <c r="Y833" i="1"/>
  <c r="Z833" i="1" s="1"/>
  <c r="W833" i="1"/>
  <c r="U833" i="1"/>
  <c r="M833" i="1"/>
  <c r="S833" i="1" s="1"/>
  <c r="T833" i="1" s="1"/>
  <c r="G833" i="1"/>
  <c r="AA832" i="1"/>
  <c r="AB832" i="1" s="1"/>
  <c r="Y832" i="1"/>
  <c r="Z832" i="1" s="1"/>
  <c r="W832" i="1"/>
  <c r="U832" i="1"/>
  <c r="M832" i="1"/>
  <c r="S832" i="1" s="1"/>
  <c r="T832" i="1" s="1"/>
  <c r="G832" i="1"/>
  <c r="AA831" i="1"/>
  <c r="AB831" i="1" s="1"/>
  <c r="Y831" i="1"/>
  <c r="Z831" i="1" s="1"/>
  <c r="W831" i="1"/>
  <c r="U831" i="1"/>
  <c r="M831" i="1"/>
  <c r="S831" i="1" s="1"/>
  <c r="T831" i="1" s="1"/>
  <c r="G831" i="1"/>
  <c r="AA830" i="1"/>
  <c r="AB830" i="1" s="1"/>
  <c r="Y830" i="1"/>
  <c r="Z830" i="1" s="1"/>
  <c r="W830" i="1"/>
  <c r="U830" i="1"/>
  <c r="M830" i="1"/>
  <c r="S830" i="1" s="1"/>
  <c r="T830" i="1" s="1"/>
  <c r="G830" i="1"/>
  <c r="R830" i="1" s="1"/>
  <c r="AA829" i="1"/>
  <c r="AB829" i="1" s="1"/>
  <c r="Y829" i="1"/>
  <c r="Z829" i="1" s="1"/>
  <c r="W829" i="1"/>
  <c r="U829" i="1"/>
  <c r="M829" i="1"/>
  <c r="G829" i="1"/>
  <c r="AA828" i="1"/>
  <c r="AB828" i="1" s="1"/>
  <c r="Y828" i="1"/>
  <c r="Z828" i="1" s="1"/>
  <c r="W828" i="1"/>
  <c r="U828" i="1"/>
  <c r="M828" i="1"/>
  <c r="G828" i="1"/>
  <c r="AA827" i="1"/>
  <c r="AB827" i="1" s="1"/>
  <c r="Y827" i="1"/>
  <c r="Z827" i="1" s="1"/>
  <c r="W827" i="1"/>
  <c r="U827" i="1"/>
  <c r="M827" i="1"/>
  <c r="S827" i="1" s="1"/>
  <c r="T827" i="1" s="1"/>
  <c r="G827" i="1"/>
  <c r="AA826" i="1"/>
  <c r="AB826" i="1" s="1"/>
  <c r="Y826" i="1"/>
  <c r="W826" i="1"/>
  <c r="U826" i="1"/>
  <c r="M826" i="1"/>
  <c r="S826" i="1" s="1"/>
  <c r="T826" i="1" s="1"/>
  <c r="G826" i="1"/>
  <c r="AA825" i="1"/>
  <c r="AB825" i="1" s="1"/>
  <c r="Y825" i="1"/>
  <c r="Z825" i="1" s="1"/>
  <c r="W825" i="1"/>
  <c r="U825" i="1"/>
  <c r="M825" i="1"/>
  <c r="S825" i="1" s="1"/>
  <c r="T825" i="1" s="1"/>
  <c r="G825" i="1"/>
  <c r="AA824" i="1"/>
  <c r="AB824" i="1" s="1"/>
  <c r="Y824" i="1"/>
  <c r="Z824" i="1" s="1"/>
  <c r="W824" i="1"/>
  <c r="U824" i="1"/>
  <c r="M824" i="1"/>
  <c r="G824" i="1"/>
  <c r="AA823" i="1"/>
  <c r="AB823" i="1" s="1"/>
  <c r="Y823" i="1"/>
  <c r="W823" i="1"/>
  <c r="U823" i="1"/>
  <c r="M823" i="1"/>
  <c r="S823" i="1" s="1"/>
  <c r="T823" i="1" s="1"/>
  <c r="G823" i="1"/>
  <c r="AA822" i="1"/>
  <c r="AB822" i="1" s="1"/>
  <c r="Y822" i="1"/>
  <c r="W822" i="1"/>
  <c r="U822" i="1"/>
  <c r="M822" i="1"/>
  <c r="S822" i="1" s="1"/>
  <c r="T822" i="1" s="1"/>
  <c r="G822" i="1"/>
  <c r="AA821" i="1"/>
  <c r="Y821" i="1"/>
  <c r="W821" i="1"/>
  <c r="U821" i="1"/>
  <c r="M821" i="1"/>
  <c r="S821" i="1" s="1"/>
  <c r="G821" i="1"/>
  <c r="Q820" i="1"/>
  <c r="P820" i="1"/>
  <c r="O820" i="1"/>
  <c r="N820" i="1"/>
  <c r="L820" i="1"/>
  <c r="K820" i="1"/>
  <c r="J820" i="1"/>
  <c r="I820" i="1"/>
  <c r="H820" i="1"/>
  <c r="F820" i="1"/>
  <c r="E820" i="1"/>
  <c r="D820" i="1"/>
  <c r="AA818" i="1"/>
  <c r="Y818" i="1"/>
  <c r="Y817" i="1" s="1"/>
  <c r="Y813" i="1" s="1"/>
  <c r="W818" i="1"/>
  <c r="W817" i="1" s="1"/>
  <c r="W813" i="1" s="1"/>
  <c r="U818" i="1"/>
  <c r="U817" i="1" s="1"/>
  <c r="U813" i="1" s="1"/>
  <c r="M818" i="1"/>
  <c r="G818" i="1"/>
  <c r="Q817" i="1"/>
  <c r="Q813" i="1" s="1"/>
  <c r="P817" i="1"/>
  <c r="P813" i="1" s="1"/>
  <c r="O817" i="1"/>
  <c r="O813" i="1" s="1"/>
  <c r="N817" i="1"/>
  <c r="N813" i="1" s="1"/>
  <c r="L817" i="1"/>
  <c r="L813" i="1" s="1"/>
  <c r="K817" i="1"/>
  <c r="K813" i="1" s="1"/>
  <c r="J817" i="1"/>
  <c r="J813" i="1" s="1"/>
  <c r="I817" i="1"/>
  <c r="I813" i="1" s="1"/>
  <c r="H817" i="1"/>
  <c r="F817" i="1"/>
  <c r="F813" i="1" s="1"/>
  <c r="E817" i="1"/>
  <c r="E813" i="1" s="1"/>
  <c r="D817" i="1"/>
  <c r="D813" i="1" s="1"/>
  <c r="AA810" i="1"/>
  <c r="Y810" i="1"/>
  <c r="W810" i="1"/>
  <c r="U810" i="1"/>
  <c r="S810" i="1"/>
  <c r="R810" i="1"/>
  <c r="Q810" i="1"/>
  <c r="P810" i="1"/>
  <c r="O810" i="1"/>
  <c r="N810" i="1"/>
  <c r="M810" i="1"/>
  <c r="L810" i="1"/>
  <c r="K810" i="1"/>
  <c r="J810" i="1"/>
  <c r="I810" i="1"/>
  <c r="H810" i="1"/>
  <c r="G810" i="1"/>
  <c r="F810" i="1"/>
  <c r="E810" i="1"/>
  <c r="D810" i="1"/>
  <c r="AA807" i="1"/>
  <c r="Y807" i="1"/>
  <c r="W807" i="1"/>
  <c r="U807" i="1"/>
  <c r="S807" i="1"/>
  <c r="R807" i="1"/>
  <c r="Q807" i="1"/>
  <c r="P807" i="1"/>
  <c r="O807" i="1"/>
  <c r="N807" i="1"/>
  <c r="M807" i="1"/>
  <c r="L807" i="1"/>
  <c r="K807" i="1"/>
  <c r="J807" i="1"/>
  <c r="I807" i="1"/>
  <c r="H807" i="1"/>
  <c r="G807" i="1"/>
  <c r="F807" i="1"/>
  <c r="E807" i="1"/>
  <c r="D807" i="1"/>
  <c r="AA806" i="1"/>
  <c r="Y806" i="1"/>
  <c r="W806" i="1"/>
  <c r="U806" i="1"/>
  <c r="S806" i="1"/>
  <c r="R806" i="1"/>
  <c r="Q806" i="1"/>
  <c r="P806" i="1"/>
  <c r="O806" i="1"/>
  <c r="N806" i="1"/>
  <c r="M806" i="1"/>
  <c r="L806" i="1"/>
  <c r="K806" i="1"/>
  <c r="J806" i="1"/>
  <c r="I806" i="1"/>
  <c r="H806" i="1"/>
  <c r="G806" i="1"/>
  <c r="F806" i="1"/>
  <c r="E806" i="1"/>
  <c r="D806" i="1"/>
  <c r="AA805" i="1"/>
  <c r="AB805" i="1" s="1"/>
  <c r="Y805" i="1"/>
  <c r="W805" i="1"/>
  <c r="U805" i="1"/>
  <c r="M805" i="1"/>
  <c r="S805" i="1" s="1"/>
  <c r="T805" i="1" s="1"/>
  <c r="G805" i="1"/>
  <c r="AA804" i="1"/>
  <c r="AB804" i="1" s="1"/>
  <c r="Y804" i="1"/>
  <c r="W804" i="1"/>
  <c r="U804" i="1"/>
  <c r="M804" i="1"/>
  <c r="S804" i="1" s="1"/>
  <c r="T804" i="1" s="1"/>
  <c r="G804" i="1"/>
  <c r="AA803" i="1"/>
  <c r="AB803" i="1" s="1"/>
  <c r="Y803" i="1"/>
  <c r="W803" i="1"/>
  <c r="U803" i="1"/>
  <c r="M803" i="1"/>
  <c r="S803" i="1" s="1"/>
  <c r="T803" i="1" s="1"/>
  <c r="G803" i="1"/>
  <c r="AA802" i="1"/>
  <c r="AB802" i="1" s="1"/>
  <c r="Y802" i="1"/>
  <c r="W802" i="1"/>
  <c r="U802" i="1"/>
  <c r="M802" i="1"/>
  <c r="S802" i="1" s="1"/>
  <c r="T802" i="1" s="1"/>
  <c r="G802" i="1"/>
  <c r="AA801" i="1"/>
  <c r="AB801" i="1" s="1"/>
  <c r="Y801" i="1"/>
  <c r="Z801" i="1" s="1"/>
  <c r="W801" i="1"/>
  <c r="U801" i="1"/>
  <c r="M801" i="1"/>
  <c r="G801" i="1"/>
  <c r="AA800" i="1"/>
  <c r="AB800" i="1" s="1"/>
  <c r="Y800" i="1"/>
  <c r="Z800" i="1" s="1"/>
  <c r="W800" i="1"/>
  <c r="U800" i="1"/>
  <c r="M800" i="1"/>
  <c r="S800" i="1" s="1"/>
  <c r="T800" i="1" s="1"/>
  <c r="G800" i="1"/>
  <c r="AA799" i="1"/>
  <c r="AB799" i="1" s="1"/>
  <c r="Y799" i="1"/>
  <c r="Z799" i="1" s="1"/>
  <c r="W799" i="1"/>
  <c r="U799" i="1"/>
  <c r="M799" i="1"/>
  <c r="S799" i="1" s="1"/>
  <c r="T799" i="1" s="1"/>
  <c r="G799" i="1"/>
  <c r="AA798" i="1"/>
  <c r="Y798" i="1"/>
  <c r="W798" i="1"/>
  <c r="U798" i="1"/>
  <c r="M798" i="1"/>
  <c r="S798" i="1" s="1"/>
  <c r="G798" i="1"/>
  <c r="AA797" i="1"/>
  <c r="AB797" i="1" s="1"/>
  <c r="Y797" i="1"/>
  <c r="Z797" i="1" s="1"/>
  <c r="W797" i="1"/>
  <c r="U797" i="1"/>
  <c r="M797" i="1"/>
  <c r="S797" i="1" s="1"/>
  <c r="T797" i="1" s="1"/>
  <c r="G797" i="1"/>
  <c r="AA796" i="1"/>
  <c r="AB796" i="1" s="1"/>
  <c r="Y796" i="1"/>
  <c r="Z796" i="1" s="1"/>
  <c r="W796" i="1"/>
  <c r="U796" i="1"/>
  <c r="M796" i="1"/>
  <c r="S796" i="1" s="1"/>
  <c r="T796" i="1" s="1"/>
  <c r="G796" i="1"/>
  <c r="R796" i="1" s="1"/>
  <c r="AA795" i="1"/>
  <c r="AB795" i="1" s="1"/>
  <c r="Y795" i="1"/>
  <c r="Z795" i="1" s="1"/>
  <c r="W795" i="1"/>
  <c r="U795" i="1"/>
  <c r="M795" i="1"/>
  <c r="S795" i="1" s="1"/>
  <c r="T795" i="1" s="1"/>
  <c r="G795" i="1"/>
  <c r="AA794" i="1"/>
  <c r="Y794" i="1"/>
  <c r="Z794" i="1" s="1"/>
  <c r="W794" i="1"/>
  <c r="U794" i="1"/>
  <c r="M794" i="1"/>
  <c r="S794" i="1" s="1"/>
  <c r="T794" i="1" s="1"/>
  <c r="G794" i="1"/>
  <c r="AA793" i="1"/>
  <c r="AB793" i="1" s="1"/>
  <c r="Y793" i="1"/>
  <c r="Z793" i="1" s="1"/>
  <c r="W793" i="1"/>
  <c r="U793" i="1"/>
  <c r="M793" i="1"/>
  <c r="G793" i="1"/>
  <c r="AA792" i="1"/>
  <c r="AB792" i="1" s="1"/>
  <c r="Y792" i="1"/>
  <c r="Z792" i="1" s="1"/>
  <c r="W792" i="1"/>
  <c r="U792" i="1"/>
  <c r="M792" i="1"/>
  <c r="G792" i="1"/>
  <c r="AA791" i="1"/>
  <c r="AB791" i="1" s="1"/>
  <c r="Y791" i="1"/>
  <c r="Z791" i="1" s="1"/>
  <c r="W791" i="1"/>
  <c r="U791" i="1"/>
  <c r="M791" i="1"/>
  <c r="S791" i="1" s="1"/>
  <c r="T791" i="1" s="1"/>
  <c r="G791" i="1"/>
  <c r="AA790" i="1"/>
  <c r="AB790" i="1" s="1"/>
  <c r="Y790" i="1"/>
  <c r="Z790" i="1" s="1"/>
  <c r="W790" i="1"/>
  <c r="U790" i="1"/>
  <c r="M790" i="1"/>
  <c r="S790" i="1" s="1"/>
  <c r="T790" i="1" s="1"/>
  <c r="G790" i="1"/>
  <c r="AA789" i="1"/>
  <c r="Y789" i="1"/>
  <c r="Z789" i="1" s="1"/>
  <c r="W789" i="1"/>
  <c r="U789" i="1"/>
  <c r="M789" i="1"/>
  <c r="S789" i="1" s="1"/>
  <c r="T789" i="1" s="1"/>
  <c r="G789" i="1"/>
  <c r="AA788" i="1"/>
  <c r="AB788" i="1" s="1"/>
  <c r="Y788" i="1"/>
  <c r="Z788" i="1" s="1"/>
  <c r="W788" i="1"/>
  <c r="U788" i="1"/>
  <c r="M788" i="1"/>
  <c r="S788" i="1" s="1"/>
  <c r="T788" i="1" s="1"/>
  <c r="G788" i="1"/>
  <c r="AA787" i="1"/>
  <c r="AB787" i="1" s="1"/>
  <c r="Y787" i="1"/>
  <c r="W787" i="1"/>
  <c r="U787" i="1"/>
  <c r="M787" i="1"/>
  <c r="S787" i="1" s="1"/>
  <c r="G787" i="1"/>
  <c r="AA786" i="1"/>
  <c r="AB786" i="1" s="1"/>
  <c r="Y786" i="1"/>
  <c r="Z786" i="1" s="1"/>
  <c r="W786" i="1"/>
  <c r="U786" i="1"/>
  <c r="M786" i="1"/>
  <c r="S786" i="1" s="1"/>
  <c r="T786" i="1" s="1"/>
  <c r="G786" i="1"/>
  <c r="Q785" i="1"/>
  <c r="P785" i="1"/>
  <c r="O785" i="1"/>
  <c r="N785" i="1"/>
  <c r="L785" i="1"/>
  <c r="K785" i="1"/>
  <c r="J785" i="1"/>
  <c r="I785" i="1"/>
  <c r="H785" i="1"/>
  <c r="F785" i="1"/>
  <c r="E785" i="1"/>
  <c r="D785" i="1"/>
  <c r="AA784" i="1"/>
  <c r="Y784" i="1"/>
  <c r="W784" i="1"/>
  <c r="W783" i="1" s="1"/>
  <c r="U784" i="1"/>
  <c r="U783" i="1" s="1"/>
  <c r="M784" i="1"/>
  <c r="G784" i="1"/>
  <c r="Q783" i="1"/>
  <c r="P783" i="1"/>
  <c r="O783" i="1"/>
  <c r="N783" i="1"/>
  <c r="L783" i="1"/>
  <c r="K783" i="1"/>
  <c r="J783" i="1"/>
  <c r="I783" i="1"/>
  <c r="H783" i="1"/>
  <c r="F783" i="1"/>
  <c r="E783" i="1"/>
  <c r="D783" i="1"/>
  <c r="AA781" i="1"/>
  <c r="AB781" i="1" s="1"/>
  <c r="Y781" i="1"/>
  <c r="W781" i="1"/>
  <c r="U781" i="1"/>
  <c r="M781" i="1"/>
  <c r="S781" i="1" s="1"/>
  <c r="T781" i="1" s="1"/>
  <c r="G781" i="1"/>
  <c r="AA780" i="1"/>
  <c r="AB780" i="1" s="1"/>
  <c r="Y780" i="1"/>
  <c r="Z780" i="1" s="1"/>
  <c r="W780" i="1"/>
  <c r="U780" i="1"/>
  <c r="M780" i="1"/>
  <c r="S780" i="1" s="1"/>
  <c r="T780" i="1" s="1"/>
  <c r="G780" i="1"/>
  <c r="AA779" i="1"/>
  <c r="Y779" i="1"/>
  <c r="W779" i="1"/>
  <c r="U779" i="1"/>
  <c r="M779" i="1"/>
  <c r="S779" i="1" s="1"/>
  <c r="T779" i="1" s="1"/>
  <c r="G779" i="1"/>
  <c r="AA778" i="1"/>
  <c r="AB778" i="1" s="1"/>
  <c r="Y778" i="1"/>
  <c r="W778" i="1"/>
  <c r="U778" i="1"/>
  <c r="M778" i="1"/>
  <c r="G778" i="1"/>
  <c r="AA777" i="1"/>
  <c r="AB777" i="1" s="1"/>
  <c r="Y777" i="1"/>
  <c r="W777" i="1"/>
  <c r="U777" i="1"/>
  <c r="M777" i="1"/>
  <c r="S777" i="1" s="1"/>
  <c r="G777" i="1"/>
  <c r="AA776" i="1"/>
  <c r="AB776" i="1" s="1"/>
  <c r="Y776" i="1"/>
  <c r="W776" i="1"/>
  <c r="U776" i="1"/>
  <c r="M776" i="1"/>
  <c r="S776" i="1" s="1"/>
  <c r="T776" i="1" s="1"/>
  <c r="G776" i="1"/>
  <c r="Q775" i="1"/>
  <c r="P775" i="1"/>
  <c r="O775" i="1"/>
  <c r="N775" i="1"/>
  <c r="N774" i="1" s="1"/>
  <c r="L775" i="1"/>
  <c r="K775" i="1"/>
  <c r="J775" i="1"/>
  <c r="I775" i="1"/>
  <c r="H775" i="1"/>
  <c r="F775" i="1"/>
  <c r="E775" i="1"/>
  <c r="D775" i="1"/>
  <c r="AA773" i="1"/>
  <c r="Y773" i="1"/>
  <c r="W773" i="1"/>
  <c r="W772" i="1" s="1"/>
  <c r="U773" i="1"/>
  <c r="U772" i="1" s="1"/>
  <c r="M773" i="1"/>
  <c r="S773" i="1" s="1"/>
  <c r="G773" i="1"/>
  <c r="G772" i="1" s="1"/>
  <c r="Q772" i="1"/>
  <c r="P772" i="1"/>
  <c r="O772" i="1"/>
  <c r="N772" i="1"/>
  <c r="L772" i="1"/>
  <c r="K772" i="1"/>
  <c r="J772" i="1"/>
  <c r="I772" i="1"/>
  <c r="H772" i="1"/>
  <c r="F772" i="1"/>
  <c r="E772" i="1"/>
  <c r="D772" i="1"/>
  <c r="AA771" i="1"/>
  <c r="Y771" i="1"/>
  <c r="W771" i="1"/>
  <c r="U771" i="1"/>
  <c r="U770" i="1" s="1"/>
  <c r="M771" i="1"/>
  <c r="M770" i="1" s="1"/>
  <c r="G771" i="1"/>
  <c r="W770" i="1"/>
  <c r="Q770" i="1"/>
  <c r="P770" i="1"/>
  <c r="O770" i="1"/>
  <c r="N770" i="1"/>
  <c r="L770" i="1"/>
  <c r="K770" i="1"/>
  <c r="J770" i="1"/>
  <c r="I770" i="1"/>
  <c r="H770" i="1"/>
  <c r="F770" i="1"/>
  <c r="E770" i="1"/>
  <c r="D770" i="1"/>
  <c r="AA768" i="1"/>
  <c r="W768" i="1"/>
  <c r="U768" i="1"/>
  <c r="P768" i="1"/>
  <c r="G768" i="1"/>
  <c r="G767" i="1" s="1"/>
  <c r="W767" i="1"/>
  <c r="U767" i="1"/>
  <c r="Q767" i="1"/>
  <c r="O767" i="1"/>
  <c r="N767" i="1"/>
  <c r="L767" i="1"/>
  <c r="K767" i="1"/>
  <c r="J767" i="1"/>
  <c r="I767" i="1"/>
  <c r="H767" i="1"/>
  <c r="F767" i="1"/>
  <c r="E767" i="1"/>
  <c r="D767" i="1"/>
  <c r="AA759" i="1"/>
  <c r="Y759" i="1"/>
  <c r="W759" i="1"/>
  <c r="U759" i="1"/>
  <c r="S759" i="1"/>
  <c r="R759" i="1"/>
  <c r="Q759" i="1"/>
  <c r="P759" i="1"/>
  <c r="O759" i="1"/>
  <c r="N759" i="1"/>
  <c r="M759" i="1"/>
  <c r="L759" i="1"/>
  <c r="K759" i="1"/>
  <c r="J759" i="1"/>
  <c r="I759" i="1"/>
  <c r="H759" i="1"/>
  <c r="G759" i="1"/>
  <c r="F759" i="1"/>
  <c r="E759" i="1"/>
  <c r="D759" i="1"/>
  <c r="AA756" i="1"/>
  <c r="Y756" i="1"/>
  <c r="W756" i="1"/>
  <c r="U756" i="1"/>
  <c r="S756" i="1"/>
  <c r="R756" i="1"/>
  <c r="Q756" i="1"/>
  <c r="P756" i="1"/>
  <c r="O756" i="1"/>
  <c r="N756" i="1"/>
  <c r="M756" i="1"/>
  <c r="L756" i="1"/>
  <c r="K756" i="1"/>
  <c r="J756" i="1"/>
  <c r="I756" i="1"/>
  <c r="H756" i="1"/>
  <c r="G756" i="1"/>
  <c r="F756" i="1"/>
  <c r="E756" i="1"/>
  <c r="D756" i="1"/>
  <c r="AA755" i="1"/>
  <c r="Y755" i="1"/>
  <c r="Y754" i="1" s="1"/>
  <c r="Y752" i="1" s="1"/>
  <c r="Y751" i="1" s="1"/>
  <c r="W755" i="1"/>
  <c r="W754" i="1" s="1"/>
  <c r="W752" i="1" s="1"/>
  <c r="W751" i="1" s="1"/>
  <c r="U755" i="1"/>
  <c r="U754" i="1" s="1"/>
  <c r="U752" i="1" s="1"/>
  <c r="U751" i="1" s="1"/>
  <c r="M755" i="1"/>
  <c r="G755" i="1"/>
  <c r="Q754" i="1"/>
  <c r="Q752" i="1" s="1"/>
  <c r="Q751" i="1" s="1"/>
  <c r="P754" i="1"/>
  <c r="O754" i="1"/>
  <c r="N754" i="1"/>
  <c r="N752" i="1" s="1"/>
  <c r="N751" i="1" s="1"/>
  <c r="L754" i="1"/>
  <c r="L752" i="1" s="1"/>
  <c r="L751" i="1" s="1"/>
  <c r="K754" i="1"/>
  <c r="K752" i="1" s="1"/>
  <c r="J754" i="1"/>
  <c r="J752" i="1" s="1"/>
  <c r="I754" i="1"/>
  <c r="I752" i="1" s="1"/>
  <c r="H754" i="1"/>
  <c r="H752" i="1" s="1"/>
  <c r="H751" i="1" s="1"/>
  <c r="F754" i="1"/>
  <c r="F752" i="1" s="1"/>
  <c r="E754" i="1"/>
  <c r="E752" i="1" s="1"/>
  <c r="D754" i="1"/>
  <c r="D752" i="1" s="1"/>
  <c r="D751" i="1" s="1"/>
  <c r="P752" i="1"/>
  <c r="P751" i="1" s="1"/>
  <c r="O752" i="1"/>
  <c r="O751" i="1" s="1"/>
  <c r="AA749" i="1"/>
  <c r="AB749" i="1" s="1"/>
  <c r="Y749" i="1"/>
  <c r="Z749" i="1" s="1"/>
  <c r="W749" i="1"/>
  <c r="U749" i="1"/>
  <c r="M749" i="1"/>
  <c r="S749" i="1" s="1"/>
  <c r="T749" i="1" s="1"/>
  <c r="G749" i="1"/>
  <c r="AA748" i="1"/>
  <c r="AB748" i="1" s="1"/>
  <c r="Y748" i="1"/>
  <c r="Z748" i="1" s="1"/>
  <c r="W748" i="1"/>
  <c r="U748" i="1"/>
  <c r="M748" i="1"/>
  <c r="S748" i="1" s="1"/>
  <c r="T748" i="1" s="1"/>
  <c r="G748" i="1"/>
  <c r="AA747" i="1"/>
  <c r="AB747" i="1" s="1"/>
  <c r="Y747" i="1"/>
  <c r="Z747" i="1" s="1"/>
  <c r="W747" i="1"/>
  <c r="U747" i="1"/>
  <c r="M747" i="1"/>
  <c r="S747" i="1" s="1"/>
  <c r="T747" i="1" s="1"/>
  <c r="G747" i="1"/>
  <c r="AA746" i="1"/>
  <c r="AB746" i="1" s="1"/>
  <c r="Y746" i="1"/>
  <c r="Z746" i="1" s="1"/>
  <c r="W746" i="1"/>
  <c r="U746" i="1"/>
  <c r="M746" i="1"/>
  <c r="S746" i="1" s="1"/>
  <c r="T746" i="1" s="1"/>
  <c r="G746" i="1"/>
  <c r="M745" i="1"/>
  <c r="M744" i="1"/>
  <c r="M743" i="1"/>
  <c r="M742" i="1"/>
  <c r="M741" i="1"/>
  <c r="M740" i="1"/>
  <c r="M739" i="1"/>
  <c r="M738" i="1"/>
  <c r="AA737" i="1"/>
  <c r="AB737" i="1" s="1"/>
  <c r="Y737" i="1"/>
  <c r="Z737" i="1" s="1"/>
  <c r="W737" i="1"/>
  <c r="U737" i="1"/>
  <c r="M737" i="1"/>
  <c r="G737" i="1"/>
  <c r="AA736" i="1"/>
  <c r="AB736" i="1" s="1"/>
  <c r="Y736" i="1"/>
  <c r="Z736" i="1" s="1"/>
  <c r="W736" i="1"/>
  <c r="U736" i="1"/>
  <c r="M736" i="1"/>
  <c r="S736" i="1" s="1"/>
  <c r="T736" i="1" s="1"/>
  <c r="G736" i="1"/>
  <c r="R736" i="1" s="1"/>
  <c r="AA735" i="1"/>
  <c r="AB735" i="1" s="1"/>
  <c r="Y735" i="1"/>
  <c r="Z735" i="1" s="1"/>
  <c r="W735" i="1"/>
  <c r="U735" i="1"/>
  <c r="M735" i="1"/>
  <c r="S735" i="1" s="1"/>
  <c r="T735" i="1" s="1"/>
  <c r="G735" i="1"/>
  <c r="AA734" i="1"/>
  <c r="AB734" i="1" s="1"/>
  <c r="Y734" i="1"/>
  <c r="Z734" i="1" s="1"/>
  <c r="W734" i="1"/>
  <c r="U734" i="1"/>
  <c r="M734" i="1"/>
  <c r="S734" i="1" s="1"/>
  <c r="T734" i="1" s="1"/>
  <c r="G734" i="1"/>
  <c r="AA733" i="1"/>
  <c r="AB733" i="1" s="1"/>
  <c r="Y733" i="1"/>
  <c r="Z733" i="1" s="1"/>
  <c r="W733" i="1"/>
  <c r="U733" i="1"/>
  <c r="M733" i="1"/>
  <c r="S733" i="1" s="1"/>
  <c r="T733" i="1" s="1"/>
  <c r="G733" i="1"/>
  <c r="AA732" i="1"/>
  <c r="AB732" i="1" s="1"/>
  <c r="Y732" i="1"/>
  <c r="Z732" i="1" s="1"/>
  <c r="W732" i="1"/>
  <c r="U732" i="1"/>
  <c r="M732" i="1"/>
  <c r="S732" i="1" s="1"/>
  <c r="T732" i="1" s="1"/>
  <c r="G732" i="1"/>
  <c r="AA731" i="1"/>
  <c r="AB731" i="1" s="1"/>
  <c r="Y731" i="1"/>
  <c r="Z731" i="1" s="1"/>
  <c r="W731" i="1"/>
  <c r="U731" i="1"/>
  <c r="M731" i="1"/>
  <c r="S731" i="1" s="1"/>
  <c r="T731" i="1" s="1"/>
  <c r="G731" i="1"/>
  <c r="AA730" i="1"/>
  <c r="AB730" i="1" s="1"/>
  <c r="Y730" i="1"/>
  <c r="Z730" i="1" s="1"/>
  <c r="W730" i="1"/>
  <c r="U730" i="1"/>
  <c r="M730" i="1"/>
  <c r="S730" i="1" s="1"/>
  <c r="T730" i="1" s="1"/>
  <c r="G730" i="1"/>
  <c r="AA729" i="1"/>
  <c r="AB729" i="1" s="1"/>
  <c r="Y729" i="1"/>
  <c r="Z729" i="1" s="1"/>
  <c r="W729" i="1"/>
  <c r="U729" i="1"/>
  <c r="M729" i="1"/>
  <c r="S729" i="1" s="1"/>
  <c r="T729" i="1" s="1"/>
  <c r="G729" i="1"/>
  <c r="AA728" i="1"/>
  <c r="AB728" i="1" s="1"/>
  <c r="Y728" i="1"/>
  <c r="Z728" i="1" s="1"/>
  <c r="W728" i="1"/>
  <c r="U728" i="1"/>
  <c r="M728" i="1"/>
  <c r="G728" i="1"/>
  <c r="AA727" i="1"/>
  <c r="AB727" i="1" s="1"/>
  <c r="Y727" i="1"/>
  <c r="Z727" i="1" s="1"/>
  <c r="W727" i="1"/>
  <c r="U727" i="1"/>
  <c r="M727" i="1"/>
  <c r="S727" i="1" s="1"/>
  <c r="T727" i="1" s="1"/>
  <c r="G727" i="1"/>
  <c r="AA726" i="1"/>
  <c r="AB726" i="1" s="1"/>
  <c r="Y726" i="1"/>
  <c r="Z726" i="1" s="1"/>
  <c r="W726" i="1"/>
  <c r="U726" i="1"/>
  <c r="M726" i="1"/>
  <c r="S726" i="1" s="1"/>
  <c r="T726" i="1" s="1"/>
  <c r="G726" i="1"/>
  <c r="AA725" i="1"/>
  <c r="AB725" i="1" s="1"/>
  <c r="Y725" i="1"/>
  <c r="Z725" i="1" s="1"/>
  <c r="W725" i="1"/>
  <c r="U725" i="1"/>
  <c r="M725" i="1"/>
  <c r="S725" i="1" s="1"/>
  <c r="T725" i="1" s="1"/>
  <c r="G725" i="1"/>
  <c r="AA724" i="1"/>
  <c r="AB724" i="1" s="1"/>
  <c r="Y724" i="1"/>
  <c r="Z724" i="1" s="1"/>
  <c r="W724" i="1"/>
  <c r="U724" i="1"/>
  <c r="M724" i="1"/>
  <c r="G724" i="1"/>
  <c r="AA723" i="1"/>
  <c r="AB723" i="1" s="1"/>
  <c r="Y723" i="1"/>
  <c r="Z723" i="1" s="1"/>
  <c r="W723" i="1"/>
  <c r="U723" i="1"/>
  <c r="M723" i="1"/>
  <c r="S723" i="1" s="1"/>
  <c r="T723" i="1" s="1"/>
  <c r="G723" i="1"/>
  <c r="M722" i="1"/>
  <c r="AA721" i="1"/>
  <c r="AB721" i="1" s="1"/>
  <c r="Y721" i="1"/>
  <c r="Z721" i="1" s="1"/>
  <c r="W721" i="1"/>
  <c r="U721" i="1"/>
  <c r="M721" i="1"/>
  <c r="S721" i="1" s="1"/>
  <c r="T721" i="1" s="1"/>
  <c r="G721" i="1"/>
  <c r="AA720" i="1"/>
  <c r="AB720" i="1" s="1"/>
  <c r="Y720" i="1"/>
  <c r="Z720" i="1" s="1"/>
  <c r="W720" i="1"/>
  <c r="U720" i="1"/>
  <c r="M720" i="1"/>
  <c r="S720" i="1" s="1"/>
  <c r="T720" i="1" s="1"/>
  <c r="G720" i="1"/>
  <c r="AA719" i="1"/>
  <c r="AB719" i="1" s="1"/>
  <c r="Y719" i="1"/>
  <c r="Z719" i="1" s="1"/>
  <c r="W719" i="1"/>
  <c r="U719" i="1"/>
  <c r="M719" i="1"/>
  <c r="S719" i="1" s="1"/>
  <c r="T719" i="1" s="1"/>
  <c r="G719" i="1"/>
  <c r="AA718" i="1"/>
  <c r="AB718" i="1" s="1"/>
  <c r="Y718" i="1"/>
  <c r="Z718" i="1" s="1"/>
  <c r="W718" i="1"/>
  <c r="U718" i="1"/>
  <c r="M718" i="1"/>
  <c r="G718" i="1"/>
  <c r="AA717" i="1"/>
  <c r="AB717" i="1" s="1"/>
  <c r="Y717" i="1"/>
  <c r="Z717" i="1" s="1"/>
  <c r="W717" i="1"/>
  <c r="U717" i="1"/>
  <c r="M717" i="1"/>
  <c r="S717" i="1" s="1"/>
  <c r="T717" i="1" s="1"/>
  <c r="G717" i="1"/>
  <c r="AA716" i="1"/>
  <c r="AB716" i="1" s="1"/>
  <c r="Y716" i="1"/>
  <c r="Z716" i="1" s="1"/>
  <c r="W716" i="1"/>
  <c r="U716" i="1"/>
  <c r="M716" i="1"/>
  <c r="S716" i="1" s="1"/>
  <c r="T716" i="1" s="1"/>
  <c r="G716" i="1"/>
  <c r="AA715" i="1"/>
  <c r="AB715" i="1" s="1"/>
  <c r="Y715" i="1"/>
  <c r="Z715" i="1" s="1"/>
  <c r="W715" i="1"/>
  <c r="U715" i="1"/>
  <c r="M715" i="1"/>
  <c r="S715" i="1" s="1"/>
  <c r="T715" i="1" s="1"/>
  <c r="G715" i="1"/>
  <c r="AA714" i="1"/>
  <c r="AB714" i="1" s="1"/>
  <c r="Y714" i="1"/>
  <c r="Z714" i="1" s="1"/>
  <c r="W714" i="1"/>
  <c r="U714" i="1"/>
  <c r="M714" i="1"/>
  <c r="S714" i="1" s="1"/>
  <c r="T714" i="1" s="1"/>
  <c r="G714" i="1"/>
  <c r="AA713" i="1"/>
  <c r="AB713" i="1" s="1"/>
  <c r="Y713" i="1"/>
  <c r="Z713" i="1" s="1"/>
  <c r="W713" i="1"/>
  <c r="U713" i="1"/>
  <c r="M713" i="1"/>
  <c r="S713" i="1" s="1"/>
  <c r="T713" i="1" s="1"/>
  <c r="G713" i="1"/>
  <c r="AA712" i="1"/>
  <c r="AB712" i="1" s="1"/>
  <c r="Y712" i="1"/>
  <c r="Z712" i="1" s="1"/>
  <c r="W712" i="1"/>
  <c r="U712" i="1"/>
  <c r="M712" i="1"/>
  <c r="S712" i="1" s="1"/>
  <c r="T712" i="1" s="1"/>
  <c r="G712" i="1"/>
  <c r="AA711" i="1"/>
  <c r="AB711" i="1" s="1"/>
  <c r="Y711" i="1"/>
  <c r="Z711" i="1" s="1"/>
  <c r="W711" i="1"/>
  <c r="U711" i="1"/>
  <c r="M711" i="1"/>
  <c r="S711" i="1" s="1"/>
  <c r="T711" i="1" s="1"/>
  <c r="G711" i="1"/>
  <c r="AA710" i="1"/>
  <c r="AB710" i="1" s="1"/>
  <c r="Y710" i="1"/>
  <c r="Z710" i="1" s="1"/>
  <c r="W710" i="1"/>
  <c r="U710" i="1"/>
  <c r="M710" i="1"/>
  <c r="G710" i="1"/>
  <c r="AA709" i="1"/>
  <c r="AB709" i="1" s="1"/>
  <c r="Y709" i="1"/>
  <c r="Z709" i="1" s="1"/>
  <c r="W709" i="1"/>
  <c r="U709" i="1"/>
  <c r="M709" i="1"/>
  <c r="S709" i="1" s="1"/>
  <c r="T709" i="1" s="1"/>
  <c r="G709" i="1"/>
  <c r="AA708" i="1"/>
  <c r="AB708" i="1" s="1"/>
  <c r="Y708" i="1"/>
  <c r="Z708" i="1" s="1"/>
  <c r="W708" i="1"/>
  <c r="U708" i="1"/>
  <c r="M708" i="1"/>
  <c r="S708" i="1" s="1"/>
  <c r="T708" i="1" s="1"/>
  <c r="G708" i="1"/>
  <c r="AA707" i="1"/>
  <c r="AB707" i="1" s="1"/>
  <c r="Y707" i="1"/>
  <c r="Z707" i="1" s="1"/>
  <c r="W707" i="1"/>
  <c r="U707" i="1"/>
  <c r="M707" i="1"/>
  <c r="S707" i="1" s="1"/>
  <c r="T707" i="1" s="1"/>
  <c r="G707" i="1"/>
  <c r="AA706" i="1"/>
  <c r="AB706" i="1" s="1"/>
  <c r="Y706" i="1"/>
  <c r="Z706" i="1" s="1"/>
  <c r="W706" i="1"/>
  <c r="U706" i="1"/>
  <c r="M706" i="1"/>
  <c r="S706" i="1" s="1"/>
  <c r="T706" i="1" s="1"/>
  <c r="G706" i="1"/>
  <c r="AA705" i="1"/>
  <c r="AB705" i="1" s="1"/>
  <c r="Y705" i="1"/>
  <c r="Z705" i="1" s="1"/>
  <c r="W705" i="1"/>
  <c r="U705" i="1"/>
  <c r="M705" i="1"/>
  <c r="S705" i="1" s="1"/>
  <c r="T705" i="1" s="1"/>
  <c r="G705" i="1"/>
  <c r="AA704" i="1"/>
  <c r="AB704" i="1" s="1"/>
  <c r="Y704" i="1"/>
  <c r="Z704" i="1" s="1"/>
  <c r="W704" i="1"/>
  <c r="U704" i="1"/>
  <c r="M704" i="1"/>
  <c r="S704" i="1" s="1"/>
  <c r="T704" i="1" s="1"/>
  <c r="G704" i="1"/>
  <c r="AA703" i="1"/>
  <c r="AB703" i="1" s="1"/>
  <c r="Y703" i="1"/>
  <c r="Z703" i="1" s="1"/>
  <c r="W703" i="1"/>
  <c r="U703" i="1"/>
  <c r="S703" i="1"/>
  <c r="T703" i="1" s="1"/>
  <c r="M703" i="1"/>
  <c r="G703" i="1"/>
  <c r="AA702" i="1"/>
  <c r="AB702" i="1" s="1"/>
  <c r="Y702" i="1"/>
  <c r="Z702" i="1" s="1"/>
  <c r="W702" i="1"/>
  <c r="U702" i="1"/>
  <c r="M702" i="1"/>
  <c r="G702" i="1"/>
  <c r="AA701" i="1"/>
  <c r="AB701" i="1" s="1"/>
  <c r="Y701" i="1"/>
  <c r="Z701" i="1" s="1"/>
  <c r="W701" i="1"/>
  <c r="U701" i="1"/>
  <c r="M701" i="1"/>
  <c r="S701" i="1" s="1"/>
  <c r="T701" i="1" s="1"/>
  <c r="G701" i="1"/>
  <c r="AA700" i="1"/>
  <c r="AB700" i="1" s="1"/>
  <c r="Y700" i="1"/>
  <c r="Z700" i="1" s="1"/>
  <c r="W700" i="1"/>
  <c r="U700" i="1"/>
  <c r="M700" i="1"/>
  <c r="S700" i="1" s="1"/>
  <c r="T700" i="1" s="1"/>
  <c r="G700" i="1"/>
  <c r="AA699" i="1"/>
  <c r="AB699" i="1" s="1"/>
  <c r="Y699" i="1"/>
  <c r="Z699" i="1" s="1"/>
  <c r="W699" i="1"/>
  <c r="U699" i="1"/>
  <c r="M699" i="1"/>
  <c r="S699" i="1" s="1"/>
  <c r="T699" i="1" s="1"/>
  <c r="G699" i="1"/>
  <c r="AA698" i="1"/>
  <c r="AB698" i="1" s="1"/>
  <c r="Y698" i="1"/>
  <c r="Z698" i="1" s="1"/>
  <c r="W698" i="1"/>
  <c r="U698" i="1"/>
  <c r="M698" i="1"/>
  <c r="G698" i="1"/>
  <c r="AA697" i="1"/>
  <c r="AB697" i="1" s="1"/>
  <c r="Y697" i="1"/>
  <c r="Z697" i="1" s="1"/>
  <c r="W697" i="1"/>
  <c r="U697" i="1"/>
  <c r="M697" i="1"/>
  <c r="S697" i="1" s="1"/>
  <c r="T697" i="1" s="1"/>
  <c r="G697" i="1"/>
  <c r="AA696" i="1"/>
  <c r="AB696" i="1" s="1"/>
  <c r="Y696" i="1"/>
  <c r="Z696" i="1" s="1"/>
  <c r="W696" i="1"/>
  <c r="U696" i="1"/>
  <c r="M696" i="1"/>
  <c r="S696" i="1" s="1"/>
  <c r="T696" i="1" s="1"/>
  <c r="G696" i="1"/>
  <c r="AA695" i="1"/>
  <c r="AB695" i="1" s="1"/>
  <c r="Y695" i="1"/>
  <c r="Z695" i="1" s="1"/>
  <c r="W695" i="1"/>
  <c r="U695" i="1"/>
  <c r="M695" i="1"/>
  <c r="S695" i="1" s="1"/>
  <c r="T695" i="1" s="1"/>
  <c r="G695" i="1"/>
  <c r="AA694" i="1"/>
  <c r="AB694" i="1" s="1"/>
  <c r="Y694" i="1"/>
  <c r="W694" i="1"/>
  <c r="U694" i="1"/>
  <c r="M694" i="1"/>
  <c r="S694" i="1" s="1"/>
  <c r="T694" i="1" s="1"/>
  <c r="G694" i="1"/>
  <c r="AA693" i="1"/>
  <c r="AB693" i="1" s="1"/>
  <c r="Y693" i="1"/>
  <c r="Z693" i="1" s="1"/>
  <c r="W693" i="1"/>
  <c r="U693" i="1"/>
  <c r="M693" i="1"/>
  <c r="S693" i="1" s="1"/>
  <c r="T693" i="1" s="1"/>
  <c r="G693" i="1"/>
  <c r="AA692" i="1"/>
  <c r="AB692" i="1" s="1"/>
  <c r="Y692" i="1"/>
  <c r="Z692" i="1" s="1"/>
  <c r="W692" i="1"/>
  <c r="U692" i="1"/>
  <c r="M692" i="1"/>
  <c r="S692" i="1" s="1"/>
  <c r="T692" i="1" s="1"/>
  <c r="G692" i="1"/>
  <c r="AA691" i="1"/>
  <c r="AB691" i="1" s="1"/>
  <c r="Y691" i="1"/>
  <c r="Z691" i="1" s="1"/>
  <c r="W691" i="1"/>
  <c r="U691" i="1"/>
  <c r="M691" i="1"/>
  <c r="G691" i="1"/>
  <c r="AA690" i="1"/>
  <c r="AB690" i="1" s="1"/>
  <c r="Y690" i="1"/>
  <c r="Z690" i="1" s="1"/>
  <c r="W690" i="1"/>
  <c r="U690" i="1"/>
  <c r="M690" i="1"/>
  <c r="S690" i="1" s="1"/>
  <c r="T690" i="1" s="1"/>
  <c r="G690" i="1"/>
  <c r="AA689" i="1"/>
  <c r="AB689" i="1" s="1"/>
  <c r="Y689" i="1"/>
  <c r="Z689" i="1" s="1"/>
  <c r="W689" i="1"/>
  <c r="U689" i="1"/>
  <c r="M689" i="1"/>
  <c r="S689" i="1" s="1"/>
  <c r="T689" i="1" s="1"/>
  <c r="G689" i="1"/>
  <c r="AA688" i="1"/>
  <c r="AB688" i="1" s="1"/>
  <c r="Y688" i="1"/>
  <c r="Z688" i="1" s="1"/>
  <c r="W688" i="1"/>
  <c r="U688" i="1"/>
  <c r="M688" i="1"/>
  <c r="G688" i="1"/>
  <c r="AA687" i="1"/>
  <c r="AB687" i="1" s="1"/>
  <c r="Y687" i="1"/>
  <c r="Z687" i="1" s="1"/>
  <c r="W687" i="1"/>
  <c r="U687" i="1"/>
  <c r="M687" i="1"/>
  <c r="G687" i="1"/>
  <c r="AA686" i="1"/>
  <c r="AB686" i="1" s="1"/>
  <c r="Y686" i="1"/>
  <c r="Z686" i="1" s="1"/>
  <c r="W686" i="1"/>
  <c r="U686" i="1"/>
  <c r="M686" i="1"/>
  <c r="S686" i="1" s="1"/>
  <c r="T686" i="1" s="1"/>
  <c r="G686" i="1"/>
  <c r="AA685" i="1"/>
  <c r="AB685" i="1" s="1"/>
  <c r="Y685" i="1"/>
  <c r="Z685" i="1" s="1"/>
  <c r="W685" i="1"/>
  <c r="U685" i="1"/>
  <c r="M685" i="1"/>
  <c r="S685" i="1" s="1"/>
  <c r="T685" i="1" s="1"/>
  <c r="G685" i="1"/>
  <c r="AA684" i="1"/>
  <c r="AB684" i="1" s="1"/>
  <c r="Y684" i="1"/>
  <c r="Z684" i="1" s="1"/>
  <c r="W684" i="1"/>
  <c r="U684" i="1"/>
  <c r="M684" i="1"/>
  <c r="S684" i="1" s="1"/>
  <c r="T684" i="1" s="1"/>
  <c r="G684" i="1"/>
  <c r="AA683" i="1"/>
  <c r="AB683" i="1" s="1"/>
  <c r="Y683" i="1"/>
  <c r="Z683" i="1" s="1"/>
  <c r="W683" i="1"/>
  <c r="U683" i="1"/>
  <c r="M683" i="1"/>
  <c r="S683" i="1" s="1"/>
  <c r="T683" i="1" s="1"/>
  <c r="G683" i="1"/>
  <c r="AA682" i="1"/>
  <c r="AB682" i="1" s="1"/>
  <c r="Y682" i="1"/>
  <c r="Z682" i="1" s="1"/>
  <c r="W682" i="1"/>
  <c r="U682" i="1"/>
  <c r="M682" i="1"/>
  <c r="S682" i="1" s="1"/>
  <c r="T682" i="1" s="1"/>
  <c r="G682" i="1"/>
  <c r="AA681" i="1"/>
  <c r="AB681" i="1" s="1"/>
  <c r="Y681" i="1"/>
  <c r="Z681" i="1" s="1"/>
  <c r="W681" i="1"/>
  <c r="U681" i="1"/>
  <c r="M681" i="1"/>
  <c r="S681" i="1" s="1"/>
  <c r="T681" i="1" s="1"/>
  <c r="G681" i="1"/>
  <c r="AA680" i="1"/>
  <c r="AB680" i="1" s="1"/>
  <c r="Y680" i="1"/>
  <c r="Z680" i="1" s="1"/>
  <c r="W680" i="1"/>
  <c r="U680" i="1"/>
  <c r="M680" i="1"/>
  <c r="S680" i="1" s="1"/>
  <c r="T680" i="1" s="1"/>
  <c r="G680" i="1"/>
  <c r="AA679" i="1"/>
  <c r="AB679" i="1" s="1"/>
  <c r="Y679" i="1"/>
  <c r="Z679" i="1" s="1"/>
  <c r="W679" i="1"/>
  <c r="U679" i="1"/>
  <c r="M679" i="1"/>
  <c r="S679" i="1" s="1"/>
  <c r="T679" i="1" s="1"/>
  <c r="G679" i="1"/>
  <c r="AA678" i="1"/>
  <c r="AB678" i="1" s="1"/>
  <c r="Y678" i="1"/>
  <c r="Z678" i="1" s="1"/>
  <c r="W678" i="1"/>
  <c r="U678" i="1"/>
  <c r="M678" i="1"/>
  <c r="S678" i="1" s="1"/>
  <c r="T678" i="1" s="1"/>
  <c r="G678" i="1"/>
  <c r="AA677" i="1"/>
  <c r="AB677" i="1" s="1"/>
  <c r="Y677" i="1"/>
  <c r="Z677" i="1" s="1"/>
  <c r="W677" i="1"/>
  <c r="U677" i="1"/>
  <c r="M677" i="1"/>
  <c r="S677" i="1" s="1"/>
  <c r="T677" i="1" s="1"/>
  <c r="G677" i="1"/>
  <c r="AA676" i="1"/>
  <c r="AB676" i="1" s="1"/>
  <c r="Y676" i="1"/>
  <c r="Z676" i="1" s="1"/>
  <c r="W676" i="1"/>
  <c r="U676" i="1"/>
  <c r="M676" i="1"/>
  <c r="S676" i="1" s="1"/>
  <c r="T676" i="1" s="1"/>
  <c r="G676" i="1"/>
  <c r="AA675" i="1"/>
  <c r="AB675" i="1" s="1"/>
  <c r="Y675" i="1"/>
  <c r="Z675" i="1" s="1"/>
  <c r="W675" i="1"/>
  <c r="U675" i="1"/>
  <c r="M675" i="1"/>
  <c r="G675" i="1"/>
  <c r="AA674" i="1"/>
  <c r="AB674" i="1" s="1"/>
  <c r="Y674" i="1"/>
  <c r="Z674" i="1" s="1"/>
  <c r="W674" i="1"/>
  <c r="U674" i="1"/>
  <c r="M674" i="1"/>
  <c r="S674" i="1" s="1"/>
  <c r="T674" i="1" s="1"/>
  <c r="G674" i="1"/>
  <c r="AA673" i="1"/>
  <c r="AB673" i="1" s="1"/>
  <c r="Y673" i="1"/>
  <c r="Z673" i="1" s="1"/>
  <c r="W673" i="1"/>
  <c r="U673" i="1"/>
  <c r="M673" i="1"/>
  <c r="S673" i="1" s="1"/>
  <c r="T673" i="1" s="1"/>
  <c r="G673" i="1"/>
  <c r="AA672" i="1"/>
  <c r="AB672" i="1" s="1"/>
  <c r="Y672" i="1"/>
  <c r="Z672" i="1" s="1"/>
  <c r="W672" i="1"/>
  <c r="U672" i="1"/>
  <c r="M672" i="1"/>
  <c r="S672" i="1" s="1"/>
  <c r="T672" i="1" s="1"/>
  <c r="G672" i="1"/>
  <c r="AA671" i="1"/>
  <c r="AB671" i="1" s="1"/>
  <c r="Y671" i="1"/>
  <c r="Z671" i="1" s="1"/>
  <c r="W671" i="1"/>
  <c r="U671" i="1"/>
  <c r="M671" i="1"/>
  <c r="S671" i="1" s="1"/>
  <c r="T671" i="1" s="1"/>
  <c r="G671" i="1"/>
  <c r="AA670" i="1"/>
  <c r="AB670" i="1" s="1"/>
  <c r="Y670" i="1"/>
  <c r="Z670" i="1" s="1"/>
  <c r="W670" i="1"/>
  <c r="U670" i="1"/>
  <c r="M670" i="1"/>
  <c r="S670" i="1" s="1"/>
  <c r="T670" i="1" s="1"/>
  <c r="G670" i="1"/>
  <c r="AA669" i="1"/>
  <c r="AB669" i="1" s="1"/>
  <c r="Y669" i="1"/>
  <c r="Z669" i="1" s="1"/>
  <c r="W669" i="1"/>
  <c r="U669" i="1"/>
  <c r="M669" i="1"/>
  <c r="S669" i="1" s="1"/>
  <c r="T669" i="1" s="1"/>
  <c r="G669" i="1"/>
  <c r="AA668" i="1"/>
  <c r="AB668" i="1" s="1"/>
  <c r="Y668" i="1"/>
  <c r="Z668" i="1" s="1"/>
  <c r="W668" i="1"/>
  <c r="U668" i="1"/>
  <c r="M668" i="1"/>
  <c r="S668" i="1" s="1"/>
  <c r="T668" i="1" s="1"/>
  <c r="G668" i="1"/>
  <c r="AA667" i="1"/>
  <c r="AB667" i="1" s="1"/>
  <c r="Y667" i="1"/>
  <c r="Z667" i="1" s="1"/>
  <c r="W667" i="1"/>
  <c r="U667" i="1"/>
  <c r="M667" i="1"/>
  <c r="S667" i="1" s="1"/>
  <c r="T667" i="1" s="1"/>
  <c r="G667" i="1"/>
  <c r="R667" i="1" s="1"/>
  <c r="AA666" i="1"/>
  <c r="AB666" i="1" s="1"/>
  <c r="Y666" i="1"/>
  <c r="Z666" i="1" s="1"/>
  <c r="W666" i="1"/>
  <c r="U666" i="1"/>
  <c r="M666" i="1"/>
  <c r="S666" i="1" s="1"/>
  <c r="T666" i="1" s="1"/>
  <c r="G666" i="1"/>
  <c r="AA665" i="1"/>
  <c r="AB665" i="1" s="1"/>
  <c r="Y665" i="1"/>
  <c r="Z665" i="1" s="1"/>
  <c r="W665" i="1"/>
  <c r="U665" i="1"/>
  <c r="M665" i="1"/>
  <c r="S665" i="1" s="1"/>
  <c r="T665" i="1" s="1"/>
  <c r="G665" i="1"/>
  <c r="AA664" i="1"/>
  <c r="Y664" i="1"/>
  <c r="W664" i="1"/>
  <c r="U664" i="1"/>
  <c r="M664" i="1"/>
  <c r="S664" i="1" s="1"/>
  <c r="G664" i="1"/>
  <c r="AA663" i="1"/>
  <c r="AB663" i="1" s="1"/>
  <c r="Y663" i="1"/>
  <c r="Z663" i="1" s="1"/>
  <c r="W663" i="1"/>
  <c r="U663" i="1"/>
  <c r="M663" i="1"/>
  <c r="S663" i="1" s="1"/>
  <c r="T663" i="1" s="1"/>
  <c r="G663" i="1"/>
  <c r="AA662" i="1"/>
  <c r="AB662" i="1" s="1"/>
  <c r="Y662" i="1"/>
  <c r="Z662" i="1" s="1"/>
  <c r="W662" i="1"/>
  <c r="U662" i="1"/>
  <c r="M662" i="1"/>
  <c r="S662" i="1" s="1"/>
  <c r="T662" i="1" s="1"/>
  <c r="G662" i="1"/>
  <c r="AA661" i="1"/>
  <c r="Y661" i="1"/>
  <c r="Z661" i="1" s="1"/>
  <c r="W661" i="1"/>
  <c r="U661" i="1"/>
  <c r="M661" i="1"/>
  <c r="S661" i="1" s="1"/>
  <c r="T661" i="1" s="1"/>
  <c r="G661" i="1"/>
  <c r="AA660" i="1"/>
  <c r="AB660" i="1" s="1"/>
  <c r="Y660" i="1"/>
  <c r="Z660" i="1" s="1"/>
  <c r="W660" i="1"/>
  <c r="U660" i="1"/>
  <c r="M660" i="1"/>
  <c r="G660" i="1"/>
  <c r="M659" i="1"/>
  <c r="AA658" i="1"/>
  <c r="AB658" i="1" s="1"/>
  <c r="Y658" i="1"/>
  <c r="Z658" i="1" s="1"/>
  <c r="W658" i="1"/>
  <c r="U658" i="1"/>
  <c r="M658" i="1"/>
  <c r="S658" i="1" s="1"/>
  <c r="T658" i="1" s="1"/>
  <c r="G658" i="1"/>
  <c r="AA657" i="1"/>
  <c r="AB657" i="1" s="1"/>
  <c r="Y657" i="1"/>
  <c r="Z657" i="1" s="1"/>
  <c r="W657" i="1"/>
  <c r="U657" i="1"/>
  <c r="M657" i="1"/>
  <c r="S657" i="1" s="1"/>
  <c r="T657" i="1" s="1"/>
  <c r="G657" i="1"/>
  <c r="AA656" i="1"/>
  <c r="AB656" i="1" s="1"/>
  <c r="Y656" i="1"/>
  <c r="W656" i="1"/>
  <c r="U656" i="1"/>
  <c r="M656" i="1"/>
  <c r="S656" i="1" s="1"/>
  <c r="T656" i="1" s="1"/>
  <c r="G656" i="1"/>
  <c r="Q655" i="1"/>
  <c r="P655" i="1"/>
  <c r="O655" i="1"/>
  <c r="N655" i="1"/>
  <c r="L655" i="1"/>
  <c r="K655" i="1"/>
  <c r="J655" i="1"/>
  <c r="I655" i="1"/>
  <c r="H655" i="1"/>
  <c r="F655" i="1"/>
  <c r="E655" i="1"/>
  <c r="D655" i="1"/>
  <c r="AA653" i="1"/>
  <c r="AB653" i="1" s="1"/>
  <c r="Y653" i="1"/>
  <c r="Z653" i="1" s="1"/>
  <c r="W653" i="1"/>
  <c r="W652" i="1" s="1"/>
  <c r="W648" i="1" s="1"/>
  <c r="U653" i="1"/>
  <c r="U652" i="1" s="1"/>
  <c r="U648" i="1" s="1"/>
  <c r="M653" i="1"/>
  <c r="S653" i="1" s="1"/>
  <c r="G653" i="1"/>
  <c r="R653" i="1" s="1"/>
  <c r="R652" i="1" s="1"/>
  <c r="R648" i="1" s="1"/>
  <c r="Y652" i="1"/>
  <c r="Q652" i="1"/>
  <c r="P652" i="1"/>
  <c r="P648" i="1" s="1"/>
  <c r="O652" i="1"/>
  <c r="O648" i="1" s="1"/>
  <c r="N652" i="1"/>
  <c r="N648" i="1" s="1"/>
  <c r="M652" i="1"/>
  <c r="M648" i="1" s="1"/>
  <c r="L652" i="1"/>
  <c r="L648" i="1" s="1"/>
  <c r="K652" i="1"/>
  <c r="K648" i="1" s="1"/>
  <c r="J652" i="1"/>
  <c r="J648" i="1" s="1"/>
  <c r="I652" i="1"/>
  <c r="I648" i="1" s="1"/>
  <c r="H652" i="1"/>
  <c r="H648" i="1" s="1"/>
  <c r="G652" i="1"/>
  <c r="G648" i="1" s="1"/>
  <c r="F652" i="1"/>
  <c r="F648" i="1" s="1"/>
  <c r="E652" i="1"/>
  <c r="E648" i="1" s="1"/>
  <c r="D652" i="1"/>
  <c r="Q648" i="1"/>
  <c r="D648" i="1"/>
  <c r="AA642" i="1"/>
  <c r="Y642" i="1"/>
  <c r="W642" i="1"/>
  <c r="U642" i="1"/>
  <c r="S642" i="1"/>
  <c r="R642" i="1"/>
  <c r="Q642" i="1"/>
  <c r="P642" i="1"/>
  <c r="O642" i="1"/>
  <c r="N642" i="1"/>
  <c r="M642" i="1"/>
  <c r="L642" i="1"/>
  <c r="K642" i="1"/>
  <c r="J642" i="1"/>
  <c r="I642" i="1"/>
  <c r="H642" i="1"/>
  <c r="G642" i="1"/>
  <c r="F642" i="1"/>
  <c r="E642" i="1"/>
  <c r="D642" i="1"/>
  <c r="AA641" i="1"/>
  <c r="Y641" i="1"/>
  <c r="W641" i="1"/>
  <c r="U641" i="1"/>
  <c r="S641" i="1"/>
  <c r="R641" i="1"/>
  <c r="Q641" i="1"/>
  <c r="P641" i="1"/>
  <c r="O641" i="1"/>
  <c r="N641" i="1"/>
  <c r="M641" i="1"/>
  <c r="L641" i="1"/>
  <c r="K641" i="1"/>
  <c r="J641" i="1"/>
  <c r="I641" i="1"/>
  <c r="H641" i="1"/>
  <c r="G641" i="1"/>
  <c r="F641" i="1"/>
  <c r="E641" i="1"/>
  <c r="D641" i="1"/>
  <c r="AA640" i="1"/>
  <c r="AB640" i="1" s="1"/>
  <c r="Y640" i="1"/>
  <c r="Z640" i="1" s="1"/>
  <c r="W640" i="1"/>
  <c r="U640" i="1"/>
  <c r="M640" i="1"/>
  <c r="S640" i="1" s="1"/>
  <c r="T640" i="1" s="1"/>
  <c r="G640" i="1"/>
  <c r="AA639" i="1"/>
  <c r="AB639" i="1" s="1"/>
  <c r="Y639" i="1"/>
  <c r="Z639" i="1" s="1"/>
  <c r="W639" i="1"/>
  <c r="U639" i="1"/>
  <c r="M639" i="1"/>
  <c r="S639" i="1" s="1"/>
  <c r="T639" i="1" s="1"/>
  <c r="G639" i="1"/>
  <c r="AA638" i="1"/>
  <c r="AB638" i="1" s="1"/>
  <c r="Y638" i="1"/>
  <c r="Z638" i="1" s="1"/>
  <c r="W638" i="1"/>
  <c r="U638" i="1"/>
  <c r="M638" i="1"/>
  <c r="S638" i="1" s="1"/>
  <c r="T638" i="1" s="1"/>
  <c r="G638" i="1"/>
  <c r="AA637" i="1"/>
  <c r="AB637" i="1" s="1"/>
  <c r="Y637" i="1"/>
  <c r="Z637" i="1" s="1"/>
  <c r="W637" i="1"/>
  <c r="U637" i="1"/>
  <c r="M637" i="1"/>
  <c r="S637" i="1" s="1"/>
  <c r="T637" i="1" s="1"/>
  <c r="G637" i="1"/>
  <c r="AA636" i="1"/>
  <c r="AB636" i="1" s="1"/>
  <c r="Y636" i="1"/>
  <c r="Z636" i="1" s="1"/>
  <c r="W636" i="1"/>
  <c r="U636" i="1"/>
  <c r="M636" i="1"/>
  <c r="S636" i="1" s="1"/>
  <c r="T636" i="1" s="1"/>
  <c r="G636" i="1"/>
  <c r="AA635" i="1"/>
  <c r="AB635" i="1" s="1"/>
  <c r="Y635" i="1"/>
  <c r="Z635" i="1" s="1"/>
  <c r="W635" i="1"/>
  <c r="U635" i="1"/>
  <c r="M635" i="1"/>
  <c r="S635" i="1" s="1"/>
  <c r="T635" i="1" s="1"/>
  <c r="G635" i="1"/>
  <c r="R635" i="1" s="1"/>
  <c r="AA634" i="1"/>
  <c r="AB634" i="1" s="1"/>
  <c r="Y634" i="1"/>
  <c r="Z634" i="1" s="1"/>
  <c r="W634" i="1"/>
  <c r="U634" i="1"/>
  <c r="M634" i="1"/>
  <c r="G634" i="1"/>
  <c r="AA633" i="1"/>
  <c r="AB633" i="1" s="1"/>
  <c r="Y633" i="1"/>
  <c r="Z633" i="1" s="1"/>
  <c r="W633" i="1"/>
  <c r="U633" i="1"/>
  <c r="M633" i="1"/>
  <c r="S633" i="1" s="1"/>
  <c r="T633" i="1" s="1"/>
  <c r="G633" i="1"/>
  <c r="AA632" i="1"/>
  <c r="AB632" i="1" s="1"/>
  <c r="Y632" i="1"/>
  <c r="Z632" i="1" s="1"/>
  <c r="W632" i="1"/>
  <c r="U632" i="1"/>
  <c r="M632" i="1"/>
  <c r="S632" i="1" s="1"/>
  <c r="T632" i="1" s="1"/>
  <c r="G632" i="1"/>
  <c r="AA631" i="1"/>
  <c r="AB631" i="1" s="1"/>
  <c r="Y631" i="1"/>
  <c r="Z631" i="1" s="1"/>
  <c r="W631" i="1"/>
  <c r="U631" i="1"/>
  <c r="M631" i="1"/>
  <c r="S631" i="1" s="1"/>
  <c r="T631" i="1" s="1"/>
  <c r="G631" i="1"/>
  <c r="R631" i="1" s="1"/>
  <c r="AA630" i="1"/>
  <c r="AB630" i="1" s="1"/>
  <c r="Y630" i="1"/>
  <c r="Z630" i="1" s="1"/>
  <c r="W630" i="1"/>
  <c r="U630" i="1"/>
  <c r="M630" i="1"/>
  <c r="G630" i="1"/>
  <c r="AA629" i="1"/>
  <c r="AB629" i="1" s="1"/>
  <c r="Z629" i="1"/>
  <c r="Y629" i="1"/>
  <c r="W629" i="1"/>
  <c r="U629" i="1"/>
  <c r="M629" i="1"/>
  <c r="S629" i="1" s="1"/>
  <c r="T629" i="1" s="1"/>
  <c r="G629" i="1"/>
  <c r="AA628" i="1"/>
  <c r="AB628" i="1" s="1"/>
  <c r="Y628" i="1"/>
  <c r="Z628" i="1" s="1"/>
  <c r="W628" i="1"/>
  <c r="U628" i="1"/>
  <c r="M628" i="1"/>
  <c r="S628" i="1" s="1"/>
  <c r="T628" i="1" s="1"/>
  <c r="G628" i="1"/>
  <c r="AA627" i="1"/>
  <c r="AB627" i="1" s="1"/>
  <c r="Y627" i="1"/>
  <c r="Z627" i="1" s="1"/>
  <c r="W627" i="1"/>
  <c r="U627" i="1"/>
  <c r="M627" i="1"/>
  <c r="S627" i="1" s="1"/>
  <c r="T627" i="1" s="1"/>
  <c r="G627" i="1"/>
  <c r="AA626" i="1"/>
  <c r="AB626" i="1" s="1"/>
  <c r="Y626" i="1"/>
  <c r="Z626" i="1" s="1"/>
  <c r="W626" i="1"/>
  <c r="U626" i="1"/>
  <c r="M626" i="1"/>
  <c r="G626" i="1"/>
  <c r="AA625" i="1"/>
  <c r="AB625" i="1" s="1"/>
  <c r="Y625" i="1"/>
  <c r="Z625" i="1" s="1"/>
  <c r="W625" i="1"/>
  <c r="U625" i="1"/>
  <c r="M625" i="1"/>
  <c r="S625" i="1" s="1"/>
  <c r="T625" i="1" s="1"/>
  <c r="G625" i="1"/>
  <c r="AA624" i="1"/>
  <c r="AB624" i="1" s="1"/>
  <c r="Y624" i="1"/>
  <c r="Z624" i="1" s="1"/>
  <c r="W624" i="1"/>
  <c r="U624" i="1"/>
  <c r="M624" i="1"/>
  <c r="S624" i="1" s="1"/>
  <c r="T624" i="1" s="1"/>
  <c r="G624" i="1"/>
  <c r="AA623" i="1"/>
  <c r="AB623" i="1" s="1"/>
  <c r="Y623" i="1"/>
  <c r="Z623" i="1" s="1"/>
  <c r="W623" i="1"/>
  <c r="U623" i="1"/>
  <c r="S623" i="1"/>
  <c r="T623" i="1" s="1"/>
  <c r="M623" i="1"/>
  <c r="G623" i="1"/>
  <c r="AA622" i="1"/>
  <c r="AB622" i="1" s="1"/>
  <c r="Y622" i="1"/>
  <c r="Z622" i="1" s="1"/>
  <c r="W622" i="1"/>
  <c r="U622" i="1"/>
  <c r="M622" i="1"/>
  <c r="S622" i="1" s="1"/>
  <c r="T622" i="1" s="1"/>
  <c r="G622" i="1"/>
  <c r="AA621" i="1"/>
  <c r="AB621" i="1" s="1"/>
  <c r="Y621" i="1"/>
  <c r="Z621" i="1" s="1"/>
  <c r="W621" i="1"/>
  <c r="U621" i="1"/>
  <c r="M621" i="1"/>
  <c r="S621" i="1" s="1"/>
  <c r="T621" i="1" s="1"/>
  <c r="G621" i="1"/>
  <c r="M620" i="1"/>
  <c r="M619" i="1"/>
  <c r="M618" i="1"/>
  <c r="G618" i="1"/>
  <c r="M617" i="1"/>
  <c r="G617" i="1"/>
  <c r="R617" i="1" s="1"/>
  <c r="AA616" i="1"/>
  <c r="AB616" i="1" s="1"/>
  <c r="Y616" i="1"/>
  <c r="Z616" i="1" s="1"/>
  <c r="W616" i="1"/>
  <c r="U616" i="1"/>
  <c r="M616" i="1"/>
  <c r="S616" i="1" s="1"/>
  <c r="T616" i="1" s="1"/>
  <c r="G616" i="1"/>
  <c r="M615" i="1"/>
  <c r="G615" i="1"/>
  <c r="R615" i="1" s="1"/>
  <c r="AA614" i="1"/>
  <c r="AB614" i="1" s="1"/>
  <c r="Y614" i="1"/>
  <c r="Z614" i="1" s="1"/>
  <c r="W614" i="1"/>
  <c r="U614" i="1"/>
  <c r="M614" i="1"/>
  <c r="G614" i="1"/>
  <c r="AA613" i="1"/>
  <c r="AB613" i="1" s="1"/>
  <c r="Y613" i="1"/>
  <c r="Z613" i="1" s="1"/>
  <c r="W613" i="1"/>
  <c r="U613" i="1"/>
  <c r="M613" i="1"/>
  <c r="S613" i="1" s="1"/>
  <c r="T613" i="1" s="1"/>
  <c r="G613" i="1"/>
  <c r="AA612" i="1"/>
  <c r="AB612" i="1" s="1"/>
  <c r="Y612" i="1"/>
  <c r="Z612" i="1" s="1"/>
  <c r="W612" i="1"/>
  <c r="U612" i="1"/>
  <c r="M612" i="1"/>
  <c r="S612" i="1" s="1"/>
  <c r="T612" i="1" s="1"/>
  <c r="G612" i="1"/>
  <c r="AA611" i="1"/>
  <c r="AB611" i="1" s="1"/>
  <c r="Y611" i="1"/>
  <c r="Z611" i="1" s="1"/>
  <c r="W611" i="1"/>
  <c r="U611" i="1"/>
  <c r="M611" i="1"/>
  <c r="S611" i="1" s="1"/>
  <c r="T611" i="1" s="1"/>
  <c r="G611" i="1"/>
  <c r="R611" i="1" s="1"/>
  <c r="AA610" i="1"/>
  <c r="AB610" i="1" s="1"/>
  <c r="Y610" i="1"/>
  <c r="Z610" i="1" s="1"/>
  <c r="W610" i="1"/>
  <c r="U610" i="1"/>
  <c r="M610" i="1"/>
  <c r="G610" i="1"/>
  <c r="AA609" i="1"/>
  <c r="AB609" i="1" s="1"/>
  <c r="Y609" i="1"/>
  <c r="Z609" i="1" s="1"/>
  <c r="W609" i="1"/>
  <c r="U609" i="1"/>
  <c r="M609" i="1"/>
  <c r="S609" i="1" s="1"/>
  <c r="T609" i="1" s="1"/>
  <c r="G609" i="1"/>
  <c r="AA608" i="1"/>
  <c r="AB608" i="1" s="1"/>
  <c r="Y608" i="1"/>
  <c r="Z608" i="1" s="1"/>
  <c r="W608" i="1"/>
  <c r="U608" i="1"/>
  <c r="M608" i="1"/>
  <c r="S608" i="1" s="1"/>
  <c r="T608" i="1" s="1"/>
  <c r="G608" i="1"/>
  <c r="AA607" i="1"/>
  <c r="AB607" i="1" s="1"/>
  <c r="Y607" i="1"/>
  <c r="Z607" i="1" s="1"/>
  <c r="W607" i="1"/>
  <c r="U607" i="1"/>
  <c r="M607" i="1"/>
  <c r="S607" i="1" s="1"/>
  <c r="T607" i="1" s="1"/>
  <c r="G607" i="1"/>
  <c r="AA606" i="1"/>
  <c r="AB606" i="1" s="1"/>
  <c r="Y606" i="1"/>
  <c r="Z606" i="1" s="1"/>
  <c r="W606" i="1"/>
  <c r="U606" i="1"/>
  <c r="M606" i="1"/>
  <c r="S606" i="1" s="1"/>
  <c r="T606" i="1" s="1"/>
  <c r="G606" i="1"/>
  <c r="AA605" i="1"/>
  <c r="AB605" i="1" s="1"/>
  <c r="Y605" i="1"/>
  <c r="Z605" i="1" s="1"/>
  <c r="W605" i="1"/>
  <c r="U605" i="1"/>
  <c r="M605" i="1"/>
  <c r="S605" i="1" s="1"/>
  <c r="T605" i="1" s="1"/>
  <c r="G605" i="1"/>
  <c r="AA604" i="1"/>
  <c r="AB604" i="1" s="1"/>
  <c r="Y604" i="1"/>
  <c r="Z604" i="1" s="1"/>
  <c r="W604" i="1"/>
  <c r="U604" i="1"/>
  <c r="M604" i="1"/>
  <c r="S604" i="1" s="1"/>
  <c r="T604" i="1" s="1"/>
  <c r="G604" i="1"/>
  <c r="AA603" i="1"/>
  <c r="AB603" i="1" s="1"/>
  <c r="Y603" i="1"/>
  <c r="Z603" i="1" s="1"/>
  <c r="W603" i="1"/>
  <c r="U603" i="1"/>
  <c r="M603" i="1"/>
  <c r="S603" i="1" s="1"/>
  <c r="T603" i="1" s="1"/>
  <c r="G603" i="1"/>
  <c r="AA602" i="1"/>
  <c r="AB602" i="1" s="1"/>
  <c r="Y602" i="1"/>
  <c r="Z602" i="1" s="1"/>
  <c r="W602" i="1"/>
  <c r="U602" i="1"/>
  <c r="M602" i="1"/>
  <c r="G602" i="1"/>
  <c r="AA601" i="1"/>
  <c r="AB601" i="1" s="1"/>
  <c r="Y601" i="1"/>
  <c r="Z601" i="1" s="1"/>
  <c r="W601" i="1"/>
  <c r="U601" i="1"/>
  <c r="M601" i="1"/>
  <c r="G601" i="1"/>
  <c r="AA600" i="1"/>
  <c r="Y600" i="1"/>
  <c r="Z600" i="1" s="1"/>
  <c r="W600" i="1"/>
  <c r="U600" i="1"/>
  <c r="M600" i="1"/>
  <c r="S600" i="1" s="1"/>
  <c r="T600" i="1" s="1"/>
  <c r="G600" i="1"/>
  <c r="AA599" i="1"/>
  <c r="AB599" i="1" s="1"/>
  <c r="Y599" i="1"/>
  <c r="Z599" i="1" s="1"/>
  <c r="W599" i="1"/>
  <c r="U599" i="1"/>
  <c r="M599" i="1"/>
  <c r="S599" i="1" s="1"/>
  <c r="T599" i="1" s="1"/>
  <c r="G599" i="1"/>
  <c r="AA598" i="1"/>
  <c r="AB598" i="1" s="1"/>
  <c r="Y598" i="1"/>
  <c r="W598" i="1"/>
  <c r="U598" i="1"/>
  <c r="M598" i="1"/>
  <c r="G598" i="1"/>
  <c r="Q597" i="1"/>
  <c r="P597" i="1"/>
  <c r="O597" i="1"/>
  <c r="N597" i="1"/>
  <c r="L597" i="1"/>
  <c r="K597" i="1"/>
  <c r="J597" i="1"/>
  <c r="I597" i="1"/>
  <c r="H597" i="1"/>
  <c r="F597" i="1"/>
  <c r="E597" i="1"/>
  <c r="D597" i="1"/>
  <c r="AA596" i="1"/>
  <c r="AB596" i="1" s="1"/>
  <c r="Y596" i="1"/>
  <c r="Z596" i="1" s="1"/>
  <c r="W596" i="1"/>
  <c r="U596" i="1"/>
  <c r="M596" i="1"/>
  <c r="S596" i="1" s="1"/>
  <c r="T596" i="1" s="1"/>
  <c r="G596" i="1"/>
  <c r="M595" i="1"/>
  <c r="G595" i="1"/>
  <c r="AA594" i="1"/>
  <c r="AB594" i="1" s="1"/>
  <c r="Y594" i="1"/>
  <c r="Z594" i="1" s="1"/>
  <c r="W594" i="1"/>
  <c r="U594" i="1"/>
  <c r="M594" i="1"/>
  <c r="S594" i="1" s="1"/>
  <c r="T594" i="1" s="1"/>
  <c r="G594" i="1"/>
  <c r="AA593" i="1"/>
  <c r="AB593" i="1" s="1"/>
  <c r="Y593" i="1"/>
  <c r="Z593" i="1" s="1"/>
  <c r="W593" i="1"/>
  <c r="U593" i="1"/>
  <c r="M593" i="1"/>
  <c r="S593" i="1" s="1"/>
  <c r="T593" i="1" s="1"/>
  <c r="G593" i="1"/>
  <c r="AA592" i="1"/>
  <c r="AB592" i="1" s="1"/>
  <c r="Y592" i="1"/>
  <c r="Z592" i="1" s="1"/>
  <c r="W592" i="1"/>
  <c r="U592" i="1"/>
  <c r="M592" i="1"/>
  <c r="S592" i="1" s="1"/>
  <c r="T592" i="1" s="1"/>
  <c r="G592" i="1"/>
  <c r="AA591" i="1"/>
  <c r="AB591" i="1" s="1"/>
  <c r="Y591" i="1"/>
  <c r="Z591" i="1" s="1"/>
  <c r="W591" i="1"/>
  <c r="U591" i="1"/>
  <c r="M591" i="1"/>
  <c r="S591" i="1" s="1"/>
  <c r="T591" i="1" s="1"/>
  <c r="G591" i="1"/>
  <c r="AA590" i="1"/>
  <c r="AB590" i="1" s="1"/>
  <c r="Y590" i="1"/>
  <c r="Z590" i="1" s="1"/>
  <c r="W590" i="1"/>
  <c r="U590" i="1"/>
  <c r="M590" i="1"/>
  <c r="G590" i="1"/>
  <c r="AA589" i="1"/>
  <c r="AB589" i="1" s="1"/>
  <c r="Y589" i="1"/>
  <c r="Z589" i="1" s="1"/>
  <c r="W589" i="1"/>
  <c r="U589" i="1"/>
  <c r="M589" i="1"/>
  <c r="S589" i="1" s="1"/>
  <c r="T589" i="1" s="1"/>
  <c r="G589" i="1"/>
  <c r="AA588" i="1"/>
  <c r="AB588" i="1" s="1"/>
  <c r="Y588" i="1"/>
  <c r="Z588" i="1" s="1"/>
  <c r="W588" i="1"/>
  <c r="U588" i="1"/>
  <c r="M588" i="1"/>
  <c r="S588" i="1" s="1"/>
  <c r="T588" i="1" s="1"/>
  <c r="G588" i="1"/>
  <c r="AA587" i="1"/>
  <c r="AB587" i="1" s="1"/>
  <c r="Y587" i="1"/>
  <c r="Z587" i="1" s="1"/>
  <c r="W587" i="1"/>
  <c r="U587" i="1"/>
  <c r="M587" i="1"/>
  <c r="S587" i="1" s="1"/>
  <c r="T587" i="1" s="1"/>
  <c r="G587" i="1"/>
  <c r="AA586" i="1"/>
  <c r="AB586" i="1" s="1"/>
  <c r="Y586" i="1"/>
  <c r="Z586" i="1" s="1"/>
  <c r="W586" i="1"/>
  <c r="U586" i="1"/>
  <c r="M586" i="1"/>
  <c r="S586" i="1" s="1"/>
  <c r="T586" i="1" s="1"/>
  <c r="G586" i="1"/>
  <c r="AA585" i="1"/>
  <c r="AB585" i="1" s="1"/>
  <c r="Y585" i="1"/>
  <c r="Z585" i="1" s="1"/>
  <c r="W585" i="1"/>
  <c r="U585" i="1"/>
  <c r="M585" i="1"/>
  <c r="S585" i="1" s="1"/>
  <c r="T585" i="1" s="1"/>
  <c r="G585" i="1"/>
  <c r="AA584" i="1"/>
  <c r="AB584" i="1" s="1"/>
  <c r="Y584" i="1"/>
  <c r="Z584" i="1" s="1"/>
  <c r="W584" i="1"/>
  <c r="U584" i="1"/>
  <c r="M584" i="1"/>
  <c r="S584" i="1" s="1"/>
  <c r="T584" i="1" s="1"/>
  <c r="G584" i="1"/>
  <c r="AA583" i="1"/>
  <c r="AB583" i="1" s="1"/>
  <c r="Y583" i="1"/>
  <c r="Z583" i="1" s="1"/>
  <c r="W583" i="1"/>
  <c r="U583" i="1"/>
  <c r="M583" i="1"/>
  <c r="G583" i="1"/>
  <c r="M582" i="1"/>
  <c r="G582" i="1"/>
  <c r="AA581" i="1"/>
  <c r="AB581" i="1" s="1"/>
  <c r="Y581" i="1"/>
  <c r="Z581" i="1" s="1"/>
  <c r="W581" i="1"/>
  <c r="U581" i="1"/>
  <c r="M581" i="1"/>
  <c r="S581" i="1" s="1"/>
  <c r="T581" i="1" s="1"/>
  <c r="G581" i="1"/>
  <c r="AA580" i="1"/>
  <c r="AB580" i="1" s="1"/>
  <c r="Y580" i="1"/>
  <c r="Z580" i="1" s="1"/>
  <c r="W580" i="1"/>
  <c r="U580" i="1"/>
  <c r="M580" i="1"/>
  <c r="S580" i="1" s="1"/>
  <c r="T580" i="1" s="1"/>
  <c r="G580" i="1"/>
  <c r="AA579" i="1"/>
  <c r="AB579" i="1" s="1"/>
  <c r="Y579" i="1"/>
  <c r="Z579" i="1" s="1"/>
  <c r="W579" i="1"/>
  <c r="U579" i="1"/>
  <c r="M579" i="1"/>
  <c r="S579" i="1" s="1"/>
  <c r="T579" i="1" s="1"/>
  <c r="G579" i="1"/>
  <c r="R579" i="1" s="1"/>
  <c r="AA578" i="1"/>
  <c r="AB578" i="1" s="1"/>
  <c r="Y578" i="1"/>
  <c r="Z578" i="1" s="1"/>
  <c r="W578" i="1"/>
  <c r="U578" i="1"/>
  <c r="M578" i="1"/>
  <c r="S578" i="1" s="1"/>
  <c r="T578" i="1" s="1"/>
  <c r="G578" i="1"/>
  <c r="AA577" i="1"/>
  <c r="AB577" i="1" s="1"/>
  <c r="Y577" i="1"/>
  <c r="Z577" i="1" s="1"/>
  <c r="W577" i="1"/>
  <c r="U577" i="1"/>
  <c r="M577" i="1"/>
  <c r="S577" i="1" s="1"/>
  <c r="T577" i="1" s="1"/>
  <c r="G577" i="1"/>
  <c r="AA576" i="1"/>
  <c r="AB576" i="1" s="1"/>
  <c r="Y576" i="1"/>
  <c r="Z576" i="1" s="1"/>
  <c r="W576" i="1"/>
  <c r="U576" i="1"/>
  <c r="M576" i="1"/>
  <c r="S576" i="1" s="1"/>
  <c r="T576" i="1" s="1"/>
  <c r="G576" i="1"/>
  <c r="AA575" i="1"/>
  <c r="AB575" i="1" s="1"/>
  <c r="Y575" i="1"/>
  <c r="Z575" i="1" s="1"/>
  <c r="W575" i="1"/>
  <c r="U575" i="1"/>
  <c r="M575" i="1"/>
  <c r="G575" i="1"/>
  <c r="AA574" i="1"/>
  <c r="Y574" i="1"/>
  <c r="Z574" i="1" s="1"/>
  <c r="W574" i="1"/>
  <c r="U574" i="1"/>
  <c r="M574" i="1"/>
  <c r="S574" i="1" s="1"/>
  <c r="T574" i="1" s="1"/>
  <c r="G574" i="1"/>
  <c r="AA573" i="1"/>
  <c r="AB573" i="1" s="1"/>
  <c r="Y573" i="1"/>
  <c r="Z573" i="1" s="1"/>
  <c r="W573" i="1"/>
  <c r="U573" i="1"/>
  <c r="M573" i="1"/>
  <c r="S573" i="1" s="1"/>
  <c r="T573" i="1" s="1"/>
  <c r="G573" i="1"/>
  <c r="AA572" i="1"/>
  <c r="AB572" i="1" s="1"/>
  <c r="Y572" i="1"/>
  <c r="Z572" i="1" s="1"/>
  <c r="W572" i="1"/>
  <c r="U572" i="1"/>
  <c r="M572" i="1"/>
  <c r="S572" i="1" s="1"/>
  <c r="T572" i="1" s="1"/>
  <c r="G572" i="1"/>
  <c r="AA571" i="1"/>
  <c r="AB571" i="1" s="1"/>
  <c r="Y571" i="1"/>
  <c r="Z571" i="1" s="1"/>
  <c r="W571" i="1"/>
  <c r="U571" i="1"/>
  <c r="M571" i="1"/>
  <c r="S571" i="1" s="1"/>
  <c r="T571" i="1" s="1"/>
  <c r="G571" i="1"/>
  <c r="AA570" i="1"/>
  <c r="AB570" i="1" s="1"/>
  <c r="Y570" i="1"/>
  <c r="W570" i="1"/>
  <c r="U570" i="1"/>
  <c r="M570" i="1"/>
  <c r="G570" i="1"/>
  <c r="Q569" i="1"/>
  <c r="P569" i="1"/>
  <c r="O569" i="1"/>
  <c r="N569" i="1"/>
  <c r="L569" i="1"/>
  <c r="K569" i="1"/>
  <c r="J569" i="1"/>
  <c r="I569" i="1"/>
  <c r="H569" i="1"/>
  <c r="F569" i="1"/>
  <c r="E569" i="1"/>
  <c r="D569" i="1"/>
  <c r="AA568" i="1"/>
  <c r="AB568" i="1" s="1"/>
  <c r="Y568" i="1"/>
  <c r="Z568" i="1" s="1"/>
  <c r="W568" i="1"/>
  <c r="U568" i="1"/>
  <c r="M568" i="1"/>
  <c r="S568" i="1" s="1"/>
  <c r="T568" i="1" s="1"/>
  <c r="G568" i="1"/>
  <c r="AA567" i="1"/>
  <c r="AB567" i="1" s="1"/>
  <c r="Y567" i="1"/>
  <c r="Z567" i="1" s="1"/>
  <c r="W567" i="1"/>
  <c r="U567" i="1"/>
  <c r="M567" i="1"/>
  <c r="G567" i="1"/>
  <c r="AA566" i="1"/>
  <c r="AB566" i="1" s="1"/>
  <c r="Y566" i="1"/>
  <c r="W566" i="1"/>
  <c r="U566" i="1"/>
  <c r="M566" i="1"/>
  <c r="S566" i="1" s="1"/>
  <c r="G566" i="1"/>
  <c r="R566" i="1" s="1"/>
  <c r="Q565" i="1"/>
  <c r="P565" i="1"/>
  <c r="O565" i="1"/>
  <c r="N565" i="1"/>
  <c r="L565" i="1"/>
  <c r="K565" i="1"/>
  <c r="J565" i="1"/>
  <c r="I565" i="1"/>
  <c r="H565" i="1"/>
  <c r="F565" i="1"/>
  <c r="E565" i="1"/>
  <c r="D565" i="1"/>
  <c r="M564" i="1"/>
  <c r="AA563" i="1"/>
  <c r="AB563" i="1" s="1"/>
  <c r="Y563" i="1"/>
  <c r="Z563" i="1" s="1"/>
  <c r="W563" i="1"/>
  <c r="U563" i="1"/>
  <c r="M563" i="1"/>
  <c r="S563" i="1" s="1"/>
  <c r="T563" i="1" s="1"/>
  <c r="G563" i="1"/>
  <c r="M562" i="1"/>
  <c r="G562" i="1"/>
  <c r="AA561" i="1"/>
  <c r="AB561" i="1" s="1"/>
  <c r="Y561" i="1"/>
  <c r="Z561" i="1" s="1"/>
  <c r="W561" i="1"/>
  <c r="U561" i="1"/>
  <c r="M561" i="1"/>
  <c r="S561" i="1" s="1"/>
  <c r="T561" i="1" s="1"/>
  <c r="G561" i="1"/>
  <c r="AA560" i="1"/>
  <c r="AB560" i="1" s="1"/>
  <c r="Y560" i="1"/>
  <c r="Z560" i="1" s="1"/>
  <c r="W560" i="1"/>
  <c r="U560" i="1"/>
  <c r="M560" i="1"/>
  <c r="G560" i="1"/>
  <c r="AA559" i="1"/>
  <c r="AB559" i="1" s="1"/>
  <c r="Y559" i="1"/>
  <c r="Z559" i="1" s="1"/>
  <c r="W559" i="1"/>
  <c r="U559" i="1"/>
  <c r="M559" i="1"/>
  <c r="G559" i="1"/>
  <c r="M558" i="1"/>
  <c r="G558" i="1"/>
  <c r="AA557" i="1"/>
  <c r="AB557" i="1" s="1"/>
  <c r="Y557" i="1"/>
  <c r="W557" i="1"/>
  <c r="U557" i="1"/>
  <c r="M557" i="1"/>
  <c r="S557" i="1" s="1"/>
  <c r="T557" i="1" s="1"/>
  <c r="G557" i="1"/>
  <c r="Q556" i="1"/>
  <c r="P556" i="1"/>
  <c r="O556" i="1"/>
  <c r="N556" i="1"/>
  <c r="L556" i="1"/>
  <c r="K556" i="1"/>
  <c r="J556" i="1"/>
  <c r="I556" i="1"/>
  <c r="H556" i="1"/>
  <c r="F556" i="1"/>
  <c r="E556" i="1"/>
  <c r="D556" i="1"/>
  <c r="AA554" i="1"/>
  <c r="AB554" i="1" s="1"/>
  <c r="Y554" i="1"/>
  <c r="Z554" i="1" s="1"/>
  <c r="W554" i="1"/>
  <c r="U554" i="1"/>
  <c r="M554" i="1"/>
  <c r="S554" i="1" s="1"/>
  <c r="T554" i="1" s="1"/>
  <c r="G554" i="1"/>
  <c r="AA553" i="1"/>
  <c r="AB553" i="1" s="1"/>
  <c r="Y553" i="1"/>
  <c r="W553" i="1"/>
  <c r="U553" i="1"/>
  <c r="M553" i="1"/>
  <c r="G553" i="1"/>
  <c r="AA552" i="1"/>
  <c r="AB552" i="1" s="1"/>
  <c r="Y552" i="1"/>
  <c r="Z552" i="1" s="1"/>
  <c r="W552" i="1"/>
  <c r="U552" i="1"/>
  <c r="M552" i="1"/>
  <c r="G552" i="1"/>
  <c r="M551" i="1"/>
  <c r="G551" i="1"/>
  <c r="AA550" i="1"/>
  <c r="AB550" i="1" s="1"/>
  <c r="Y550" i="1"/>
  <c r="W550" i="1"/>
  <c r="U550" i="1"/>
  <c r="M550" i="1"/>
  <c r="S550" i="1" s="1"/>
  <c r="G550" i="1"/>
  <c r="Q549" i="1"/>
  <c r="P549" i="1"/>
  <c r="O549" i="1"/>
  <c r="N549" i="1"/>
  <c r="L549" i="1"/>
  <c r="K549" i="1"/>
  <c r="J549" i="1"/>
  <c r="I549" i="1"/>
  <c r="H549" i="1"/>
  <c r="F549" i="1"/>
  <c r="E549" i="1"/>
  <c r="D549" i="1"/>
  <c r="AA546" i="1"/>
  <c r="Y546" i="1"/>
  <c r="Z546" i="1" s="1"/>
  <c r="W546" i="1"/>
  <c r="W545" i="1" s="1"/>
  <c r="U546" i="1"/>
  <c r="U545" i="1" s="1"/>
  <c r="M546" i="1"/>
  <c r="G546" i="1"/>
  <c r="Q545" i="1"/>
  <c r="P545" i="1"/>
  <c r="O545" i="1"/>
  <c r="N545" i="1"/>
  <c r="L545" i="1"/>
  <c r="K545" i="1"/>
  <c r="J545" i="1"/>
  <c r="I545" i="1"/>
  <c r="H545" i="1"/>
  <c r="G545" i="1"/>
  <c r="F545" i="1"/>
  <c r="F544" i="1" s="1"/>
  <c r="E545" i="1"/>
  <c r="D545" i="1"/>
  <c r="AA542" i="1"/>
  <c r="AB542" i="1" s="1"/>
  <c r="Y542" i="1"/>
  <c r="Z542" i="1" s="1"/>
  <c r="W542" i="1"/>
  <c r="U542" i="1"/>
  <c r="M542" i="1"/>
  <c r="G542" i="1"/>
  <c r="AA541" i="1"/>
  <c r="AB541" i="1" s="1"/>
  <c r="Y541" i="1"/>
  <c r="Z541" i="1" s="1"/>
  <c r="W541" i="1"/>
  <c r="U541" i="1"/>
  <c r="M541" i="1"/>
  <c r="G541" i="1"/>
  <c r="AA540" i="1"/>
  <c r="AB540" i="1" s="1"/>
  <c r="Y540" i="1"/>
  <c r="Z540" i="1" s="1"/>
  <c r="W540" i="1"/>
  <c r="U540" i="1"/>
  <c r="M540" i="1"/>
  <c r="S540" i="1" s="1"/>
  <c r="T540" i="1" s="1"/>
  <c r="G540" i="1"/>
  <c r="AA539" i="1"/>
  <c r="Y539" i="1"/>
  <c r="Z539" i="1" s="1"/>
  <c r="W539" i="1"/>
  <c r="U539" i="1"/>
  <c r="M539" i="1"/>
  <c r="S539" i="1" s="1"/>
  <c r="T539" i="1" s="1"/>
  <c r="G539" i="1"/>
  <c r="Q538" i="1"/>
  <c r="P538" i="1"/>
  <c r="O538" i="1"/>
  <c r="N538" i="1"/>
  <c r="L538" i="1"/>
  <c r="K538" i="1"/>
  <c r="J538" i="1"/>
  <c r="I538" i="1"/>
  <c r="H538" i="1"/>
  <c r="F538" i="1"/>
  <c r="E538" i="1"/>
  <c r="D538" i="1"/>
  <c r="AA537" i="1"/>
  <c r="AA536" i="1" s="1"/>
  <c r="Y537" i="1"/>
  <c r="Y536" i="1" s="1"/>
  <c r="W537" i="1"/>
  <c r="W536" i="1" s="1"/>
  <c r="U537" i="1"/>
  <c r="U536" i="1" s="1"/>
  <c r="M537" i="1"/>
  <c r="S537" i="1" s="1"/>
  <c r="G537" i="1"/>
  <c r="Q536" i="1"/>
  <c r="P536" i="1"/>
  <c r="O536" i="1"/>
  <c r="N536" i="1"/>
  <c r="L536" i="1"/>
  <c r="K536" i="1"/>
  <c r="J536" i="1"/>
  <c r="I536" i="1"/>
  <c r="H536" i="1"/>
  <c r="F536" i="1"/>
  <c r="E536" i="1"/>
  <c r="D536" i="1"/>
  <c r="AA535" i="1"/>
  <c r="AB535" i="1" s="1"/>
  <c r="Y535" i="1"/>
  <c r="W535" i="1"/>
  <c r="U535" i="1"/>
  <c r="M535" i="1"/>
  <c r="S535" i="1" s="1"/>
  <c r="T535" i="1" s="1"/>
  <c r="G535" i="1"/>
  <c r="R535" i="1" s="1"/>
  <c r="AA534" i="1"/>
  <c r="AB534" i="1" s="1"/>
  <c r="Y534" i="1"/>
  <c r="Z534" i="1" s="1"/>
  <c r="W534" i="1"/>
  <c r="U534" i="1"/>
  <c r="S534" i="1"/>
  <c r="T534" i="1" s="1"/>
  <c r="M534" i="1"/>
  <c r="G534" i="1"/>
  <c r="AA533" i="1"/>
  <c r="AB533" i="1" s="1"/>
  <c r="Y533" i="1"/>
  <c r="Z533" i="1" s="1"/>
  <c r="W533" i="1"/>
  <c r="U533" i="1"/>
  <c r="M533" i="1"/>
  <c r="G533" i="1"/>
  <c r="AA532" i="1"/>
  <c r="AB532" i="1" s="1"/>
  <c r="Y532" i="1"/>
  <c r="W532" i="1"/>
  <c r="U532" i="1"/>
  <c r="M532" i="1"/>
  <c r="S532" i="1" s="1"/>
  <c r="T532" i="1" s="1"/>
  <c r="G532" i="1"/>
  <c r="M531" i="1"/>
  <c r="AA530" i="1"/>
  <c r="AB530" i="1" s="1"/>
  <c r="Y530" i="1"/>
  <c r="Z530" i="1" s="1"/>
  <c r="W530" i="1"/>
  <c r="U530" i="1"/>
  <c r="M530" i="1"/>
  <c r="S530" i="1" s="1"/>
  <c r="T530" i="1" s="1"/>
  <c r="G530" i="1"/>
  <c r="AA529" i="1"/>
  <c r="AB529" i="1" s="1"/>
  <c r="Y529" i="1"/>
  <c r="Z529" i="1" s="1"/>
  <c r="W529" i="1"/>
  <c r="U529" i="1"/>
  <c r="M529" i="1"/>
  <c r="S529" i="1" s="1"/>
  <c r="T529" i="1" s="1"/>
  <c r="G529" i="1"/>
  <c r="AA528" i="1"/>
  <c r="AB528" i="1" s="1"/>
  <c r="Y528" i="1"/>
  <c r="W528" i="1"/>
  <c r="U528" i="1"/>
  <c r="M528" i="1"/>
  <c r="S528" i="1" s="1"/>
  <c r="T528" i="1" s="1"/>
  <c r="G528" i="1"/>
  <c r="AA527" i="1"/>
  <c r="AB527" i="1" s="1"/>
  <c r="Y527" i="1"/>
  <c r="Z527" i="1" s="1"/>
  <c r="W527" i="1"/>
  <c r="U527" i="1"/>
  <c r="M527" i="1"/>
  <c r="S527" i="1" s="1"/>
  <c r="T527" i="1" s="1"/>
  <c r="G527" i="1"/>
  <c r="AA526" i="1"/>
  <c r="AB526" i="1" s="1"/>
  <c r="Y526" i="1"/>
  <c r="W526" i="1"/>
  <c r="U526" i="1"/>
  <c r="M526" i="1"/>
  <c r="S526" i="1" s="1"/>
  <c r="T526" i="1" s="1"/>
  <c r="G526" i="1"/>
  <c r="AA525" i="1"/>
  <c r="AB525" i="1" s="1"/>
  <c r="Y525" i="1"/>
  <c r="W525" i="1"/>
  <c r="U525" i="1"/>
  <c r="M525" i="1"/>
  <c r="S525" i="1" s="1"/>
  <c r="T525" i="1" s="1"/>
  <c r="G525" i="1"/>
  <c r="AA524" i="1"/>
  <c r="AB524" i="1" s="1"/>
  <c r="Y524" i="1"/>
  <c r="Z524" i="1" s="1"/>
  <c r="W524" i="1"/>
  <c r="U524" i="1"/>
  <c r="M524" i="1"/>
  <c r="S524" i="1" s="1"/>
  <c r="T524" i="1" s="1"/>
  <c r="G524" i="1"/>
  <c r="AA523" i="1"/>
  <c r="AB523" i="1" s="1"/>
  <c r="Y523" i="1"/>
  <c r="W523" i="1"/>
  <c r="U523" i="1"/>
  <c r="M523" i="1"/>
  <c r="S523" i="1" s="1"/>
  <c r="T523" i="1" s="1"/>
  <c r="G523" i="1"/>
  <c r="AA522" i="1"/>
  <c r="AB522" i="1" s="1"/>
  <c r="Y522" i="1"/>
  <c r="Z522" i="1" s="1"/>
  <c r="W522" i="1"/>
  <c r="U522" i="1"/>
  <c r="M522" i="1"/>
  <c r="S522" i="1" s="1"/>
  <c r="T522" i="1" s="1"/>
  <c r="G522" i="1"/>
  <c r="AA521" i="1"/>
  <c r="AB521" i="1" s="1"/>
  <c r="Y521" i="1"/>
  <c r="Z521" i="1" s="1"/>
  <c r="W521" i="1"/>
  <c r="U521" i="1"/>
  <c r="M521" i="1"/>
  <c r="S521" i="1" s="1"/>
  <c r="G521" i="1"/>
  <c r="AA520" i="1"/>
  <c r="AB520" i="1" s="1"/>
  <c r="Y520" i="1"/>
  <c r="W520" i="1"/>
  <c r="U520" i="1"/>
  <c r="T520" i="1"/>
  <c r="M520" i="1"/>
  <c r="S520" i="1" s="1"/>
  <c r="G520" i="1"/>
  <c r="AA519" i="1"/>
  <c r="Y519" i="1"/>
  <c r="W519" i="1"/>
  <c r="U519" i="1"/>
  <c r="M519" i="1"/>
  <c r="S519" i="1" s="1"/>
  <c r="T519" i="1" s="1"/>
  <c r="G519" i="1"/>
  <c r="Q518" i="1"/>
  <c r="P518" i="1"/>
  <c r="O518" i="1"/>
  <c r="N518" i="1"/>
  <c r="L518" i="1"/>
  <c r="K518" i="1"/>
  <c r="J518" i="1"/>
  <c r="I518" i="1"/>
  <c r="H518" i="1"/>
  <c r="F518" i="1"/>
  <c r="E518" i="1"/>
  <c r="D518" i="1"/>
  <c r="AA517" i="1"/>
  <c r="AB517" i="1" s="1"/>
  <c r="Y517" i="1"/>
  <c r="Z517" i="1" s="1"/>
  <c r="W517" i="1"/>
  <c r="W516" i="1" s="1"/>
  <c r="U517" i="1"/>
  <c r="U516" i="1" s="1"/>
  <c r="M517" i="1"/>
  <c r="S517" i="1" s="1"/>
  <c r="S516" i="1" s="1"/>
  <c r="G517" i="1"/>
  <c r="AA516" i="1"/>
  <c r="Q516" i="1"/>
  <c r="P516" i="1"/>
  <c r="O516" i="1"/>
  <c r="N516" i="1"/>
  <c r="L516" i="1"/>
  <c r="K516" i="1"/>
  <c r="J516" i="1"/>
  <c r="I516" i="1"/>
  <c r="H516" i="1"/>
  <c r="T516" i="1" s="1"/>
  <c r="F516" i="1"/>
  <c r="E516" i="1"/>
  <c r="D516" i="1"/>
  <c r="AB515" i="1"/>
  <c r="AA515" i="1"/>
  <c r="Y515" i="1"/>
  <c r="Z515" i="1" s="1"/>
  <c r="W515" i="1"/>
  <c r="U515" i="1"/>
  <c r="M515" i="1"/>
  <c r="S515" i="1" s="1"/>
  <c r="T515" i="1" s="1"/>
  <c r="G515" i="1"/>
  <c r="AA514" i="1"/>
  <c r="AB514" i="1" s="1"/>
  <c r="Y514" i="1"/>
  <c r="Z514" i="1" s="1"/>
  <c r="W514" i="1"/>
  <c r="U514" i="1"/>
  <c r="M514" i="1"/>
  <c r="S514" i="1" s="1"/>
  <c r="T514" i="1" s="1"/>
  <c r="G514" i="1"/>
  <c r="AA513" i="1"/>
  <c r="AB513" i="1" s="1"/>
  <c r="Y513" i="1"/>
  <c r="Z513" i="1" s="1"/>
  <c r="W513" i="1"/>
  <c r="U513" i="1"/>
  <c r="M513" i="1"/>
  <c r="G513" i="1"/>
  <c r="AA512" i="1"/>
  <c r="Y512" i="1"/>
  <c r="W512" i="1"/>
  <c r="U512" i="1"/>
  <c r="M512" i="1"/>
  <c r="S512" i="1" s="1"/>
  <c r="G512" i="1"/>
  <c r="Q511" i="1"/>
  <c r="P511" i="1"/>
  <c r="O511" i="1"/>
  <c r="N511" i="1"/>
  <c r="L511" i="1"/>
  <c r="K511" i="1"/>
  <c r="J511" i="1"/>
  <c r="I511" i="1"/>
  <c r="H511" i="1"/>
  <c r="F511" i="1"/>
  <c r="E511" i="1"/>
  <c r="D511" i="1"/>
  <c r="M501" i="1"/>
  <c r="AA500" i="1"/>
  <c r="Y500" i="1"/>
  <c r="Z500" i="1" s="1"/>
  <c r="W500" i="1"/>
  <c r="U500" i="1"/>
  <c r="M500" i="1"/>
  <c r="S500" i="1" s="1"/>
  <c r="T500" i="1" s="1"/>
  <c r="G500" i="1"/>
  <c r="M499" i="1"/>
  <c r="M498" i="1"/>
  <c r="M497" i="1"/>
  <c r="M496" i="1"/>
  <c r="M495" i="1"/>
  <c r="M494" i="1"/>
  <c r="M493" i="1"/>
  <c r="M492" i="1"/>
  <c r="M491" i="1"/>
  <c r="AA490" i="1"/>
  <c r="AB490" i="1" s="1"/>
  <c r="Y490" i="1"/>
  <c r="Z490" i="1" s="1"/>
  <c r="W490" i="1"/>
  <c r="U490" i="1"/>
  <c r="M490" i="1"/>
  <c r="S490" i="1" s="1"/>
  <c r="T490" i="1" s="1"/>
  <c r="G490" i="1"/>
  <c r="AA489" i="1"/>
  <c r="AB489" i="1" s="1"/>
  <c r="Y489" i="1"/>
  <c r="Z489" i="1" s="1"/>
  <c r="W489" i="1"/>
  <c r="U489" i="1"/>
  <c r="M489" i="1"/>
  <c r="S489" i="1" s="1"/>
  <c r="T489" i="1" s="1"/>
  <c r="G489" i="1"/>
  <c r="AA488" i="1"/>
  <c r="AB488" i="1" s="1"/>
  <c r="Y488" i="1"/>
  <c r="Z488" i="1" s="1"/>
  <c r="W488" i="1"/>
  <c r="U488" i="1"/>
  <c r="M488" i="1"/>
  <c r="S488" i="1" s="1"/>
  <c r="T488" i="1" s="1"/>
  <c r="G488" i="1"/>
  <c r="AA487" i="1"/>
  <c r="AB487" i="1" s="1"/>
  <c r="Y487" i="1"/>
  <c r="Z487" i="1" s="1"/>
  <c r="W487" i="1"/>
  <c r="U487" i="1"/>
  <c r="M487" i="1"/>
  <c r="S487" i="1" s="1"/>
  <c r="T487" i="1" s="1"/>
  <c r="G487" i="1"/>
  <c r="AA486" i="1"/>
  <c r="AB486" i="1" s="1"/>
  <c r="Y486" i="1"/>
  <c r="Z486" i="1" s="1"/>
  <c r="W486" i="1"/>
  <c r="U486" i="1"/>
  <c r="M486" i="1"/>
  <c r="G486" i="1"/>
  <c r="AA485" i="1"/>
  <c r="AB485" i="1" s="1"/>
  <c r="Y485" i="1"/>
  <c r="Z485" i="1" s="1"/>
  <c r="W485" i="1"/>
  <c r="U485" i="1"/>
  <c r="M485" i="1"/>
  <c r="S485" i="1" s="1"/>
  <c r="T485" i="1" s="1"/>
  <c r="G485" i="1"/>
  <c r="AA484" i="1"/>
  <c r="AB484" i="1" s="1"/>
  <c r="Y484" i="1"/>
  <c r="Z484" i="1" s="1"/>
  <c r="W484" i="1"/>
  <c r="U484" i="1"/>
  <c r="M484" i="1"/>
  <c r="S484" i="1" s="1"/>
  <c r="T484" i="1" s="1"/>
  <c r="G484" i="1"/>
  <c r="AA483" i="1"/>
  <c r="AB483" i="1" s="1"/>
  <c r="Y483" i="1"/>
  <c r="Z483" i="1" s="1"/>
  <c r="W483" i="1"/>
  <c r="U483" i="1"/>
  <c r="M483" i="1"/>
  <c r="S483" i="1" s="1"/>
  <c r="T483" i="1" s="1"/>
  <c r="G483" i="1"/>
  <c r="AA482" i="1"/>
  <c r="AB482" i="1" s="1"/>
  <c r="Y482" i="1"/>
  <c r="Z482" i="1" s="1"/>
  <c r="W482" i="1"/>
  <c r="U482" i="1"/>
  <c r="M482" i="1"/>
  <c r="S482" i="1" s="1"/>
  <c r="T482" i="1" s="1"/>
  <c r="G482" i="1"/>
  <c r="AA481" i="1"/>
  <c r="AB481" i="1" s="1"/>
  <c r="Y481" i="1"/>
  <c r="Z481" i="1" s="1"/>
  <c r="W481" i="1"/>
  <c r="U481" i="1"/>
  <c r="M481" i="1"/>
  <c r="S481" i="1" s="1"/>
  <c r="T481" i="1" s="1"/>
  <c r="G481" i="1"/>
  <c r="AA480" i="1"/>
  <c r="AB480" i="1" s="1"/>
  <c r="Y480" i="1"/>
  <c r="Z480" i="1" s="1"/>
  <c r="W480" i="1"/>
  <c r="U480" i="1"/>
  <c r="M480" i="1"/>
  <c r="S480" i="1" s="1"/>
  <c r="T480" i="1" s="1"/>
  <c r="G480" i="1"/>
  <c r="AA479" i="1"/>
  <c r="AB479" i="1" s="1"/>
  <c r="Y479" i="1"/>
  <c r="Z479" i="1" s="1"/>
  <c r="W479" i="1"/>
  <c r="U479" i="1"/>
  <c r="M479" i="1"/>
  <c r="S479" i="1" s="1"/>
  <c r="T479" i="1" s="1"/>
  <c r="G479" i="1"/>
  <c r="R479" i="1" s="1"/>
  <c r="AA478" i="1"/>
  <c r="Y478" i="1"/>
  <c r="Z478" i="1" s="1"/>
  <c r="W478" i="1"/>
  <c r="U478" i="1"/>
  <c r="M478" i="1"/>
  <c r="G478" i="1"/>
  <c r="AA477" i="1"/>
  <c r="AB477" i="1" s="1"/>
  <c r="Y477" i="1"/>
  <c r="Z477" i="1" s="1"/>
  <c r="W477" i="1"/>
  <c r="U477" i="1"/>
  <c r="M477" i="1"/>
  <c r="S477" i="1" s="1"/>
  <c r="T477" i="1" s="1"/>
  <c r="G477" i="1"/>
  <c r="AA476" i="1"/>
  <c r="AB476" i="1" s="1"/>
  <c r="Y476" i="1"/>
  <c r="Z476" i="1" s="1"/>
  <c r="W476" i="1"/>
  <c r="U476" i="1"/>
  <c r="S476" i="1"/>
  <c r="T476" i="1" s="1"/>
  <c r="M476" i="1"/>
  <c r="G476" i="1"/>
  <c r="AA475" i="1"/>
  <c r="AB475" i="1" s="1"/>
  <c r="Y475" i="1"/>
  <c r="Z475" i="1" s="1"/>
  <c r="W475" i="1"/>
  <c r="U475" i="1"/>
  <c r="M475" i="1"/>
  <c r="S475" i="1" s="1"/>
  <c r="T475" i="1" s="1"/>
  <c r="G475" i="1"/>
  <c r="AA474" i="1"/>
  <c r="AB474" i="1" s="1"/>
  <c r="Y474" i="1"/>
  <c r="W474" i="1"/>
  <c r="U474" i="1"/>
  <c r="M474" i="1"/>
  <c r="G474" i="1"/>
  <c r="Q473" i="1"/>
  <c r="P473" i="1"/>
  <c r="O473" i="1"/>
  <c r="N473" i="1"/>
  <c r="L473" i="1"/>
  <c r="K473" i="1"/>
  <c r="J473" i="1"/>
  <c r="I473" i="1"/>
  <c r="H473" i="1"/>
  <c r="F473" i="1"/>
  <c r="E473" i="1"/>
  <c r="D473" i="1"/>
  <c r="AA471" i="1"/>
  <c r="AA470" i="1" s="1"/>
  <c r="Y471" i="1"/>
  <c r="W471" i="1"/>
  <c r="W470" i="1" s="1"/>
  <c r="U471" i="1"/>
  <c r="U470" i="1" s="1"/>
  <c r="M471" i="1"/>
  <c r="G471" i="1"/>
  <c r="G470" i="1" s="1"/>
  <c r="Q470" i="1"/>
  <c r="P470" i="1"/>
  <c r="O470" i="1"/>
  <c r="N470" i="1"/>
  <c r="L470" i="1"/>
  <c r="K470" i="1"/>
  <c r="J470" i="1"/>
  <c r="I470" i="1"/>
  <c r="H470" i="1"/>
  <c r="F470" i="1"/>
  <c r="E470" i="1"/>
  <c r="D470" i="1"/>
  <c r="AA469" i="1"/>
  <c r="Y469" i="1"/>
  <c r="Y468" i="1" s="1"/>
  <c r="W469" i="1"/>
  <c r="W468" i="1" s="1"/>
  <c r="U469" i="1"/>
  <c r="U468" i="1" s="1"/>
  <c r="M469" i="1"/>
  <c r="G469" i="1"/>
  <c r="G468" i="1" s="1"/>
  <c r="Q468" i="1"/>
  <c r="P468" i="1"/>
  <c r="O468" i="1"/>
  <c r="N468" i="1"/>
  <c r="L468" i="1"/>
  <c r="K468" i="1"/>
  <c r="J468" i="1"/>
  <c r="I468" i="1"/>
  <c r="H468" i="1"/>
  <c r="F468" i="1"/>
  <c r="E468" i="1"/>
  <c r="D468" i="1"/>
  <c r="AA462" i="1"/>
  <c r="Y462" i="1"/>
  <c r="W462" i="1"/>
  <c r="U462" i="1"/>
  <c r="S462" i="1"/>
  <c r="R462" i="1"/>
  <c r="Q462" i="1"/>
  <c r="P462" i="1"/>
  <c r="O462" i="1"/>
  <c r="N462" i="1"/>
  <c r="M462" i="1"/>
  <c r="L462" i="1"/>
  <c r="K462" i="1"/>
  <c r="J462" i="1"/>
  <c r="I462" i="1"/>
  <c r="H462" i="1"/>
  <c r="G462" i="1"/>
  <c r="F462" i="1"/>
  <c r="E462" i="1"/>
  <c r="D462" i="1"/>
  <c r="AA461" i="1"/>
  <c r="Y461" i="1"/>
  <c r="Z461" i="1" s="1"/>
  <c r="W461" i="1"/>
  <c r="W460" i="1" s="1"/>
  <c r="W458" i="1" s="1"/>
  <c r="U461" i="1"/>
  <c r="U460" i="1" s="1"/>
  <c r="U458" i="1" s="1"/>
  <c r="M461" i="1"/>
  <c r="S461" i="1" s="1"/>
  <c r="T461" i="1" s="1"/>
  <c r="G461" i="1"/>
  <c r="Q460" i="1"/>
  <c r="Q458" i="1" s="1"/>
  <c r="P460" i="1"/>
  <c r="P458" i="1" s="1"/>
  <c r="O460" i="1"/>
  <c r="O458" i="1" s="1"/>
  <c r="N460" i="1"/>
  <c r="N458" i="1" s="1"/>
  <c r="L460" i="1"/>
  <c r="L458" i="1" s="1"/>
  <c r="K460" i="1"/>
  <c r="J460" i="1"/>
  <c r="J458" i="1" s="1"/>
  <c r="I460" i="1"/>
  <c r="I458" i="1" s="1"/>
  <c r="H460" i="1"/>
  <c r="H458" i="1" s="1"/>
  <c r="F460" i="1"/>
  <c r="F458" i="1" s="1"/>
  <c r="E460" i="1"/>
  <c r="E458" i="1" s="1"/>
  <c r="D460" i="1"/>
  <c r="D458" i="1" s="1"/>
  <c r="AA457" i="1"/>
  <c r="Y457" i="1"/>
  <c r="Z457" i="1" s="1"/>
  <c r="W457" i="1"/>
  <c r="U457" i="1"/>
  <c r="M457" i="1"/>
  <c r="G457" i="1"/>
  <c r="AA456" i="1"/>
  <c r="AB456" i="1" s="1"/>
  <c r="Y456" i="1"/>
  <c r="W456" i="1"/>
  <c r="U456" i="1"/>
  <c r="M456" i="1"/>
  <c r="S456" i="1" s="1"/>
  <c r="T456" i="1" s="1"/>
  <c r="G456" i="1"/>
  <c r="Q455" i="1"/>
  <c r="Q453" i="1" s="1"/>
  <c r="P455" i="1"/>
  <c r="P453" i="1" s="1"/>
  <c r="O455" i="1"/>
  <c r="O453" i="1" s="1"/>
  <c r="N455" i="1"/>
  <c r="N453" i="1" s="1"/>
  <c r="L455" i="1"/>
  <c r="L453" i="1" s="1"/>
  <c r="K455" i="1"/>
  <c r="K453" i="1" s="1"/>
  <c r="J455" i="1"/>
  <c r="J453" i="1" s="1"/>
  <c r="I455" i="1"/>
  <c r="I453" i="1" s="1"/>
  <c r="H455" i="1"/>
  <c r="F455" i="1"/>
  <c r="F453" i="1" s="1"/>
  <c r="E455" i="1"/>
  <c r="E453" i="1" s="1"/>
  <c r="D455" i="1"/>
  <c r="D453" i="1" s="1"/>
  <c r="H453" i="1"/>
  <c r="AA451" i="1"/>
  <c r="AB451" i="1" s="1"/>
  <c r="Y451" i="1"/>
  <c r="Z451" i="1" s="1"/>
  <c r="W451" i="1"/>
  <c r="U451" i="1"/>
  <c r="M451" i="1"/>
  <c r="S451" i="1" s="1"/>
  <c r="T451" i="1" s="1"/>
  <c r="G451" i="1"/>
  <c r="AA450" i="1"/>
  <c r="AB450" i="1" s="1"/>
  <c r="Y450" i="1"/>
  <c r="W450" i="1"/>
  <c r="U450" i="1"/>
  <c r="M450" i="1"/>
  <c r="S450" i="1" s="1"/>
  <c r="T450" i="1" s="1"/>
  <c r="G450" i="1"/>
  <c r="AA449" i="1"/>
  <c r="AB449" i="1" s="1"/>
  <c r="Y449" i="1"/>
  <c r="Z449" i="1" s="1"/>
  <c r="W449" i="1"/>
  <c r="U449" i="1"/>
  <c r="M449" i="1"/>
  <c r="S449" i="1" s="1"/>
  <c r="T449" i="1" s="1"/>
  <c r="G449" i="1"/>
  <c r="AA448" i="1"/>
  <c r="AB448" i="1" s="1"/>
  <c r="Y448" i="1"/>
  <c r="Z448" i="1" s="1"/>
  <c r="W448" i="1"/>
  <c r="U448" i="1"/>
  <c r="M448" i="1"/>
  <c r="G448" i="1"/>
  <c r="AA447" i="1"/>
  <c r="AB447" i="1" s="1"/>
  <c r="Y447" i="1"/>
  <c r="W447" i="1"/>
  <c r="U447" i="1"/>
  <c r="M447" i="1"/>
  <c r="S447" i="1" s="1"/>
  <c r="T447" i="1" s="1"/>
  <c r="G447" i="1"/>
  <c r="AA446" i="1"/>
  <c r="AB446" i="1" s="1"/>
  <c r="Y446" i="1"/>
  <c r="Z446" i="1" s="1"/>
  <c r="W446" i="1"/>
  <c r="U446" i="1"/>
  <c r="M446" i="1"/>
  <c r="G446" i="1"/>
  <c r="AA445" i="1"/>
  <c r="AB445" i="1" s="1"/>
  <c r="Z445" i="1"/>
  <c r="Y445" i="1"/>
  <c r="W445" i="1"/>
  <c r="U445" i="1"/>
  <c r="M445" i="1"/>
  <c r="S445" i="1" s="1"/>
  <c r="T445" i="1" s="1"/>
  <c r="G445" i="1"/>
  <c r="AA444" i="1"/>
  <c r="AB444" i="1" s="1"/>
  <c r="Y444" i="1"/>
  <c r="Z444" i="1" s="1"/>
  <c r="W444" i="1"/>
  <c r="U444" i="1"/>
  <c r="M444" i="1"/>
  <c r="S444" i="1" s="1"/>
  <c r="T444" i="1" s="1"/>
  <c r="G444" i="1"/>
  <c r="AA443" i="1"/>
  <c r="AB443" i="1" s="1"/>
  <c r="Y443" i="1"/>
  <c r="Z443" i="1" s="1"/>
  <c r="W443" i="1"/>
  <c r="U443" i="1"/>
  <c r="M443" i="1"/>
  <c r="S443" i="1" s="1"/>
  <c r="T443" i="1" s="1"/>
  <c r="G443" i="1"/>
  <c r="AA442" i="1"/>
  <c r="AB442" i="1" s="1"/>
  <c r="Y442" i="1"/>
  <c r="Z442" i="1" s="1"/>
  <c r="W442" i="1"/>
  <c r="U442" i="1"/>
  <c r="M442" i="1"/>
  <c r="S442" i="1" s="1"/>
  <c r="T442" i="1" s="1"/>
  <c r="G442" i="1"/>
  <c r="AA441" i="1"/>
  <c r="AB441" i="1" s="1"/>
  <c r="Y441" i="1"/>
  <c r="Z441" i="1" s="1"/>
  <c r="W441" i="1"/>
  <c r="U441" i="1"/>
  <c r="M441" i="1"/>
  <c r="S441" i="1" s="1"/>
  <c r="T441" i="1" s="1"/>
  <c r="G441" i="1"/>
  <c r="AA440" i="1"/>
  <c r="AB440" i="1" s="1"/>
  <c r="Y440" i="1"/>
  <c r="Z440" i="1" s="1"/>
  <c r="W440" i="1"/>
  <c r="U440" i="1"/>
  <c r="M440" i="1"/>
  <c r="S440" i="1" s="1"/>
  <c r="T440" i="1" s="1"/>
  <c r="G440" i="1"/>
  <c r="AA439" i="1"/>
  <c r="AB439" i="1" s="1"/>
  <c r="Y439" i="1"/>
  <c r="Z439" i="1" s="1"/>
  <c r="W439" i="1"/>
  <c r="U439" i="1"/>
  <c r="S439" i="1"/>
  <c r="T439" i="1" s="1"/>
  <c r="M439" i="1"/>
  <c r="G439" i="1"/>
  <c r="AA438" i="1"/>
  <c r="AB438" i="1" s="1"/>
  <c r="Y438" i="1"/>
  <c r="Z438" i="1" s="1"/>
  <c r="W438" i="1"/>
  <c r="U438" i="1"/>
  <c r="M438" i="1"/>
  <c r="S438" i="1" s="1"/>
  <c r="T438" i="1" s="1"/>
  <c r="G438" i="1"/>
  <c r="AA437" i="1"/>
  <c r="AB437" i="1" s="1"/>
  <c r="Y437" i="1"/>
  <c r="Z437" i="1" s="1"/>
  <c r="W437" i="1"/>
  <c r="U437" i="1"/>
  <c r="M437" i="1"/>
  <c r="S437" i="1" s="1"/>
  <c r="T437" i="1" s="1"/>
  <c r="G437" i="1"/>
  <c r="AA436" i="1"/>
  <c r="Y436" i="1"/>
  <c r="Z436" i="1" s="1"/>
  <c r="W436" i="1"/>
  <c r="U436" i="1"/>
  <c r="M436" i="1"/>
  <c r="S436" i="1" s="1"/>
  <c r="T436" i="1" s="1"/>
  <c r="G436" i="1"/>
  <c r="AA435" i="1"/>
  <c r="AB435" i="1" s="1"/>
  <c r="Y435" i="1"/>
  <c r="Z435" i="1" s="1"/>
  <c r="W435" i="1"/>
  <c r="U435" i="1"/>
  <c r="M435" i="1"/>
  <c r="S435" i="1" s="1"/>
  <c r="T435" i="1" s="1"/>
  <c r="G435" i="1"/>
  <c r="AA434" i="1"/>
  <c r="AB434" i="1" s="1"/>
  <c r="Y434" i="1"/>
  <c r="W434" i="1"/>
  <c r="U434" i="1"/>
  <c r="M434" i="1"/>
  <c r="G434" i="1"/>
  <c r="Q433" i="1"/>
  <c r="P433" i="1"/>
  <c r="O433" i="1"/>
  <c r="N433" i="1"/>
  <c r="L433" i="1"/>
  <c r="K433" i="1"/>
  <c r="J433" i="1"/>
  <c r="I433" i="1"/>
  <c r="H433" i="1"/>
  <c r="F433" i="1"/>
  <c r="E433" i="1"/>
  <c r="D433" i="1"/>
  <c r="AA432" i="1"/>
  <c r="Y432" i="1"/>
  <c r="Z432" i="1" s="1"/>
  <c r="W432" i="1"/>
  <c r="W431" i="1" s="1"/>
  <c r="U432" i="1"/>
  <c r="U431" i="1" s="1"/>
  <c r="M432" i="1"/>
  <c r="G432" i="1"/>
  <c r="G431" i="1" s="1"/>
  <c r="Q431" i="1"/>
  <c r="P431" i="1"/>
  <c r="O431" i="1"/>
  <c r="N431" i="1"/>
  <c r="L431" i="1"/>
  <c r="K431" i="1"/>
  <c r="J431" i="1"/>
  <c r="I431" i="1"/>
  <c r="H431" i="1"/>
  <c r="F431" i="1"/>
  <c r="E431" i="1"/>
  <c r="D431" i="1"/>
  <c r="AA430" i="1"/>
  <c r="Y430" i="1"/>
  <c r="W430" i="1"/>
  <c r="U430" i="1"/>
  <c r="U429" i="1" s="1"/>
  <c r="M430" i="1"/>
  <c r="M429" i="1" s="1"/>
  <c r="G430" i="1"/>
  <c r="G429" i="1" s="1"/>
  <c r="W429" i="1"/>
  <c r="Q429" i="1"/>
  <c r="P429" i="1"/>
  <c r="O429" i="1"/>
  <c r="N429" i="1"/>
  <c r="L429" i="1"/>
  <c r="K429" i="1"/>
  <c r="J429" i="1"/>
  <c r="I429" i="1"/>
  <c r="H429" i="1"/>
  <c r="F429" i="1"/>
  <c r="E429" i="1"/>
  <c r="D429" i="1"/>
  <c r="AA428" i="1"/>
  <c r="AB428" i="1" s="1"/>
  <c r="Y428" i="1"/>
  <c r="Z428" i="1" s="1"/>
  <c r="W428" i="1"/>
  <c r="U428" i="1"/>
  <c r="M428" i="1"/>
  <c r="S428" i="1" s="1"/>
  <c r="T428" i="1" s="1"/>
  <c r="G428" i="1"/>
  <c r="AA427" i="1"/>
  <c r="AB427" i="1" s="1"/>
  <c r="Y427" i="1"/>
  <c r="Z427" i="1" s="1"/>
  <c r="W427" i="1"/>
  <c r="U427" i="1"/>
  <c r="M427" i="1"/>
  <c r="S427" i="1" s="1"/>
  <c r="T427" i="1" s="1"/>
  <c r="G427" i="1"/>
  <c r="AA426" i="1"/>
  <c r="AB426" i="1" s="1"/>
  <c r="Y426" i="1"/>
  <c r="Z426" i="1" s="1"/>
  <c r="W426" i="1"/>
  <c r="U426" i="1"/>
  <c r="M426" i="1"/>
  <c r="G426" i="1"/>
  <c r="AA425" i="1"/>
  <c r="AB425" i="1" s="1"/>
  <c r="Y425" i="1"/>
  <c r="Z425" i="1" s="1"/>
  <c r="W425" i="1"/>
  <c r="U425" i="1"/>
  <c r="M425" i="1"/>
  <c r="S425" i="1" s="1"/>
  <c r="T425" i="1" s="1"/>
  <c r="G425" i="1"/>
  <c r="R425" i="1" s="1"/>
  <c r="AA424" i="1"/>
  <c r="AB424" i="1" s="1"/>
  <c r="Y424" i="1"/>
  <c r="Z424" i="1" s="1"/>
  <c r="W424" i="1"/>
  <c r="U424" i="1"/>
  <c r="M424" i="1"/>
  <c r="S424" i="1" s="1"/>
  <c r="T424" i="1" s="1"/>
  <c r="G424" i="1"/>
  <c r="AA423" i="1"/>
  <c r="AB423" i="1" s="1"/>
  <c r="Y423" i="1"/>
  <c r="Z423" i="1" s="1"/>
  <c r="W423" i="1"/>
  <c r="U423" i="1"/>
  <c r="M423" i="1"/>
  <c r="S423" i="1" s="1"/>
  <c r="T423" i="1" s="1"/>
  <c r="G423" i="1"/>
  <c r="R423" i="1" s="1"/>
  <c r="AA422" i="1"/>
  <c r="AB422" i="1" s="1"/>
  <c r="Y422" i="1"/>
  <c r="Z422" i="1" s="1"/>
  <c r="W422" i="1"/>
  <c r="U422" i="1"/>
  <c r="M422" i="1"/>
  <c r="S422" i="1" s="1"/>
  <c r="T422" i="1" s="1"/>
  <c r="G422" i="1"/>
  <c r="AA421" i="1"/>
  <c r="AB421" i="1" s="1"/>
  <c r="Y421" i="1"/>
  <c r="Z421" i="1" s="1"/>
  <c r="W421" i="1"/>
  <c r="U421" i="1"/>
  <c r="M421" i="1"/>
  <c r="G421" i="1"/>
  <c r="AA420" i="1"/>
  <c r="Y420" i="1"/>
  <c r="W420" i="1"/>
  <c r="U420" i="1"/>
  <c r="M420" i="1"/>
  <c r="S420" i="1" s="1"/>
  <c r="G420" i="1"/>
  <c r="Q419" i="1"/>
  <c r="P419" i="1"/>
  <c r="O419" i="1"/>
  <c r="N419" i="1"/>
  <c r="L419" i="1"/>
  <c r="K419" i="1"/>
  <c r="J419" i="1"/>
  <c r="I419" i="1"/>
  <c r="H419" i="1"/>
  <c r="F419" i="1"/>
  <c r="E419" i="1"/>
  <c r="D419" i="1"/>
  <c r="AA417" i="1"/>
  <c r="AB417" i="1" s="1"/>
  <c r="Y417" i="1"/>
  <c r="Z417" i="1" s="1"/>
  <c r="W417" i="1"/>
  <c r="U417" i="1"/>
  <c r="M417" i="1"/>
  <c r="G417" i="1"/>
  <c r="AA416" i="1"/>
  <c r="AB416" i="1" s="1"/>
  <c r="Y416" i="1"/>
  <c r="Z416" i="1" s="1"/>
  <c r="W416" i="1"/>
  <c r="U416" i="1"/>
  <c r="M416" i="1"/>
  <c r="G416" i="1"/>
  <c r="AA415" i="1"/>
  <c r="AB415" i="1" s="1"/>
  <c r="Y415" i="1"/>
  <c r="Z415" i="1" s="1"/>
  <c r="W415" i="1"/>
  <c r="U415" i="1"/>
  <c r="M415" i="1"/>
  <c r="S415" i="1" s="1"/>
  <c r="T415" i="1" s="1"/>
  <c r="G415" i="1"/>
  <c r="R415" i="1" s="1"/>
  <c r="AA414" i="1"/>
  <c r="AB414" i="1" s="1"/>
  <c r="Y414" i="1"/>
  <c r="W414" i="1"/>
  <c r="U414" i="1"/>
  <c r="M414" i="1"/>
  <c r="S414" i="1" s="1"/>
  <c r="T414" i="1" s="1"/>
  <c r="G414" i="1"/>
  <c r="AA413" i="1"/>
  <c r="Y413" i="1"/>
  <c r="Z413" i="1" s="1"/>
  <c r="W413" i="1"/>
  <c r="U413" i="1"/>
  <c r="M413" i="1"/>
  <c r="S413" i="1" s="1"/>
  <c r="T413" i="1" s="1"/>
  <c r="G413" i="1"/>
  <c r="Q412" i="1"/>
  <c r="P412" i="1"/>
  <c r="O412" i="1"/>
  <c r="N412" i="1"/>
  <c r="L412" i="1"/>
  <c r="K412" i="1"/>
  <c r="J412" i="1"/>
  <c r="I412" i="1"/>
  <c r="H412" i="1"/>
  <c r="F412" i="1"/>
  <c r="E412" i="1"/>
  <c r="D412" i="1"/>
  <c r="M411" i="1"/>
  <c r="AA410" i="1"/>
  <c r="Y410" i="1"/>
  <c r="W410" i="1"/>
  <c r="W409" i="1" s="1"/>
  <c r="U410" i="1"/>
  <c r="U409" i="1" s="1"/>
  <c r="M410" i="1"/>
  <c r="G410" i="1"/>
  <c r="G409" i="1" s="1"/>
  <c r="Q409" i="1"/>
  <c r="P409" i="1"/>
  <c r="O409" i="1"/>
  <c r="N409" i="1"/>
  <c r="L409" i="1"/>
  <c r="K409" i="1"/>
  <c r="J409" i="1"/>
  <c r="I409" i="1"/>
  <c r="H409" i="1"/>
  <c r="F409" i="1"/>
  <c r="E409" i="1"/>
  <c r="D409" i="1"/>
  <c r="AA407" i="1"/>
  <c r="AB407" i="1" s="1"/>
  <c r="Y407" i="1"/>
  <c r="Z407" i="1" s="1"/>
  <c r="W407" i="1"/>
  <c r="U407" i="1"/>
  <c r="M407" i="1"/>
  <c r="G407" i="1"/>
  <c r="AA406" i="1"/>
  <c r="AB406" i="1" s="1"/>
  <c r="Y406" i="1"/>
  <c r="Z406" i="1" s="1"/>
  <c r="W406" i="1"/>
  <c r="U406" i="1"/>
  <c r="M406" i="1"/>
  <c r="G406" i="1"/>
  <c r="AA405" i="1"/>
  <c r="AB405" i="1" s="1"/>
  <c r="Y405" i="1"/>
  <c r="W405" i="1"/>
  <c r="U405" i="1"/>
  <c r="M405" i="1"/>
  <c r="S405" i="1" s="1"/>
  <c r="T405" i="1" s="1"/>
  <c r="G405" i="1"/>
  <c r="AA404" i="1"/>
  <c r="AB404" i="1" s="1"/>
  <c r="Y404" i="1"/>
  <c r="Z404" i="1" s="1"/>
  <c r="W404" i="1"/>
  <c r="U404" i="1"/>
  <c r="M404" i="1"/>
  <c r="S404" i="1" s="1"/>
  <c r="T404" i="1" s="1"/>
  <c r="G404" i="1"/>
  <c r="Q403" i="1"/>
  <c r="P403" i="1"/>
  <c r="P402" i="1" s="1"/>
  <c r="O403" i="1"/>
  <c r="O402" i="1" s="1"/>
  <c r="N403" i="1"/>
  <c r="L403" i="1"/>
  <c r="K403" i="1"/>
  <c r="J403" i="1"/>
  <c r="I403" i="1"/>
  <c r="H403" i="1"/>
  <c r="F403" i="1"/>
  <c r="E403" i="1"/>
  <c r="D403" i="1"/>
  <c r="AA400" i="1"/>
  <c r="AB400" i="1" s="1"/>
  <c r="Y400" i="1"/>
  <c r="W400" i="1"/>
  <c r="U400" i="1"/>
  <c r="M400" i="1"/>
  <c r="S400" i="1" s="1"/>
  <c r="T400" i="1" s="1"/>
  <c r="G400" i="1"/>
  <c r="M399" i="1"/>
  <c r="M398" i="1"/>
  <c r="M397" i="1"/>
  <c r="AA396" i="1"/>
  <c r="AB396" i="1" s="1"/>
  <c r="Y396" i="1"/>
  <c r="W396" i="1"/>
  <c r="U396" i="1"/>
  <c r="M396" i="1"/>
  <c r="S396" i="1" s="1"/>
  <c r="T396" i="1" s="1"/>
  <c r="G396" i="1"/>
  <c r="AA395" i="1"/>
  <c r="AB395" i="1" s="1"/>
  <c r="Y395" i="1"/>
  <c r="W395" i="1"/>
  <c r="U395" i="1"/>
  <c r="M395" i="1"/>
  <c r="G395" i="1"/>
  <c r="AA394" i="1"/>
  <c r="AB394" i="1" s="1"/>
  <c r="Y394" i="1"/>
  <c r="W394" i="1"/>
  <c r="U394" i="1"/>
  <c r="M394" i="1"/>
  <c r="S394" i="1" s="1"/>
  <c r="T394" i="1" s="1"/>
  <c r="G394" i="1"/>
  <c r="AA393" i="1"/>
  <c r="AB393" i="1" s="1"/>
  <c r="Y393" i="1"/>
  <c r="W393" i="1"/>
  <c r="U393" i="1"/>
  <c r="M393" i="1"/>
  <c r="S393" i="1" s="1"/>
  <c r="T393" i="1" s="1"/>
  <c r="G393" i="1"/>
  <c r="AA392" i="1"/>
  <c r="AB392" i="1" s="1"/>
  <c r="Y392" i="1"/>
  <c r="W392" i="1"/>
  <c r="U392" i="1"/>
  <c r="M392" i="1"/>
  <c r="S392" i="1" s="1"/>
  <c r="T392" i="1" s="1"/>
  <c r="G392" i="1"/>
  <c r="AA391" i="1"/>
  <c r="AB391" i="1" s="1"/>
  <c r="Y391" i="1"/>
  <c r="W391" i="1"/>
  <c r="U391" i="1"/>
  <c r="M391" i="1"/>
  <c r="S391" i="1" s="1"/>
  <c r="T391" i="1" s="1"/>
  <c r="G391" i="1"/>
  <c r="AA390" i="1"/>
  <c r="AB390" i="1" s="1"/>
  <c r="Y390" i="1"/>
  <c r="W390" i="1"/>
  <c r="U390" i="1"/>
  <c r="M390" i="1"/>
  <c r="S390" i="1" s="1"/>
  <c r="T390" i="1" s="1"/>
  <c r="G390" i="1"/>
  <c r="AA389" i="1"/>
  <c r="AB389" i="1" s="1"/>
  <c r="Y389" i="1"/>
  <c r="W389" i="1"/>
  <c r="U389" i="1"/>
  <c r="M389" i="1"/>
  <c r="S389" i="1" s="1"/>
  <c r="T389" i="1" s="1"/>
  <c r="G389" i="1"/>
  <c r="AA388" i="1"/>
  <c r="Y388" i="1"/>
  <c r="W388" i="1"/>
  <c r="U388" i="1"/>
  <c r="M388" i="1"/>
  <c r="S388" i="1" s="1"/>
  <c r="T388" i="1" s="1"/>
  <c r="G388" i="1"/>
  <c r="Q387" i="1"/>
  <c r="Q382" i="1" s="1"/>
  <c r="P387" i="1"/>
  <c r="P382" i="1" s="1"/>
  <c r="O387" i="1"/>
  <c r="O382" i="1" s="1"/>
  <c r="N387" i="1"/>
  <c r="N382" i="1" s="1"/>
  <c r="L387" i="1"/>
  <c r="K387" i="1"/>
  <c r="K382" i="1" s="1"/>
  <c r="J387" i="1"/>
  <c r="J382" i="1" s="1"/>
  <c r="I387" i="1"/>
  <c r="I382" i="1" s="1"/>
  <c r="H387" i="1"/>
  <c r="H382" i="1" s="1"/>
  <c r="F387" i="1"/>
  <c r="F382" i="1" s="1"/>
  <c r="E387" i="1"/>
  <c r="E382" i="1" s="1"/>
  <c r="D387" i="1"/>
  <c r="D382" i="1" s="1"/>
  <c r="L382" i="1"/>
  <c r="AA379" i="1"/>
  <c r="Y379" i="1"/>
  <c r="W379" i="1"/>
  <c r="U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A376" i="1"/>
  <c r="Y376" i="1"/>
  <c r="W376" i="1"/>
  <c r="U376" i="1"/>
  <c r="S376" i="1"/>
  <c r="R376" i="1"/>
  <c r="Q376" i="1"/>
  <c r="P376" i="1"/>
  <c r="O376" i="1"/>
  <c r="N376" i="1"/>
  <c r="M376" i="1"/>
  <c r="L376" i="1"/>
  <c r="L375" i="1" s="1"/>
  <c r="K376" i="1"/>
  <c r="K375" i="1" s="1"/>
  <c r="J376" i="1"/>
  <c r="J375" i="1" s="1"/>
  <c r="I376" i="1"/>
  <c r="H376" i="1"/>
  <c r="G376" i="1"/>
  <c r="F376" i="1"/>
  <c r="E376" i="1"/>
  <c r="D376" i="1"/>
  <c r="M373" i="1"/>
  <c r="M372" i="1"/>
  <c r="AA371" i="1"/>
  <c r="Y371" i="1"/>
  <c r="W371" i="1"/>
  <c r="U371" i="1"/>
  <c r="M371" i="1"/>
  <c r="S371" i="1" s="1"/>
  <c r="G371" i="1"/>
  <c r="AA370" i="1"/>
  <c r="AB370" i="1" s="1"/>
  <c r="Y370" i="1"/>
  <c r="Z370" i="1" s="1"/>
  <c r="W370" i="1"/>
  <c r="U370" i="1"/>
  <c r="M370" i="1"/>
  <c r="G370" i="1"/>
  <c r="M369" i="1"/>
  <c r="AA368" i="1"/>
  <c r="AB368" i="1" s="1"/>
  <c r="Y368" i="1"/>
  <c r="Z368" i="1" s="1"/>
  <c r="W368" i="1"/>
  <c r="U368" i="1"/>
  <c r="M368" i="1"/>
  <c r="G368" i="1"/>
  <c r="AA367" i="1"/>
  <c r="AB367" i="1" s="1"/>
  <c r="Y367" i="1"/>
  <c r="Z367" i="1" s="1"/>
  <c r="W367" i="1"/>
  <c r="U367" i="1"/>
  <c r="M367" i="1"/>
  <c r="S367" i="1" s="1"/>
  <c r="T367" i="1" s="1"/>
  <c r="G367" i="1"/>
  <c r="AA366" i="1"/>
  <c r="AB366" i="1" s="1"/>
  <c r="Y366" i="1"/>
  <c r="Z366" i="1" s="1"/>
  <c r="W366" i="1"/>
  <c r="U366" i="1"/>
  <c r="M366" i="1"/>
  <c r="S366" i="1" s="1"/>
  <c r="T366" i="1" s="1"/>
  <c r="G366" i="1"/>
  <c r="AB365" i="1"/>
  <c r="AA365" i="1"/>
  <c r="Y365" i="1"/>
  <c r="Z365" i="1" s="1"/>
  <c r="W365" i="1"/>
  <c r="U365" i="1"/>
  <c r="M365" i="1"/>
  <c r="S365" i="1" s="1"/>
  <c r="T365" i="1" s="1"/>
  <c r="G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G344" i="1"/>
  <c r="R344" i="1" s="1"/>
  <c r="M343" i="1"/>
  <c r="M342" i="1"/>
  <c r="M341" i="1"/>
  <c r="M340" i="1"/>
  <c r="AA339" i="1"/>
  <c r="AB339" i="1" s="1"/>
  <c r="Y339" i="1"/>
  <c r="Z339" i="1" s="1"/>
  <c r="W339" i="1"/>
  <c r="U339" i="1"/>
  <c r="M339" i="1"/>
  <c r="S339" i="1" s="1"/>
  <c r="T339" i="1" s="1"/>
  <c r="G339" i="1"/>
  <c r="R339" i="1" s="1"/>
  <c r="AA338" i="1"/>
  <c r="AB338" i="1" s="1"/>
  <c r="Y338" i="1"/>
  <c r="Z338" i="1" s="1"/>
  <c r="W338" i="1"/>
  <c r="U338" i="1"/>
  <c r="M338" i="1"/>
  <c r="S338" i="1" s="1"/>
  <c r="T338" i="1" s="1"/>
  <c r="G338" i="1"/>
  <c r="AA337" i="1"/>
  <c r="AB337" i="1" s="1"/>
  <c r="Y337" i="1"/>
  <c r="Z337" i="1" s="1"/>
  <c r="W337" i="1"/>
  <c r="U337" i="1"/>
  <c r="M337" i="1"/>
  <c r="S337" i="1" s="1"/>
  <c r="T337" i="1" s="1"/>
  <c r="G337" i="1"/>
  <c r="R337" i="1" s="1"/>
  <c r="AA336" i="1"/>
  <c r="AB336" i="1" s="1"/>
  <c r="Y336" i="1"/>
  <c r="Z336" i="1" s="1"/>
  <c r="W336" i="1"/>
  <c r="U336" i="1"/>
  <c r="M336" i="1"/>
  <c r="S336" i="1" s="1"/>
  <c r="T336" i="1" s="1"/>
  <c r="G336" i="1"/>
  <c r="AA335" i="1"/>
  <c r="AB335" i="1" s="1"/>
  <c r="Y335" i="1"/>
  <c r="W335" i="1"/>
  <c r="U335" i="1"/>
  <c r="M335" i="1"/>
  <c r="S335" i="1" s="1"/>
  <c r="T335" i="1" s="1"/>
  <c r="G335" i="1"/>
  <c r="AA334" i="1"/>
  <c r="AB334" i="1" s="1"/>
  <c r="Y334" i="1"/>
  <c r="Z334" i="1" s="1"/>
  <c r="W334" i="1"/>
  <c r="U334" i="1"/>
  <c r="M334" i="1"/>
  <c r="S334" i="1" s="1"/>
  <c r="T334" i="1" s="1"/>
  <c r="G334" i="1"/>
  <c r="R334" i="1" s="1"/>
  <c r="AA333" i="1"/>
  <c r="AB333" i="1" s="1"/>
  <c r="Y333" i="1"/>
  <c r="Z333" i="1" s="1"/>
  <c r="W333" i="1"/>
  <c r="U333" i="1"/>
  <c r="M333" i="1"/>
  <c r="S333" i="1" s="1"/>
  <c r="T333" i="1" s="1"/>
  <c r="G333" i="1"/>
  <c r="R333" i="1" s="1"/>
  <c r="AA332" i="1"/>
  <c r="AB332" i="1" s="1"/>
  <c r="Y332" i="1"/>
  <c r="Z332" i="1" s="1"/>
  <c r="W332" i="1"/>
  <c r="U332" i="1"/>
  <c r="M332" i="1"/>
  <c r="S332" i="1" s="1"/>
  <c r="T332" i="1" s="1"/>
  <c r="G332" i="1"/>
  <c r="R332" i="1" s="1"/>
  <c r="AA331" i="1"/>
  <c r="AB331" i="1" s="1"/>
  <c r="Y331" i="1"/>
  <c r="Z331" i="1" s="1"/>
  <c r="W331" i="1"/>
  <c r="U331" i="1"/>
  <c r="M331" i="1"/>
  <c r="S331" i="1" s="1"/>
  <c r="T331" i="1" s="1"/>
  <c r="G331" i="1"/>
  <c r="AA330" i="1"/>
  <c r="AB330" i="1" s="1"/>
  <c r="Y330" i="1"/>
  <c r="Z330" i="1" s="1"/>
  <c r="W330" i="1"/>
  <c r="U330" i="1"/>
  <c r="M330" i="1"/>
  <c r="S330" i="1" s="1"/>
  <c r="T330" i="1" s="1"/>
  <c r="G330" i="1"/>
  <c r="R330" i="1" s="1"/>
  <c r="AA329" i="1"/>
  <c r="AB329" i="1" s="1"/>
  <c r="Y329" i="1"/>
  <c r="Z329" i="1" s="1"/>
  <c r="W329" i="1"/>
  <c r="U329" i="1"/>
  <c r="M329" i="1"/>
  <c r="S329" i="1" s="1"/>
  <c r="T329" i="1" s="1"/>
  <c r="G329" i="1"/>
  <c r="R329" i="1" s="1"/>
  <c r="AA328" i="1"/>
  <c r="AB328" i="1" s="1"/>
  <c r="Y328" i="1"/>
  <c r="Z328" i="1" s="1"/>
  <c r="W328" i="1"/>
  <c r="U328" i="1"/>
  <c r="M328" i="1"/>
  <c r="S328" i="1" s="1"/>
  <c r="T328" i="1" s="1"/>
  <c r="G328" i="1"/>
  <c r="AA327" i="1"/>
  <c r="AB327" i="1" s="1"/>
  <c r="Y327" i="1"/>
  <c r="Z327" i="1" s="1"/>
  <c r="W327" i="1"/>
  <c r="U327" i="1"/>
  <c r="M327" i="1"/>
  <c r="S327" i="1" s="1"/>
  <c r="T327" i="1" s="1"/>
  <c r="G327" i="1"/>
  <c r="AA326" i="1"/>
  <c r="AB326" i="1" s="1"/>
  <c r="Y326" i="1"/>
  <c r="Z326" i="1" s="1"/>
  <c r="W326" i="1"/>
  <c r="U326" i="1"/>
  <c r="M326" i="1"/>
  <c r="S326" i="1" s="1"/>
  <c r="T326" i="1" s="1"/>
  <c r="G326" i="1"/>
  <c r="AA325" i="1"/>
  <c r="AB325" i="1" s="1"/>
  <c r="Y325" i="1"/>
  <c r="Z325" i="1" s="1"/>
  <c r="W325" i="1"/>
  <c r="U325" i="1"/>
  <c r="M325" i="1"/>
  <c r="G325" i="1"/>
  <c r="AA324" i="1"/>
  <c r="AB324" i="1" s="1"/>
  <c r="Y324" i="1"/>
  <c r="Z324" i="1" s="1"/>
  <c r="W324" i="1"/>
  <c r="U324" i="1"/>
  <c r="M324" i="1"/>
  <c r="S324" i="1" s="1"/>
  <c r="T324" i="1" s="1"/>
  <c r="G324" i="1"/>
  <c r="R324" i="1" s="1"/>
  <c r="AA323" i="1"/>
  <c r="AB323" i="1" s="1"/>
  <c r="Y323" i="1"/>
  <c r="Z323" i="1" s="1"/>
  <c r="W323" i="1"/>
  <c r="U323" i="1"/>
  <c r="M323" i="1"/>
  <c r="S323" i="1" s="1"/>
  <c r="T323" i="1" s="1"/>
  <c r="G323" i="1"/>
  <c r="AA322" i="1"/>
  <c r="AB322" i="1" s="1"/>
  <c r="Y322" i="1"/>
  <c r="Z322" i="1" s="1"/>
  <c r="W322" i="1"/>
  <c r="U322" i="1"/>
  <c r="M322" i="1"/>
  <c r="S322" i="1" s="1"/>
  <c r="T322" i="1" s="1"/>
  <c r="G322" i="1"/>
  <c r="AA321" i="1"/>
  <c r="AB321" i="1" s="1"/>
  <c r="Y321" i="1"/>
  <c r="Z321" i="1" s="1"/>
  <c r="W321" i="1"/>
  <c r="U321" i="1"/>
  <c r="M321" i="1"/>
  <c r="G321" i="1"/>
  <c r="AA320" i="1"/>
  <c r="AB320" i="1" s="1"/>
  <c r="Y320" i="1"/>
  <c r="Z320" i="1" s="1"/>
  <c r="W320" i="1"/>
  <c r="U320" i="1"/>
  <c r="M320" i="1"/>
  <c r="S320" i="1" s="1"/>
  <c r="T320" i="1" s="1"/>
  <c r="G320" i="1"/>
  <c r="AA319" i="1"/>
  <c r="AB319" i="1" s="1"/>
  <c r="Y319" i="1"/>
  <c r="Z319" i="1" s="1"/>
  <c r="W319" i="1"/>
  <c r="U319" i="1"/>
  <c r="M319" i="1"/>
  <c r="S319" i="1" s="1"/>
  <c r="T319" i="1" s="1"/>
  <c r="G319" i="1"/>
  <c r="AA318" i="1"/>
  <c r="AB318" i="1" s="1"/>
  <c r="Y318" i="1"/>
  <c r="Z318" i="1" s="1"/>
  <c r="W318" i="1"/>
  <c r="U318" i="1"/>
  <c r="M318" i="1"/>
  <c r="S318" i="1" s="1"/>
  <c r="T318" i="1" s="1"/>
  <c r="G318" i="1"/>
  <c r="AA317" i="1"/>
  <c r="AB317" i="1" s="1"/>
  <c r="Y317" i="1"/>
  <c r="Z317" i="1" s="1"/>
  <c r="W317" i="1"/>
  <c r="U317" i="1"/>
  <c r="M317" i="1"/>
  <c r="S317" i="1" s="1"/>
  <c r="T317" i="1" s="1"/>
  <c r="G317" i="1"/>
  <c r="AA316" i="1"/>
  <c r="AB316" i="1" s="1"/>
  <c r="Y316" i="1"/>
  <c r="Z316" i="1" s="1"/>
  <c r="W316" i="1"/>
  <c r="U316" i="1"/>
  <c r="M316" i="1"/>
  <c r="S316" i="1" s="1"/>
  <c r="T316" i="1" s="1"/>
  <c r="G316" i="1"/>
  <c r="AA315" i="1"/>
  <c r="AB315" i="1" s="1"/>
  <c r="Y315" i="1"/>
  <c r="Z315" i="1" s="1"/>
  <c r="W315" i="1"/>
  <c r="U315" i="1"/>
  <c r="M315" i="1"/>
  <c r="S315" i="1" s="1"/>
  <c r="T315" i="1" s="1"/>
  <c r="G315" i="1"/>
  <c r="AA314" i="1"/>
  <c r="AB314" i="1" s="1"/>
  <c r="Y314" i="1"/>
  <c r="Z314" i="1" s="1"/>
  <c r="W314" i="1"/>
  <c r="U314" i="1"/>
  <c r="M314" i="1"/>
  <c r="S314" i="1" s="1"/>
  <c r="T314" i="1" s="1"/>
  <c r="G314" i="1"/>
  <c r="AA313" i="1"/>
  <c r="AB313" i="1" s="1"/>
  <c r="Y313" i="1"/>
  <c r="Z313" i="1" s="1"/>
  <c r="W313" i="1"/>
  <c r="U313" i="1"/>
  <c r="M313" i="1"/>
  <c r="S313" i="1" s="1"/>
  <c r="T313" i="1" s="1"/>
  <c r="G313" i="1"/>
  <c r="AA312" i="1"/>
  <c r="AB312" i="1" s="1"/>
  <c r="Y312" i="1"/>
  <c r="Z312" i="1" s="1"/>
  <c r="W312" i="1"/>
  <c r="U312" i="1"/>
  <c r="M312" i="1"/>
  <c r="S312" i="1" s="1"/>
  <c r="T312" i="1" s="1"/>
  <c r="G312" i="1"/>
  <c r="M311" i="1"/>
  <c r="G311" i="1"/>
  <c r="M310" i="1"/>
  <c r="G310" i="1"/>
  <c r="M309" i="1"/>
  <c r="G309" i="1"/>
  <c r="AA308" i="1"/>
  <c r="AB308" i="1" s="1"/>
  <c r="Y308" i="1"/>
  <c r="Z308" i="1" s="1"/>
  <c r="W308" i="1"/>
  <c r="U308" i="1"/>
  <c r="M308" i="1"/>
  <c r="G308" i="1"/>
  <c r="AA307" i="1"/>
  <c r="AB307" i="1" s="1"/>
  <c r="Y307" i="1"/>
  <c r="Z307" i="1" s="1"/>
  <c r="W307" i="1"/>
  <c r="U307" i="1"/>
  <c r="M307" i="1"/>
  <c r="S307" i="1" s="1"/>
  <c r="T307" i="1" s="1"/>
  <c r="G307" i="1"/>
  <c r="AA306" i="1"/>
  <c r="AB306" i="1" s="1"/>
  <c r="Y306" i="1"/>
  <c r="Z306" i="1" s="1"/>
  <c r="W306" i="1"/>
  <c r="U306" i="1"/>
  <c r="M306" i="1"/>
  <c r="S306" i="1" s="1"/>
  <c r="T306" i="1" s="1"/>
  <c r="G306" i="1"/>
  <c r="AA305" i="1"/>
  <c r="AB305" i="1" s="1"/>
  <c r="Y305" i="1"/>
  <c r="Z305" i="1" s="1"/>
  <c r="W305" i="1"/>
  <c r="U305" i="1"/>
  <c r="M305" i="1"/>
  <c r="S305" i="1" s="1"/>
  <c r="T305" i="1" s="1"/>
  <c r="G305" i="1"/>
  <c r="AA304" i="1"/>
  <c r="AB304" i="1" s="1"/>
  <c r="Y304" i="1"/>
  <c r="Z304" i="1" s="1"/>
  <c r="W304" i="1"/>
  <c r="U304" i="1"/>
  <c r="M304" i="1"/>
  <c r="S304" i="1" s="1"/>
  <c r="T304" i="1" s="1"/>
  <c r="G304" i="1"/>
  <c r="AA303" i="1"/>
  <c r="AB303" i="1" s="1"/>
  <c r="Y303" i="1"/>
  <c r="Z303" i="1" s="1"/>
  <c r="W303" i="1"/>
  <c r="U303" i="1"/>
  <c r="M303" i="1"/>
  <c r="S303" i="1" s="1"/>
  <c r="T303" i="1" s="1"/>
  <c r="G303" i="1"/>
  <c r="AA302" i="1"/>
  <c r="AB302" i="1" s="1"/>
  <c r="Y302" i="1"/>
  <c r="Z302" i="1" s="1"/>
  <c r="W302" i="1"/>
  <c r="U302" i="1"/>
  <c r="M302" i="1"/>
  <c r="S302" i="1" s="1"/>
  <c r="T302" i="1" s="1"/>
  <c r="G302" i="1"/>
  <c r="AA301" i="1"/>
  <c r="AB301" i="1" s="1"/>
  <c r="Y301" i="1"/>
  <c r="Z301" i="1" s="1"/>
  <c r="W301" i="1"/>
  <c r="U301" i="1"/>
  <c r="M301" i="1"/>
  <c r="G301" i="1"/>
  <c r="AA300" i="1"/>
  <c r="AB300" i="1" s="1"/>
  <c r="Y300" i="1"/>
  <c r="Z300" i="1" s="1"/>
  <c r="W300" i="1"/>
  <c r="U300" i="1"/>
  <c r="M300" i="1"/>
  <c r="S300" i="1" s="1"/>
  <c r="T300" i="1" s="1"/>
  <c r="G300" i="1"/>
  <c r="AA299" i="1"/>
  <c r="AB299" i="1" s="1"/>
  <c r="Y299" i="1"/>
  <c r="Z299" i="1" s="1"/>
  <c r="W299" i="1"/>
  <c r="U299" i="1"/>
  <c r="M299" i="1"/>
  <c r="S299" i="1" s="1"/>
  <c r="T299" i="1" s="1"/>
  <c r="G299" i="1"/>
  <c r="AA298" i="1"/>
  <c r="AB298" i="1" s="1"/>
  <c r="Y298" i="1"/>
  <c r="Z298" i="1" s="1"/>
  <c r="W298" i="1"/>
  <c r="U298" i="1"/>
  <c r="M298" i="1"/>
  <c r="S298" i="1" s="1"/>
  <c r="T298" i="1" s="1"/>
  <c r="G298" i="1"/>
  <c r="AA297" i="1"/>
  <c r="AB297" i="1" s="1"/>
  <c r="Y297" i="1"/>
  <c r="Z297" i="1" s="1"/>
  <c r="W297" i="1"/>
  <c r="U297" i="1"/>
  <c r="M297" i="1"/>
  <c r="S297" i="1" s="1"/>
  <c r="T297" i="1" s="1"/>
  <c r="G297" i="1"/>
  <c r="AA296" i="1"/>
  <c r="AB296" i="1" s="1"/>
  <c r="Y296" i="1"/>
  <c r="Z296" i="1" s="1"/>
  <c r="W296" i="1"/>
  <c r="U296" i="1"/>
  <c r="M296" i="1"/>
  <c r="S296" i="1" s="1"/>
  <c r="T296" i="1" s="1"/>
  <c r="G296" i="1"/>
  <c r="AA295" i="1"/>
  <c r="AB295" i="1" s="1"/>
  <c r="Y295" i="1"/>
  <c r="Z295" i="1" s="1"/>
  <c r="W295" i="1"/>
  <c r="U295" i="1"/>
  <c r="M295" i="1"/>
  <c r="S295" i="1" s="1"/>
  <c r="T295" i="1" s="1"/>
  <c r="G295" i="1"/>
  <c r="AA294" i="1"/>
  <c r="AB294" i="1" s="1"/>
  <c r="Y294" i="1"/>
  <c r="Z294" i="1" s="1"/>
  <c r="W294" i="1"/>
  <c r="U294" i="1"/>
  <c r="M294" i="1"/>
  <c r="S294" i="1" s="1"/>
  <c r="T294" i="1" s="1"/>
  <c r="G294" i="1"/>
  <c r="AA293" i="1"/>
  <c r="AB293" i="1" s="1"/>
  <c r="Y293" i="1"/>
  <c r="Z293" i="1" s="1"/>
  <c r="W293" i="1"/>
  <c r="U293" i="1"/>
  <c r="M293" i="1"/>
  <c r="G293" i="1"/>
  <c r="AA292" i="1"/>
  <c r="AB292" i="1" s="1"/>
  <c r="Y292" i="1"/>
  <c r="Z292" i="1" s="1"/>
  <c r="W292" i="1"/>
  <c r="U292" i="1"/>
  <c r="M292" i="1"/>
  <c r="G292" i="1"/>
  <c r="AA291" i="1"/>
  <c r="AB291" i="1" s="1"/>
  <c r="Y291" i="1"/>
  <c r="Z291" i="1" s="1"/>
  <c r="W291" i="1"/>
  <c r="U291" i="1"/>
  <c r="M291" i="1"/>
  <c r="S291" i="1" s="1"/>
  <c r="T291" i="1" s="1"/>
  <c r="G291" i="1"/>
  <c r="AA290" i="1"/>
  <c r="AB290" i="1" s="1"/>
  <c r="Y290" i="1"/>
  <c r="Z290" i="1" s="1"/>
  <c r="W290" i="1"/>
  <c r="U290" i="1"/>
  <c r="M290" i="1"/>
  <c r="S290" i="1" s="1"/>
  <c r="T290" i="1" s="1"/>
  <c r="G290" i="1"/>
  <c r="AA289" i="1"/>
  <c r="AB289" i="1" s="1"/>
  <c r="Y289" i="1"/>
  <c r="Z289" i="1" s="1"/>
  <c r="W289" i="1"/>
  <c r="U289" i="1"/>
  <c r="M289" i="1"/>
  <c r="S289" i="1" s="1"/>
  <c r="T289" i="1" s="1"/>
  <c r="G289" i="1"/>
  <c r="AA288" i="1"/>
  <c r="AB288" i="1" s="1"/>
  <c r="Y288" i="1"/>
  <c r="Z288" i="1" s="1"/>
  <c r="W288" i="1"/>
  <c r="U288" i="1"/>
  <c r="M288" i="1"/>
  <c r="S288" i="1" s="1"/>
  <c r="T288" i="1" s="1"/>
  <c r="G288" i="1"/>
  <c r="M287" i="1"/>
  <c r="M286" i="1"/>
  <c r="M285" i="1"/>
  <c r="M284" i="1"/>
  <c r="M283" i="1"/>
  <c r="M282" i="1"/>
  <c r="M281" i="1"/>
  <c r="M280" i="1"/>
  <c r="M279" i="1"/>
  <c r="AA278" i="1"/>
  <c r="AB278" i="1" s="1"/>
  <c r="Y278" i="1"/>
  <c r="Z278" i="1" s="1"/>
  <c r="W278" i="1"/>
  <c r="U278" i="1"/>
  <c r="M278" i="1"/>
  <c r="S278" i="1" s="1"/>
  <c r="T278" i="1" s="1"/>
  <c r="G278" i="1"/>
  <c r="AA277" i="1"/>
  <c r="AB277" i="1" s="1"/>
  <c r="Y277" i="1"/>
  <c r="Z277" i="1" s="1"/>
  <c r="W277" i="1"/>
  <c r="U277" i="1"/>
  <c r="M277" i="1"/>
  <c r="S277" i="1" s="1"/>
  <c r="T277" i="1" s="1"/>
  <c r="G277" i="1"/>
  <c r="AA276" i="1"/>
  <c r="AB276" i="1" s="1"/>
  <c r="Y276" i="1"/>
  <c r="Z276" i="1" s="1"/>
  <c r="W276" i="1"/>
  <c r="U276" i="1"/>
  <c r="M276" i="1"/>
  <c r="S276" i="1" s="1"/>
  <c r="T276" i="1" s="1"/>
  <c r="G276" i="1"/>
  <c r="AA275" i="1"/>
  <c r="AB275" i="1" s="1"/>
  <c r="Y275" i="1"/>
  <c r="Z275" i="1" s="1"/>
  <c r="W275" i="1"/>
  <c r="U275" i="1"/>
  <c r="M275" i="1"/>
  <c r="S275" i="1" s="1"/>
  <c r="T275" i="1" s="1"/>
  <c r="G275" i="1"/>
  <c r="AA274" i="1"/>
  <c r="AB274" i="1" s="1"/>
  <c r="Y274" i="1"/>
  <c r="Z274" i="1" s="1"/>
  <c r="W274" i="1"/>
  <c r="U274" i="1"/>
  <c r="M274" i="1"/>
  <c r="S274" i="1" s="1"/>
  <c r="T274" i="1" s="1"/>
  <c r="G274" i="1"/>
  <c r="AA273" i="1"/>
  <c r="AB273" i="1" s="1"/>
  <c r="Y273" i="1"/>
  <c r="Z273" i="1" s="1"/>
  <c r="W273" i="1"/>
  <c r="U273" i="1"/>
  <c r="M273" i="1"/>
  <c r="S273" i="1" s="1"/>
  <c r="T273" i="1" s="1"/>
  <c r="G273" i="1"/>
  <c r="AA272" i="1"/>
  <c r="AB272" i="1" s="1"/>
  <c r="Y272" i="1"/>
  <c r="Z272" i="1" s="1"/>
  <c r="W272" i="1"/>
  <c r="U272" i="1"/>
  <c r="M272" i="1"/>
  <c r="S272" i="1" s="1"/>
  <c r="T272" i="1" s="1"/>
  <c r="G272" i="1"/>
  <c r="AA271" i="1"/>
  <c r="AB271" i="1" s="1"/>
  <c r="Y271" i="1"/>
  <c r="Z271" i="1" s="1"/>
  <c r="W271" i="1"/>
  <c r="U271" i="1"/>
  <c r="M271" i="1"/>
  <c r="S271" i="1" s="1"/>
  <c r="T271" i="1" s="1"/>
  <c r="G271" i="1"/>
  <c r="AA270" i="1"/>
  <c r="AB270" i="1" s="1"/>
  <c r="Y270" i="1"/>
  <c r="Z270" i="1" s="1"/>
  <c r="W270" i="1"/>
  <c r="U270" i="1"/>
  <c r="M270" i="1"/>
  <c r="S270" i="1" s="1"/>
  <c r="T270" i="1" s="1"/>
  <c r="G270" i="1"/>
  <c r="AA269" i="1"/>
  <c r="AB269" i="1" s="1"/>
  <c r="Y269" i="1"/>
  <c r="Z269" i="1" s="1"/>
  <c r="W269" i="1"/>
  <c r="U269" i="1"/>
  <c r="M269" i="1"/>
  <c r="S269" i="1" s="1"/>
  <c r="T269" i="1" s="1"/>
  <c r="G269" i="1"/>
  <c r="AA268" i="1"/>
  <c r="AB268" i="1" s="1"/>
  <c r="Y268" i="1"/>
  <c r="Z268" i="1" s="1"/>
  <c r="W268" i="1"/>
  <c r="U268" i="1"/>
  <c r="M268" i="1"/>
  <c r="S268" i="1" s="1"/>
  <c r="T268" i="1" s="1"/>
  <c r="G268" i="1"/>
  <c r="AA267" i="1"/>
  <c r="AB267" i="1" s="1"/>
  <c r="Y267" i="1"/>
  <c r="Z267" i="1" s="1"/>
  <c r="W267" i="1"/>
  <c r="U267" i="1"/>
  <c r="M267" i="1"/>
  <c r="S267" i="1" s="1"/>
  <c r="T267" i="1" s="1"/>
  <c r="G267" i="1"/>
  <c r="AA266" i="1"/>
  <c r="AB266" i="1" s="1"/>
  <c r="Y266" i="1"/>
  <c r="Z266" i="1" s="1"/>
  <c r="W266" i="1"/>
  <c r="U266" i="1"/>
  <c r="M266" i="1"/>
  <c r="S266" i="1" s="1"/>
  <c r="T266" i="1" s="1"/>
  <c r="G266" i="1"/>
  <c r="AA265" i="1"/>
  <c r="AB265" i="1" s="1"/>
  <c r="Y265" i="1"/>
  <c r="Z265" i="1" s="1"/>
  <c r="W265" i="1"/>
  <c r="U265" i="1"/>
  <c r="M265" i="1"/>
  <c r="S265" i="1" s="1"/>
  <c r="T265" i="1" s="1"/>
  <c r="G265" i="1"/>
  <c r="AA264" i="1"/>
  <c r="AB264" i="1" s="1"/>
  <c r="Y264" i="1"/>
  <c r="Z264" i="1" s="1"/>
  <c r="W264" i="1"/>
  <c r="U264" i="1"/>
  <c r="M264" i="1"/>
  <c r="G264" i="1"/>
  <c r="AA263" i="1"/>
  <c r="AB263" i="1" s="1"/>
  <c r="Y263" i="1"/>
  <c r="Z263" i="1" s="1"/>
  <c r="W263" i="1"/>
  <c r="U263" i="1"/>
  <c r="M263" i="1"/>
  <c r="S263" i="1" s="1"/>
  <c r="T263" i="1" s="1"/>
  <c r="G263" i="1"/>
  <c r="AA262" i="1"/>
  <c r="AB262" i="1" s="1"/>
  <c r="Y262" i="1"/>
  <c r="Z262" i="1" s="1"/>
  <c r="W262" i="1"/>
  <c r="U262" i="1"/>
  <c r="M262" i="1"/>
  <c r="S262" i="1" s="1"/>
  <c r="T262" i="1" s="1"/>
  <c r="G262" i="1"/>
  <c r="AA261" i="1"/>
  <c r="AB261" i="1" s="1"/>
  <c r="Y261" i="1"/>
  <c r="Z261" i="1" s="1"/>
  <c r="W261" i="1"/>
  <c r="U261" i="1"/>
  <c r="S261" i="1"/>
  <c r="T261" i="1" s="1"/>
  <c r="M261" i="1"/>
  <c r="G261" i="1"/>
  <c r="AA260" i="1"/>
  <c r="AB260" i="1" s="1"/>
  <c r="Z260" i="1"/>
  <c r="Y260" i="1"/>
  <c r="W260" i="1"/>
  <c r="U260" i="1"/>
  <c r="M260" i="1"/>
  <c r="S260" i="1" s="1"/>
  <c r="T260" i="1" s="1"/>
  <c r="G260" i="1"/>
  <c r="AA259" i="1"/>
  <c r="AB259" i="1" s="1"/>
  <c r="Y259" i="1"/>
  <c r="Z259" i="1" s="1"/>
  <c r="W259" i="1"/>
  <c r="U259" i="1"/>
  <c r="M259" i="1"/>
  <c r="S259" i="1" s="1"/>
  <c r="T259" i="1" s="1"/>
  <c r="G259" i="1"/>
  <c r="AA258" i="1"/>
  <c r="AB258" i="1" s="1"/>
  <c r="Y258" i="1"/>
  <c r="W258" i="1"/>
  <c r="U258" i="1"/>
  <c r="M258" i="1"/>
  <c r="S258" i="1" s="1"/>
  <c r="T258" i="1" s="1"/>
  <c r="G258" i="1"/>
  <c r="AA257" i="1"/>
  <c r="AB257" i="1" s="1"/>
  <c r="Y257" i="1"/>
  <c r="Z257" i="1" s="1"/>
  <c r="W257" i="1"/>
  <c r="U257" i="1"/>
  <c r="M257" i="1"/>
  <c r="S257" i="1" s="1"/>
  <c r="T257" i="1" s="1"/>
  <c r="G257" i="1"/>
  <c r="AA256" i="1"/>
  <c r="AB256" i="1" s="1"/>
  <c r="Y256" i="1"/>
  <c r="Z256" i="1" s="1"/>
  <c r="W256" i="1"/>
  <c r="U256" i="1"/>
  <c r="M256" i="1"/>
  <c r="S256" i="1" s="1"/>
  <c r="T256" i="1" s="1"/>
  <c r="G256" i="1"/>
  <c r="AA255" i="1"/>
  <c r="AB255" i="1" s="1"/>
  <c r="Y255" i="1"/>
  <c r="Z255" i="1" s="1"/>
  <c r="W255" i="1"/>
  <c r="U255" i="1"/>
  <c r="M255" i="1"/>
  <c r="S255" i="1" s="1"/>
  <c r="T255" i="1" s="1"/>
  <c r="G255" i="1"/>
  <c r="AA254" i="1"/>
  <c r="AB254" i="1" s="1"/>
  <c r="Y254" i="1"/>
  <c r="Z254" i="1" s="1"/>
  <c r="W254" i="1"/>
  <c r="U254" i="1"/>
  <c r="M254" i="1"/>
  <c r="S254" i="1" s="1"/>
  <c r="T254" i="1" s="1"/>
  <c r="G254" i="1"/>
  <c r="AA253" i="1"/>
  <c r="AB253" i="1" s="1"/>
  <c r="Y253" i="1"/>
  <c r="Z253" i="1" s="1"/>
  <c r="W253" i="1"/>
  <c r="U253" i="1"/>
  <c r="M253" i="1"/>
  <c r="S253" i="1" s="1"/>
  <c r="T253" i="1" s="1"/>
  <c r="G253" i="1"/>
  <c r="AA252" i="1"/>
  <c r="AB252" i="1" s="1"/>
  <c r="Y252" i="1"/>
  <c r="Z252" i="1" s="1"/>
  <c r="W252" i="1"/>
  <c r="U252" i="1"/>
  <c r="M252" i="1"/>
  <c r="G252" i="1"/>
  <c r="AA251" i="1"/>
  <c r="AB251" i="1" s="1"/>
  <c r="Y251" i="1"/>
  <c r="Z251" i="1" s="1"/>
  <c r="W251" i="1"/>
  <c r="U251" i="1"/>
  <c r="M251" i="1"/>
  <c r="S251" i="1" s="1"/>
  <c r="T251" i="1" s="1"/>
  <c r="G251" i="1"/>
  <c r="AA250" i="1"/>
  <c r="AB250" i="1" s="1"/>
  <c r="Y250" i="1"/>
  <c r="Z250" i="1" s="1"/>
  <c r="W250" i="1"/>
  <c r="U250" i="1"/>
  <c r="M250" i="1"/>
  <c r="S250" i="1" s="1"/>
  <c r="T250" i="1" s="1"/>
  <c r="G250" i="1"/>
  <c r="AA249" i="1"/>
  <c r="AB249" i="1" s="1"/>
  <c r="Y249" i="1"/>
  <c r="W249" i="1"/>
  <c r="U249" i="1"/>
  <c r="M249" i="1"/>
  <c r="S249" i="1" s="1"/>
  <c r="T249" i="1" s="1"/>
  <c r="G249" i="1"/>
  <c r="AA248" i="1"/>
  <c r="AB248" i="1" s="1"/>
  <c r="Y248" i="1"/>
  <c r="Z248" i="1" s="1"/>
  <c r="W248" i="1"/>
  <c r="U248" i="1"/>
  <c r="M248" i="1"/>
  <c r="S248" i="1" s="1"/>
  <c r="T248" i="1" s="1"/>
  <c r="G248" i="1"/>
  <c r="AA247" i="1"/>
  <c r="AB247" i="1" s="1"/>
  <c r="Y247" i="1"/>
  <c r="Z247" i="1" s="1"/>
  <c r="W247" i="1"/>
  <c r="U247" i="1"/>
  <c r="M247" i="1"/>
  <c r="S247" i="1" s="1"/>
  <c r="T247" i="1" s="1"/>
  <c r="G247" i="1"/>
  <c r="AA246" i="1"/>
  <c r="AB246" i="1" s="1"/>
  <c r="Y246" i="1"/>
  <c r="Z246" i="1" s="1"/>
  <c r="W246" i="1"/>
  <c r="U246" i="1"/>
  <c r="M246" i="1"/>
  <c r="S246" i="1" s="1"/>
  <c r="T246" i="1" s="1"/>
  <c r="G246" i="1"/>
  <c r="AA245" i="1"/>
  <c r="AB245" i="1" s="1"/>
  <c r="Y245" i="1"/>
  <c r="Z245" i="1" s="1"/>
  <c r="W245" i="1"/>
  <c r="U245" i="1"/>
  <c r="M245" i="1"/>
  <c r="G245" i="1"/>
  <c r="AA244" i="1"/>
  <c r="AB244" i="1" s="1"/>
  <c r="Y244" i="1"/>
  <c r="Z244" i="1" s="1"/>
  <c r="W244" i="1"/>
  <c r="U244" i="1"/>
  <c r="M244" i="1"/>
  <c r="S244" i="1" s="1"/>
  <c r="T244" i="1" s="1"/>
  <c r="G244" i="1"/>
  <c r="AA243" i="1"/>
  <c r="AB243" i="1" s="1"/>
  <c r="Y243" i="1"/>
  <c r="Z243" i="1" s="1"/>
  <c r="W243" i="1"/>
  <c r="U243" i="1"/>
  <c r="M243" i="1"/>
  <c r="S243" i="1" s="1"/>
  <c r="T243" i="1" s="1"/>
  <c r="G243" i="1"/>
  <c r="AA242" i="1"/>
  <c r="AB242" i="1" s="1"/>
  <c r="Y242" i="1"/>
  <c r="Z242" i="1" s="1"/>
  <c r="W242" i="1"/>
  <c r="U242" i="1"/>
  <c r="M242" i="1"/>
  <c r="S242" i="1" s="1"/>
  <c r="T242" i="1" s="1"/>
  <c r="G242" i="1"/>
  <c r="AA241" i="1"/>
  <c r="AB241" i="1" s="1"/>
  <c r="Y241" i="1"/>
  <c r="Z241" i="1" s="1"/>
  <c r="W241" i="1"/>
  <c r="U241" i="1"/>
  <c r="M241" i="1"/>
  <c r="S241" i="1" s="1"/>
  <c r="T241" i="1" s="1"/>
  <c r="G241" i="1"/>
  <c r="AA240" i="1"/>
  <c r="AB240" i="1" s="1"/>
  <c r="Y240" i="1"/>
  <c r="Z240" i="1" s="1"/>
  <c r="W240" i="1"/>
  <c r="U240" i="1"/>
  <c r="M240" i="1"/>
  <c r="S240" i="1" s="1"/>
  <c r="T240" i="1" s="1"/>
  <c r="G240" i="1"/>
  <c r="AA239" i="1"/>
  <c r="AB239" i="1" s="1"/>
  <c r="Y239" i="1"/>
  <c r="Z239" i="1" s="1"/>
  <c r="W239" i="1"/>
  <c r="U239" i="1"/>
  <c r="M239" i="1"/>
  <c r="S239" i="1" s="1"/>
  <c r="T239" i="1" s="1"/>
  <c r="G239" i="1"/>
  <c r="AA238" i="1"/>
  <c r="AB238" i="1" s="1"/>
  <c r="Y238" i="1"/>
  <c r="Z238" i="1" s="1"/>
  <c r="W238" i="1"/>
  <c r="U238" i="1"/>
  <c r="M238" i="1"/>
  <c r="S238" i="1" s="1"/>
  <c r="T238" i="1" s="1"/>
  <c r="G238" i="1"/>
  <c r="AA237" i="1"/>
  <c r="AB237" i="1" s="1"/>
  <c r="Y237" i="1"/>
  <c r="Z237" i="1" s="1"/>
  <c r="W237" i="1"/>
  <c r="U237" i="1"/>
  <c r="M237" i="1"/>
  <c r="G237" i="1"/>
  <c r="AA236" i="1"/>
  <c r="AB236" i="1" s="1"/>
  <c r="Y236" i="1"/>
  <c r="Z236" i="1" s="1"/>
  <c r="W236" i="1"/>
  <c r="U236" i="1"/>
  <c r="M236" i="1"/>
  <c r="S236" i="1" s="1"/>
  <c r="T236" i="1" s="1"/>
  <c r="G236" i="1"/>
  <c r="M235" i="1"/>
  <c r="G235" i="1"/>
  <c r="M234" i="1"/>
  <c r="AA233" i="1"/>
  <c r="AB233" i="1" s="1"/>
  <c r="Y233" i="1"/>
  <c r="W233" i="1"/>
  <c r="U233" i="1"/>
  <c r="M233" i="1"/>
  <c r="S233" i="1" s="1"/>
  <c r="T233" i="1" s="1"/>
  <c r="G233" i="1"/>
  <c r="AA232" i="1"/>
  <c r="AB232" i="1" s="1"/>
  <c r="Y232" i="1"/>
  <c r="Z232" i="1" s="1"/>
  <c r="W232" i="1"/>
  <c r="U232" i="1"/>
  <c r="M232" i="1"/>
  <c r="S232" i="1" s="1"/>
  <c r="T232" i="1" s="1"/>
  <c r="G232" i="1"/>
  <c r="AA231" i="1"/>
  <c r="AB231" i="1" s="1"/>
  <c r="Y231" i="1"/>
  <c r="W231" i="1"/>
  <c r="U231" i="1"/>
  <c r="M231" i="1"/>
  <c r="S231" i="1" s="1"/>
  <c r="T231" i="1" s="1"/>
  <c r="G231" i="1"/>
  <c r="AA230" i="1"/>
  <c r="AB230" i="1" s="1"/>
  <c r="Y230" i="1"/>
  <c r="Z230" i="1" s="1"/>
  <c r="W230" i="1"/>
  <c r="U230" i="1"/>
  <c r="M230" i="1"/>
  <c r="S230" i="1" s="1"/>
  <c r="T230" i="1" s="1"/>
  <c r="G230" i="1"/>
  <c r="AA229" i="1"/>
  <c r="AB229" i="1" s="1"/>
  <c r="Y229" i="1"/>
  <c r="W229" i="1"/>
  <c r="U229" i="1"/>
  <c r="M229" i="1"/>
  <c r="G229" i="1"/>
  <c r="AA228" i="1"/>
  <c r="Y228" i="1"/>
  <c r="Z228" i="1" s="1"/>
  <c r="W228" i="1"/>
  <c r="U228" i="1"/>
  <c r="M228" i="1"/>
  <c r="S228" i="1" s="1"/>
  <c r="T228" i="1" s="1"/>
  <c r="G228" i="1"/>
  <c r="AA227" i="1"/>
  <c r="AB227" i="1" s="1"/>
  <c r="Y227" i="1"/>
  <c r="Z227" i="1" s="1"/>
  <c r="W227" i="1"/>
  <c r="U227" i="1"/>
  <c r="M227" i="1"/>
  <c r="S227" i="1" s="1"/>
  <c r="T227" i="1" s="1"/>
  <c r="G227" i="1"/>
  <c r="Q226" i="1"/>
  <c r="Q28" i="1" s="1"/>
  <c r="P226" i="1"/>
  <c r="O226" i="1"/>
  <c r="N226" i="1"/>
  <c r="L226" i="1"/>
  <c r="L28" i="1" s="1"/>
  <c r="K226" i="1"/>
  <c r="J226" i="1"/>
  <c r="I226" i="1"/>
  <c r="H226" i="1"/>
  <c r="F226" i="1"/>
  <c r="E226" i="1"/>
  <c r="D226" i="1"/>
  <c r="D28" i="1" s="1"/>
  <c r="AA224" i="1"/>
  <c r="AB224" i="1" s="1"/>
  <c r="Y224" i="1"/>
  <c r="Z224" i="1" s="1"/>
  <c r="W224" i="1"/>
  <c r="U224" i="1"/>
  <c r="M224" i="1"/>
  <c r="S224" i="1" s="1"/>
  <c r="T224" i="1" s="1"/>
  <c r="G224" i="1"/>
  <c r="AA223" i="1"/>
  <c r="AB223" i="1" s="1"/>
  <c r="Y223" i="1"/>
  <c r="W223" i="1"/>
  <c r="U223" i="1"/>
  <c r="M223" i="1"/>
  <c r="G223" i="1"/>
  <c r="AA222" i="1"/>
  <c r="AB222" i="1" s="1"/>
  <c r="Y222" i="1"/>
  <c r="Z222" i="1" s="1"/>
  <c r="W222" i="1"/>
  <c r="U222" i="1"/>
  <c r="M222" i="1"/>
  <c r="G222" i="1"/>
  <c r="AA221" i="1"/>
  <c r="Y221" i="1"/>
  <c r="Z221" i="1" s="1"/>
  <c r="W221" i="1"/>
  <c r="U221" i="1"/>
  <c r="M221" i="1"/>
  <c r="S221" i="1" s="1"/>
  <c r="T221" i="1" s="1"/>
  <c r="G221" i="1"/>
  <c r="AA220" i="1"/>
  <c r="AB220" i="1" s="1"/>
  <c r="Y220" i="1"/>
  <c r="Z220" i="1" s="1"/>
  <c r="W220" i="1"/>
  <c r="U220" i="1"/>
  <c r="M220" i="1"/>
  <c r="S220" i="1" s="1"/>
  <c r="T220" i="1" s="1"/>
  <c r="G220" i="1"/>
  <c r="AA219" i="1"/>
  <c r="Y219" i="1"/>
  <c r="W219" i="1"/>
  <c r="U219" i="1"/>
  <c r="M219" i="1"/>
  <c r="G219" i="1"/>
  <c r="Q218" i="1"/>
  <c r="P218" i="1"/>
  <c r="O218" i="1"/>
  <c r="N218" i="1"/>
  <c r="L218" i="1"/>
  <c r="K218" i="1"/>
  <c r="J218" i="1"/>
  <c r="I218" i="1"/>
  <c r="H218" i="1"/>
  <c r="F218" i="1"/>
  <c r="E218" i="1"/>
  <c r="D218" i="1"/>
  <c r="AA217" i="1"/>
  <c r="AB217" i="1" s="1"/>
  <c r="Y217" i="1"/>
  <c r="Z217" i="1" s="1"/>
  <c r="W217" i="1"/>
  <c r="U217" i="1"/>
  <c r="M217" i="1"/>
  <c r="S217" i="1" s="1"/>
  <c r="T217" i="1" s="1"/>
  <c r="G217" i="1"/>
  <c r="AA216" i="1"/>
  <c r="Y216" i="1"/>
  <c r="Z216" i="1" s="1"/>
  <c r="W216" i="1"/>
  <c r="U216" i="1"/>
  <c r="M216" i="1"/>
  <c r="S216" i="1" s="1"/>
  <c r="G216" i="1"/>
  <c r="Q215" i="1"/>
  <c r="P215" i="1"/>
  <c r="O215" i="1"/>
  <c r="N215" i="1"/>
  <c r="L215" i="1"/>
  <c r="K215" i="1"/>
  <c r="J215" i="1"/>
  <c r="I215" i="1"/>
  <c r="H215" i="1"/>
  <c r="F215" i="1"/>
  <c r="E215" i="1"/>
  <c r="D215" i="1"/>
  <c r="AA214" i="1"/>
  <c r="AA213" i="1" s="1"/>
  <c r="Y214" i="1"/>
  <c r="Y213" i="1" s="1"/>
  <c r="W214" i="1"/>
  <c r="W213" i="1" s="1"/>
  <c r="U214" i="1"/>
  <c r="U213" i="1" s="1"/>
  <c r="M214" i="1"/>
  <c r="S214" i="1" s="1"/>
  <c r="S213" i="1" s="1"/>
  <c r="G214" i="1"/>
  <c r="Q213" i="1"/>
  <c r="P213" i="1"/>
  <c r="O213" i="1"/>
  <c r="O211" i="1" s="1"/>
  <c r="N213" i="1"/>
  <c r="N211" i="1" s="1"/>
  <c r="L213" i="1"/>
  <c r="K213" i="1"/>
  <c r="J213" i="1"/>
  <c r="I213" i="1"/>
  <c r="H213" i="1"/>
  <c r="F213" i="1"/>
  <c r="E213" i="1"/>
  <c r="D213" i="1"/>
  <c r="AA205" i="1"/>
  <c r="Y205" i="1"/>
  <c r="W205" i="1"/>
  <c r="U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AA204" i="1"/>
  <c r="Y204" i="1"/>
  <c r="W204" i="1"/>
  <c r="U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AA203" i="1"/>
  <c r="AB203" i="1" s="1"/>
  <c r="Y203" i="1"/>
  <c r="Z203" i="1" s="1"/>
  <c r="W203" i="1"/>
  <c r="U203" i="1"/>
  <c r="M203" i="1"/>
  <c r="S203" i="1" s="1"/>
  <c r="T203" i="1" s="1"/>
  <c r="G203" i="1"/>
  <c r="AA202" i="1"/>
  <c r="AB202" i="1" s="1"/>
  <c r="Y202" i="1"/>
  <c r="W202" i="1"/>
  <c r="U202" i="1"/>
  <c r="M202" i="1"/>
  <c r="G202" i="1"/>
  <c r="AA201" i="1"/>
  <c r="AB201" i="1" s="1"/>
  <c r="Y201" i="1"/>
  <c r="W201" i="1"/>
  <c r="U201" i="1"/>
  <c r="M201" i="1"/>
  <c r="S201" i="1" s="1"/>
  <c r="T201" i="1" s="1"/>
  <c r="G201" i="1"/>
  <c r="AA200" i="1"/>
  <c r="AB200" i="1" s="1"/>
  <c r="Y200" i="1"/>
  <c r="W200" i="1"/>
  <c r="U200" i="1"/>
  <c r="M200" i="1"/>
  <c r="S200" i="1" s="1"/>
  <c r="T200" i="1" s="1"/>
  <c r="G200" i="1"/>
  <c r="AA199" i="1"/>
  <c r="AB199" i="1" s="1"/>
  <c r="Y199" i="1"/>
  <c r="W199" i="1"/>
  <c r="U199" i="1"/>
  <c r="M199" i="1"/>
  <c r="S199" i="1" s="1"/>
  <c r="T199" i="1" s="1"/>
  <c r="G199" i="1"/>
  <c r="AA198" i="1"/>
  <c r="AB198" i="1" s="1"/>
  <c r="Y198" i="1"/>
  <c r="Z198" i="1" s="1"/>
  <c r="W198" i="1"/>
  <c r="U198" i="1"/>
  <c r="M198" i="1"/>
  <c r="S198" i="1" s="1"/>
  <c r="T198" i="1" s="1"/>
  <c r="G198" i="1"/>
  <c r="AA197" i="1"/>
  <c r="AB197" i="1" s="1"/>
  <c r="Y197" i="1"/>
  <c r="W197" i="1"/>
  <c r="U197" i="1"/>
  <c r="M197" i="1"/>
  <c r="S197" i="1" s="1"/>
  <c r="T197" i="1" s="1"/>
  <c r="G197" i="1"/>
  <c r="AA196" i="1"/>
  <c r="AB196" i="1" s="1"/>
  <c r="Y196" i="1"/>
  <c r="Z196" i="1" s="1"/>
  <c r="W196" i="1"/>
  <c r="U196" i="1"/>
  <c r="M196" i="1"/>
  <c r="S196" i="1" s="1"/>
  <c r="T196" i="1" s="1"/>
  <c r="G196" i="1"/>
  <c r="AA195" i="1"/>
  <c r="AB195" i="1" s="1"/>
  <c r="Y195" i="1"/>
  <c r="W195" i="1"/>
  <c r="U195" i="1"/>
  <c r="M195" i="1"/>
  <c r="S195" i="1" s="1"/>
  <c r="T195" i="1" s="1"/>
  <c r="G195" i="1"/>
  <c r="AA194" i="1"/>
  <c r="AB194" i="1" s="1"/>
  <c r="Y194" i="1"/>
  <c r="Z194" i="1" s="1"/>
  <c r="W194" i="1"/>
  <c r="U194" i="1"/>
  <c r="Q194" i="1"/>
  <c r="M194" i="1"/>
  <c r="G194" i="1"/>
  <c r="AA193" i="1"/>
  <c r="AB193" i="1" s="1"/>
  <c r="Y193" i="1"/>
  <c r="W193" i="1"/>
  <c r="U193" i="1"/>
  <c r="M193" i="1"/>
  <c r="S193" i="1" s="1"/>
  <c r="T193" i="1" s="1"/>
  <c r="G193" i="1"/>
  <c r="AA192" i="1"/>
  <c r="AB192" i="1" s="1"/>
  <c r="Y192" i="1"/>
  <c r="W192" i="1"/>
  <c r="U192" i="1"/>
  <c r="M192" i="1"/>
  <c r="S192" i="1" s="1"/>
  <c r="T192" i="1" s="1"/>
  <c r="G192" i="1"/>
  <c r="AA191" i="1"/>
  <c r="AB191" i="1" s="1"/>
  <c r="Y191" i="1"/>
  <c r="W191" i="1"/>
  <c r="U191" i="1"/>
  <c r="M191" i="1"/>
  <c r="S191" i="1" s="1"/>
  <c r="T191" i="1" s="1"/>
  <c r="G191" i="1"/>
  <c r="AA190" i="1"/>
  <c r="AB190" i="1" s="1"/>
  <c r="Y190" i="1"/>
  <c r="W190" i="1"/>
  <c r="U190" i="1"/>
  <c r="M190" i="1"/>
  <c r="G190" i="1"/>
  <c r="AA189" i="1"/>
  <c r="AB189" i="1" s="1"/>
  <c r="Y189" i="1"/>
  <c r="W189" i="1"/>
  <c r="U189" i="1"/>
  <c r="M189" i="1"/>
  <c r="S189" i="1" s="1"/>
  <c r="T189" i="1" s="1"/>
  <c r="G189" i="1"/>
  <c r="AA188" i="1"/>
  <c r="AB188" i="1" s="1"/>
  <c r="Y188" i="1"/>
  <c r="W188" i="1"/>
  <c r="U188" i="1"/>
  <c r="M188" i="1"/>
  <c r="S188" i="1" s="1"/>
  <c r="T188" i="1" s="1"/>
  <c r="G188" i="1"/>
  <c r="AA187" i="1"/>
  <c r="AB187" i="1" s="1"/>
  <c r="Y187" i="1"/>
  <c r="W187" i="1"/>
  <c r="U187" i="1"/>
  <c r="M187" i="1"/>
  <c r="S187" i="1" s="1"/>
  <c r="T187" i="1" s="1"/>
  <c r="G187" i="1"/>
  <c r="AA186" i="1"/>
  <c r="AB186" i="1" s="1"/>
  <c r="Y186" i="1"/>
  <c r="W186" i="1"/>
  <c r="U186" i="1"/>
  <c r="M186" i="1"/>
  <c r="G186" i="1"/>
  <c r="AA185" i="1"/>
  <c r="AB185" i="1" s="1"/>
  <c r="Y185" i="1"/>
  <c r="W185" i="1"/>
  <c r="U185" i="1"/>
  <c r="M185" i="1"/>
  <c r="S185" i="1" s="1"/>
  <c r="T185" i="1" s="1"/>
  <c r="G185" i="1"/>
  <c r="AA184" i="1"/>
  <c r="AB184" i="1" s="1"/>
  <c r="Y184" i="1"/>
  <c r="W184" i="1"/>
  <c r="U184" i="1"/>
  <c r="M184" i="1"/>
  <c r="G184" i="1"/>
  <c r="AA183" i="1"/>
  <c r="AB183" i="1" s="1"/>
  <c r="Y183" i="1"/>
  <c r="W183" i="1"/>
  <c r="U183" i="1"/>
  <c r="M183" i="1"/>
  <c r="S183" i="1" s="1"/>
  <c r="T183" i="1" s="1"/>
  <c r="G183" i="1"/>
  <c r="AA182" i="1"/>
  <c r="AB182" i="1" s="1"/>
  <c r="Y182" i="1"/>
  <c r="W182" i="1"/>
  <c r="U182" i="1"/>
  <c r="M182" i="1"/>
  <c r="G182" i="1"/>
  <c r="AA181" i="1"/>
  <c r="AB181" i="1" s="1"/>
  <c r="Y181" i="1"/>
  <c r="W181" i="1"/>
  <c r="U181" i="1"/>
  <c r="M181" i="1"/>
  <c r="S181" i="1" s="1"/>
  <c r="T181" i="1" s="1"/>
  <c r="G181" i="1"/>
  <c r="AA180" i="1"/>
  <c r="AB180" i="1" s="1"/>
  <c r="Y180" i="1"/>
  <c r="Z180" i="1" s="1"/>
  <c r="W180" i="1"/>
  <c r="U180" i="1"/>
  <c r="M180" i="1"/>
  <c r="S180" i="1" s="1"/>
  <c r="T180" i="1" s="1"/>
  <c r="G180" i="1"/>
  <c r="AA179" i="1"/>
  <c r="AB179" i="1" s="1"/>
  <c r="Y179" i="1"/>
  <c r="W179" i="1"/>
  <c r="U179" i="1"/>
  <c r="M179" i="1"/>
  <c r="S179" i="1" s="1"/>
  <c r="T179" i="1" s="1"/>
  <c r="G179" i="1"/>
  <c r="AA178" i="1"/>
  <c r="AB178" i="1" s="1"/>
  <c r="Y178" i="1"/>
  <c r="Z178" i="1" s="1"/>
  <c r="W178" i="1"/>
  <c r="U178" i="1"/>
  <c r="M178" i="1"/>
  <c r="S178" i="1" s="1"/>
  <c r="T178" i="1" s="1"/>
  <c r="G178" i="1"/>
  <c r="AA177" i="1"/>
  <c r="AB177" i="1" s="1"/>
  <c r="Y177" i="1"/>
  <c r="Z177" i="1" s="1"/>
  <c r="W177" i="1"/>
  <c r="U177" i="1"/>
  <c r="M177" i="1"/>
  <c r="S177" i="1" s="1"/>
  <c r="T177" i="1" s="1"/>
  <c r="G177" i="1"/>
  <c r="AA176" i="1"/>
  <c r="AB176" i="1" s="1"/>
  <c r="Y176" i="1"/>
  <c r="Z176" i="1" s="1"/>
  <c r="W176" i="1"/>
  <c r="U176" i="1"/>
  <c r="M176" i="1"/>
  <c r="S176" i="1" s="1"/>
  <c r="T176" i="1" s="1"/>
  <c r="G176" i="1"/>
  <c r="AA175" i="1"/>
  <c r="AB175" i="1" s="1"/>
  <c r="Y175" i="1"/>
  <c r="Z175" i="1" s="1"/>
  <c r="W175" i="1"/>
  <c r="U175" i="1"/>
  <c r="M175" i="1"/>
  <c r="S175" i="1" s="1"/>
  <c r="T175" i="1" s="1"/>
  <c r="G175" i="1"/>
  <c r="AA174" i="1"/>
  <c r="AB174" i="1" s="1"/>
  <c r="Y174" i="1"/>
  <c r="W174" i="1"/>
  <c r="U174" i="1"/>
  <c r="M174" i="1"/>
  <c r="S174" i="1" s="1"/>
  <c r="T174" i="1" s="1"/>
  <c r="G174" i="1"/>
  <c r="R174" i="1" s="1"/>
  <c r="AA173" i="1"/>
  <c r="AB173" i="1" s="1"/>
  <c r="Y173" i="1"/>
  <c r="Z173" i="1" s="1"/>
  <c r="W173" i="1"/>
  <c r="U173" i="1"/>
  <c r="M173" i="1"/>
  <c r="S173" i="1" s="1"/>
  <c r="T173" i="1" s="1"/>
  <c r="G173" i="1"/>
  <c r="M172" i="1"/>
  <c r="M171" i="1"/>
  <c r="G171" i="1"/>
  <c r="M170" i="1"/>
  <c r="G170" i="1"/>
  <c r="AA169" i="1"/>
  <c r="AB169" i="1" s="1"/>
  <c r="Y169" i="1"/>
  <c r="W169" i="1"/>
  <c r="U169" i="1"/>
  <c r="M169" i="1"/>
  <c r="G169" i="1"/>
  <c r="AA168" i="1"/>
  <c r="AB168" i="1" s="1"/>
  <c r="Y168" i="1"/>
  <c r="Z168" i="1" s="1"/>
  <c r="W168" i="1"/>
  <c r="U168" i="1"/>
  <c r="M168" i="1"/>
  <c r="G168" i="1"/>
  <c r="AA167" i="1"/>
  <c r="AB167" i="1" s="1"/>
  <c r="Y167" i="1"/>
  <c r="Z167" i="1" s="1"/>
  <c r="W167" i="1"/>
  <c r="U167" i="1"/>
  <c r="M167" i="1"/>
  <c r="G167" i="1"/>
  <c r="AA166" i="1"/>
  <c r="AB166" i="1" s="1"/>
  <c r="Y166" i="1"/>
  <c r="Z166" i="1" s="1"/>
  <c r="W166" i="1"/>
  <c r="U166" i="1"/>
  <c r="M166" i="1"/>
  <c r="S166" i="1" s="1"/>
  <c r="T166" i="1" s="1"/>
  <c r="G166" i="1"/>
  <c r="AA165" i="1"/>
  <c r="AB165" i="1" s="1"/>
  <c r="Y165" i="1"/>
  <c r="Z165" i="1" s="1"/>
  <c r="W165" i="1"/>
  <c r="U165" i="1"/>
  <c r="M165" i="1"/>
  <c r="S165" i="1" s="1"/>
  <c r="T165" i="1" s="1"/>
  <c r="G165" i="1"/>
  <c r="AA164" i="1"/>
  <c r="AB164" i="1" s="1"/>
  <c r="Y164" i="1"/>
  <c r="Z164" i="1" s="1"/>
  <c r="W164" i="1"/>
  <c r="U164" i="1"/>
  <c r="M164" i="1"/>
  <c r="S164" i="1" s="1"/>
  <c r="T164" i="1" s="1"/>
  <c r="G164" i="1"/>
  <c r="AA163" i="1"/>
  <c r="AB163" i="1" s="1"/>
  <c r="Y163" i="1"/>
  <c r="Z163" i="1" s="1"/>
  <c r="W163" i="1"/>
  <c r="U163" i="1"/>
  <c r="M163" i="1"/>
  <c r="S163" i="1" s="1"/>
  <c r="T163" i="1" s="1"/>
  <c r="G163" i="1"/>
  <c r="AA162" i="1"/>
  <c r="AB162" i="1" s="1"/>
  <c r="Y162" i="1"/>
  <c r="Z162" i="1" s="1"/>
  <c r="W162" i="1"/>
  <c r="U162" i="1"/>
  <c r="M162" i="1"/>
  <c r="S162" i="1" s="1"/>
  <c r="T162" i="1" s="1"/>
  <c r="G162" i="1"/>
  <c r="AA161" i="1"/>
  <c r="AB161" i="1" s="1"/>
  <c r="Y161" i="1"/>
  <c r="Z161" i="1" s="1"/>
  <c r="W161" i="1"/>
  <c r="U161" i="1"/>
  <c r="M161" i="1"/>
  <c r="S161" i="1" s="1"/>
  <c r="T161" i="1" s="1"/>
  <c r="G161" i="1"/>
  <c r="AA160" i="1"/>
  <c r="AB160" i="1" s="1"/>
  <c r="Y160" i="1"/>
  <c r="Z160" i="1" s="1"/>
  <c r="W160" i="1"/>
  <c r="U160" i="1"/>
  <c r="M160" i="1"/>
  <c r="S160" i="1" s="1"/>
  <c r="T160" i="1" s="1"/>
  <c r="G160" i="1"/>
  <c r="AA159" i="1"/>
  <c r="AB159" i="1" s="1"/>
  <c r="Y159" i="1"/>
  <c r="Z159" i="1" s="1"/>
  <c r="W159" i="1"/>
  <c r="U159" i="1"/>
  <c r="M159" i="1"/>
  <c r="S159" i="1" s="1"/>
  <c r="T159" i="1" s="1"/>
  <c r="G159" i="1"/>
  <c r="AA158" i="1"/>
  <c r="AB158" i="1" s="1"/>
  <c r="Y158" i="1"/>
  <c r="Z158" i="1" s="1"/>
  <c r="W158" i="1"/>
  <c r="U158" i="1"/>
  <c r="M158" i="1"/>
  <c r="S158" i="1" s="1"/>
  <c r="T158" i="1" s="1"/>
  <c r="G158" i="1"/>
  <c r="AA157" i="1"/>
  <c r="AB157" i="1" s="1"/>
  <c r="Y157" i="1"/>
  <c r="Z157" i="1" s="1"/>
  <c r="W157" i="1"/>
  <c r="U157" i="1"/>
  <c r="M157" i="1"/>
  <c r="S157" i="1" s="1"/>
  <c r="T157" i="1" s="1"/>
  <c r="G157" i="1"/>
  <c r="AA156" i="1"/>
  <c r="AB156" i="1" s="1"/>
  <c r="Y156" i="1"/>
  <c r="Z156" i="1" s="1"/>
  <c r="W156" i="1"/>
  <c r="U156" i="1"/>
  <c r="M156" i="1"/>
  <c r="G156" i="1"/>
  <c r="AA155" i="1"/>
  <c r="AB155" i="1" s="1"/>
  <c r="Y155" i="1"/>
  <c r="Z155" i="1" s="1"/>
  <c r="W155" i="1"/>
  <c r="U155" i="1"/>
  <c r="M155" i="1"/>
  <c r="S155" i="1" s="1"/>
  <c r="T155" i="1" s="1"/>
  <c r="G155" i="1"/>
  <c r="AA154" i="1"/>
  <c r="AB154" i="1" s="1"/>
  <c r="Y154" i="1"/>
  <c r="Z154" i="1" s="1"/>
  <c r="W154" i="1"/>
  <c r="U154" i="1"/>
  <c r="M154" i="1"/>
  <c r="S154" i="1" s="1"/>
  <c r="T154" i="1" s="1"/>
  <c r="G154" i="1"/>
  <c r="R154" i="1" s="1"/>
  <c r="AA153" i="1"/>
  <c r="AB153" i="1" s="1"/>
  <c r="Y153" i="1"/>
  <c r="Z153" i="1" s="1"/>
  <c r="W153" i="1"/>
  <c r="U153" i="1"/>
  <c r="M153" i="1"/>
  <c r="S153" i="1" s="1"/>
  <c r="T153" i="1" s="1"/>
  <c r="G153" i="1"/>
  <c r="AA152" i="1"/>
  <c r="AB152" i="1" s="1"/>
  <c r="Y152" i="1"/>
  <c r="Z152" i="1" s="1"/>
  <c r="W152" i="1"/>
  <c r="U152" i="1"/>
  <c r="M152" i="1"/>
  <c r="G152" i="1"/>
  <c r="AB151" i="1"/>
  <c r="AA151" i="1"/>
  <c r="Y151" i="1"/>
  <c r="Z151" i="1" s="1"/>
  <c r="W151" i="1"/>
  <c r="U151" i="1"/>
  <c r="M151" i="1"/>
  <c r="S151" i="1" s="1"/>
  <c r="T151" i="1" s="1"/>
  <c r="G151" i="1"/>
  <c r="AA150" i="1"/>
  <c r="AB150" i="1" s="1"/>
  <c r="Y150" i="1"/>
  <c r="Z150" i="1" s="1"/>
  <c r="W150" i="1"/>
  <c r="U150" i="1"/>
  <c r="M150" i="1"/>
  <c r="S150" i="1" s="1"/>
  <c r="T150" i="1" s="1"/>
  <c r="G150" i="1"/>
  <c r="AA149" i="1"/>
  <c r="AB149" i="1" s="1"/>
  <c r="Y149" i="1"/>
  <c r="Z149" i="1" s="1"/>
  <c r="W149" i="1"/>
  <c r="U149" i="1"/>
  <c r="M149" i="1"/>
  <c r="S149" i="1" s="1"/>
  <c r="T149" i="1" s="1"/>
  <c r="G149" i="1"/>
  <c r="AA148" i="1"/>
  <c r="AB148" i="1" s="1"/>
  <c r="Y148" i="1"/>
  <c r="Z148" i="1" s="1"/>
  <c r="W148" i="1"/>
  <c r="U148" i="1"/>
  <c r="M148" i="1"/>
  <c r="S148" i="1" s="1"/>
  <c r="T148" i="1" s="1"/>
  <c r="G148" i="1"/>
  <c r="AA147" i="1"/>
  <c r="AB147" i="1" s="1"/>
  <c r="Y147" i="1"/>
  <c r="Z147" i="1" s="1"/>
  <c r="W147" i="1"/>
  <c r="U147" i="1"/>
  <c r="M147" i="1"/>
  <c r="S147" i="1" s="1"/>
  <c r="T147" i="1" s="1"/>
  <c r="G147" i="1"/>
  <c r="AA146" i="1"/>
  <c r="AB146" i="1" s="1"/>
  <c r="Y146" i="1"/>
  <c r="Z146" i="1" s="1"/>
  <c r="W146" i="1"/>
  <c r="U146" i="1"/>
  <c r="M146" i="1"/>
  <c r="S146" i="1" s="1"/>
  <c r="T146" i="1" s="1"/>
  <c r="G146" i="1"/>
  <c r="AA145" i="1"/>
  <c r="AB145" i="1" s="1"/>
  <c r="Y145" i="1"/>
  <c r="Z145" i="1" s="1"/>
  <c r="W145" i="1"/>
  <c r="U145" i="1"/>
  <c r="M145" i="1"/>
  <c r="S145" i="1" s="1"/>
  <c r="T145" i="1" s="1"/>
  <c r="G145" i="1"/>
  <c r="AA144" i="1"/>
  <c r="AB144" i="1" s="1"/>
  <c r="Y144" i="1"/>
  <c r="Z144" i="1" s="1"/>
  <c r="W144" i="1"/>
  <c r="U144" i="1"/>
  <c r="M144" i="1"/>
  <c r="S144" i="1" s="1"/>
  <c r="T144" i="1" s="1"/>
  <c r="G144" i="1"/>
  <c r="AA143" i="1"/>
  <c r="AB143" i="1" s="1"/>
  <c r="Y143" i="1"/>
  <c r="Z143" i="1" s="1"/>
  <c r="W143" i="1"/>
  <c r="U143" i="1"/>
  <c r="M143" i="1"/>
  <c r="S143" i="1" s="1"/>
  <c r="T143" i="1" s="1"/>
  <c r="G143" i="1"/>
  <c r="AA142" i="1"/>
  <c r="AB142" i="1" s="1"/>
  <c r="Y142" i="1"/>
  <c r="Z142" i="1" s="1"/>
  <c r="W142" i="1"/>
  <c r="U142" i="1"/>
  <c r="M142" i="1"/>
  <c r="S142" i="1" s="1"/>
  <c r="T142" i="1" s="1"/>
  <c r="G142" i="1"/>
  <c r="AA141" i="1"/>
  <c r="AB141" i="1" s="1"/>
  <c r="Y141" i="1"/>
  <c r="Z141" i="1" s="1"/>
  <c r="W141" i="1"/>
  <c r="U141" i="1"/>
  <c r="M141" i="1"/>
  <c r="S141" i="1" s="1"/>
  <c r="T141" i="1" s="1"/>
  <c r="G141" i="1"/>
  <c r="AA140" i="1"/>
  <c r="AB140" i="1" s="1"/>
  <c r="Y140" i="1"/>
  <c r="Z140" i="1" s="1"/>
  <c r="W140" i="1"/>
  <c r="U140" i="1"/>
  <c r="M140" i="1"/>
  <c r="G140" i="1"/>
  <c r="AA139" i="1"/>
  <c r="AB139" i="1" s="1"/>
  <c r="Y139" i="1"/>
  <c r="Z139" i="1" s="1"/>
  <c r="W139" i="1"/>
  <c r="U139" i="1"/>
  <c r="M139" i="1"/>
  <c r="G139" i="1"/>
  <c r="AA138" i="1"/>
  <c r="AB138" i="1" s="1"/>
  <c r="Y138" i="1"/>
  <c r="Z138" i="1" s="1"/>
  <c r="W138" i="1"/>
  <c r="U138" i="1"/>
  <c r="M138" i="1"/>
  <c r="S138" i="1" s="1"/>
  <c r="T138" i="1" s="1"/>
  <c r="G138" i="1"/>
  <c r="AA137" i="1"/>
  <c r="AB137" i="1" s="1"/>
  <c r="Y137" i="1"/>
  <c r="Z137" i="1" s="1"/>
  <c r="W137" i="1"/>
  <c r="U137" i="1"/>
  <c r="M137" i="1"/>
  <c r="S137" i="1" s="1"/>
  <c r="T137" i="1" s="1"/>
  <c r="G137" i="1"/>
  <c r="AA136" i="1"/>
  <c r="AB136" i="1" s="1"/>
  <c r="Y136" i="1"/>
  <c r="Z136" i="1" s="1"/>
  <c r="W136" i="1"/>
  <c r="U136" i="1"/>
  <c r="M136" i="1"/>
  <c r="S136" i="1" s="1"/>
  <c r="T136" i="1" s="1"/>
  <c r="G136" i="1"/>
  <c r="AA135" i="1"/>
  <c r="AB135" i="1" s="1"/>
  <c r="Y135" i="1"/>
  <c r="Z135" i="1" s="1"/>
  <c r="W135" i="1"/>
  <c r="U135" i="1"/>
  <c r="M135" i="1"/>
  <c r="S135" i="1" s="1"/>
  <c r="T135" i="1" s="1"/>
  <c r="G135" i="1"/>
  <c r="AA134" i="1"/>
  <c r="AB134" i="1" s="1"/>
  <c r="Y134" i="1"/>
  <c r="Z134" i="1" s="1"/>
  <c r="W134" i="1"/>
  <c r="U134" i="1"/>
  <c r="M134" i="1"/>
  <c r="S134" i="1" s="1"/>
  <c r="T134" i="1" s="1"/>
  <c r="G134" i="1"/>
  <c r="AA133" i="1"/>
  <c r="AB133" i="1" s="1"/>
  <c r="Y133" i="1"/>
  <c r="Z133" i="1" s="1"/>
  <c r="W133" i="1"/>
  <c r="U133" i="1"/>
  <c r="M133" i="1"/>
  <c r="S133" i="1" s="1"/>
  <c r="T133" i="1" s="1"/>
  <c r="G133" i="1"/>
  <c r="AA132" i="1"/>
  <c r="AB132" i="1" s="1"/>
  <c r="Y132" i="1"/>
  <c r="Z132" i="1" s="1"/>
  <c r="W132" i="1"/>
  <c r="U132" i="1"/>
  <c r="M132" i="1"/>
  <c r="S132" i="1" s="1"/>
  <c r="T132" i="1" s="1"/>
  <c r="G132" i="1"/>
  <c r="R132" i="1" s="1"/>
  <c r="AA131" i="1"/>
  <c r="AB131" i="1" s="1"/>
  <c r="Y131" i="1"/>
  <c r="Z131" i="1" s="1"/>
  <c r="W131" i="1"/>
  <c r="U131" i="1"/>
  <c r="M131" i="1"/>
  <c r="S131" i="1" s="1"/>
  <c r="T131" i="1" s="1"/>
  <c r="G131" i="1"/>
  <c r="AA130" i="1"/>
  <c r="AB130" i="1" s="1"/>
  <c r="Y130" i="1"/>
  <c r="Z130" i="1" s="1"/>
  <c r="W130" i="1"/>
  <c r="U130" i="1"/>
  <c r="M130" i="1"/>
  <c r="S130" i="1" s="1"/>
  <c r="T130" i="1" s="1"/>
  <c r="G130" i="1"/>
  <c r="AA129" i="1"/>
  <c r="AB129" i="1" s="1"/>
  <c r="Y129" i="1"/>
  <c r="Z129" i="1" s="1"/>
  <c r="W129" i="1"/>
  <c r="U129" i="1"/>
  <c r="M129" i="1"/>
  <c r="S129" i="1" s="1"/>
  <c r="T129" i="1" s="1"/>
  <c r="G129" i="1"/>
  <c r="AA128" i="1"/>
  <c r="AB128" i="1" s="1"/>
  <c r="Y128" i="1"/>
  <c r="Z128" i="1" s="1"/>
  <c r="W128" i="1"/>
  <c r="U128" i="1"/>
  <c r="M128" i="1"/>
  <c r="S128" i="1" s="1"/>
  <c r="T128" i="1" s="1"/>
  <c r="G128" i="1"/>
  <c r="AA127" i="1"/>
  <c r="AB127" i="1" s="1"/>
  <c r="Y127" i="1"/>
  <c r="Z127" i="1" s="1"/>
  <c r="W127" i="1"/>
  <c r="U127" i="1"/>
  <c r="M127" i="1"/>
  <c r="S127" i="1" s="1"/>
  <c r="T127" i="1" s="1"/>
  <c r="G127" i="1"/>
  <c r="AA126" i="1"/>
  <c r="AB126" i="1" s="1"/>
  <c r="Y126" i="1"/>
  <c r="Z126" i="1" s="1"/>
  <c r="W126" i="1"/>
  <c r="U126" i="1"/>
  <c r="M126" i="1"/>
  <c r="S126" i="1" s="1"/>
  <c r="T126" i="1" s="1"/>
  <c r="G126" i="1"/>
  <c r="AA125" i="1"/>
  <c r="AB125" i="1" s="1"/>
  <c r="Y125" i="1"/>
  <c r="Z125" i="1" s="1"/>
  <c r="W125" i="1"/>
  <c r="U125" i="1"/>
  <c r="M125" i="1"/>
  <c r="S125" i="1" s="1"/>
  <c r="T125" i="1" s="1"/>
  <c r="G125" i="1"/>
  <c r="AA124" i="1"/>
  <c r="AB124" i="1" s="1"/>
  <c r="Y124" i="1"/>
  <c r="Z124" i="1" s="1"/>
  <c r="W124" i="1"/>
  <c r="U124" i="1"/>
  <c r="M124" i="1"/>
  <c r="G124" i="1"/>
  <c r="AA123" i="1"/>
  <c r="AB123" i="1" s="1"/>
  <c r="Y123" i="1"/>
  <c r="Z123" i="1" s="1"/>
  <c r="W123" i="1"/>
  <c r="U123" i="1"/>
  <c r="M123" i="1"/>
  <c r="S123" i="1" s="1"/>
  <c r="T123" i="1" s="1"/>
  <c r="G123" i="1"/>
  <c r="AA122" i="1"/>
  <c r="AB122" i="1" s="1"/>
  <c r="Y122" i="1"/>
  <c r="Z122" i="1" s="1"/>
  <c r="W122" i="1"/>
  <c r="U122" i="1"/>
  <c r="M122" i="1"/>
  <c r="S122" i="1" s="1"/>
  <c r="T122" i="1" s="1"/>
  <c r="G122" i="1"/>
  <c r="AA121" i="1"/>
  <c r="AB121" i="1" s="1"/>
  <c r="Y121" i="1"/>
  <c r="Z121" i="1" s="1"/>
  <c r="W121" i="1"/>
  <c r="U121" i="1"/>
  <c r="M121" i="1"/>
  <c r="S121" i="1" s="1"/>
  <c r="T121" i="1" s="1"/>
  <c r="G121" i="1"/>
  <c r="AA120" i="1"/>
  <c r="AB120" i="1" s="1"/>
  <c r="Y120" i="1"/>
  <c r="Z120" i="1" s="1"/>
  <c r="W120" i="1"/>
  <c r="U120" i="1"/>
  <c r="M120" i="1"/>
  <c r="G120" i="1"/>
  <c r="AA119" i="1"/>
  <c r="Y119" i="1"/>
  <c r="Z119" i="1" s="1"/>
  <c r="W119" i="1"/>
  <c r="U119" i="1"/>
  <c r="M119" i="1"/>
  <c r="S119" i="1" s="1"/>
  <c r="T119" i="1" s="1"/>
  <c r="G119" i="1"/>
  <c r="AA118" i="1"/>
  <c r="AB118" i="1" s="1"/>
  <c r="Y118" i="1"/>
  <c r="Z118" i="1" s="1"/>
  <c r="W118" i="1"/>
  <c r="U118" i="1"/>
  <c r="M118" i="1"/>
  <c r="S118" i="1" s="1"/>
  <c r="T118" i="1" s="1"/>
  <c r="G118" i="1"/>
  <c r="AA117" i="1"/>
  <c r="AB117" i="1" s="1"/>
  <c r="Y117" i="1"/>
  <c r="Z117" i="1" s="1"/>
  <c r="W117" i="1"/>
  <c r="U117" i="1"/>
  <c r="M117" i="1"/>
  <c r="G117" i="1"/>
  <c r="AA116" i="1"/>
  <c r="AB116" i="1" s="1"/>
  <c r="Y116" i="1"/>
  <c r="Z116" i="1" s="1"/>
  <c r="W116" i="1"/>
  <c r="U116" i="1"/>
  <c r="M116" i="1"/>
  <c r="S116" i="1" s="1"/>
  <c r="T116" i="1" s="1"/>
  <c r="G116" i="1"/>
  <c r="R116" i="1" s="1"/>
  <c r="AA115" i="1"/>
  <c r="AB115" i="1" s="1"/>
  <c r="Y115" i="1"/>
  <c r="Z115" i="1" s="1"/>
  <c r="W115" i="1"/>
  <c r="U115" i="1"/>
  <c r="M115" i="1"/>
  <c r="S115" i="1" s="1"/>
  <c r="T115" i="1" s="1"/>
  <c r="G115" i="1"/>
  <c r="AA114" i="1"/>
  <c r="AB114" i="1" s="1"/>
  <c r="Y114" i="1"/>
  <c r="Z114" i="1" s="1"/>
  <c r="W114" i="1"/>
  <c r="U114" i="1"/>
  <c r="M114" i="1"/>
  <c r="S114" i="1" s="1"/>
  <c r="T114" i="1" s="1"/>
  <c r="G114" i="1"/>
  <c r="AA113" i="1"/>
  <c r="AB113" i="1" s="1"/>
  <c r="Y113" i="1"/>
  <c r="Z113" i="1" s="1"/>
  <c r="W113" i="1"/>
  <c r="U113" i="1"/>
  <c r="M113" i="1"/>
  <c r="G113" i="1"/>
  <c r="AA112" i="1"/>
  <c r="AB112" i="1" s="1"/>
  <c r="Y112" i="1"/>
  <c r="Z112" i="1" s="1"/>
  <c r="W112" i="1"/>
  <c r="U112" i="1"/>
  <c r="M112" i="1"/>
  <c r="S112" i="1" s="1"/>
  <c r="T112" i="1" s="1"/>
  <c r="G112" i="1"/>
  <c r="AA111" i="1"/>
  <c r="AB111" i="1" s="1"/>
  <c r="Y111" i="1"/>
  <c r="Z111" i="1" s="1"/>
  <c r="W111" i="1"/>
  <c r="U111" i="1"/>
  <c r="M111" i="1"/>
  <c r="S111" i="1" s="1"/>
  <c r="T111" i="1" s="1"/>
  <c r="G111" i="1"/>
  <c r="AA110" i="1"/>
  <c r="AB110" i="1" s="1"/>
  <c r="Y110" i="1"/>
  <c r="Z110" i="1" s="1"/>
  <c r="W110" i="1"/>
  <c r="U110" i="1"/>
  <c r="M110" i="1"/>
  <c r="S110" i="1" s="1"/>
  <c r="T110" i="1" s="1"/>
  <c r="G110" i="1"/>
  <c r="AA109" i="1"/>
  <c r="AB109" i="1" s="1"/>
  <c r="Y109" i="1"/>
  <c r="Z109" i="1" s="1"/>
  <c r="W109" i="1"/>
  <c r="U109" i="1"/>
  <c r="M109" i="1"/>
  <c r="G109" i="1"/>
  <c r="AA108" i="1"/>
  <c r="AB108" i="1" s="1"/>
  <c r="Y108" i="1"/>
  <c r="Z108" i="1" s="1"/>
  <c r="W108" i="1"/>
  <c r="U108" i="1"/>
  <c r="M108" i="1"/>
  <c r="S108" i="1" s="1"/>
  <c r="T108" i="1" s="1"/>
  <c r="G108" i="1"/>
  <c r="AA107" i="1"/>
  <c r="AB107" i="1" s="1"/>
  <c r="Y107" i="1"/>
  <c r="Z107" i="1" s="1"/>
  <c r="W107" i="1"/>
  <c r="U107" i="1"/>
  <c r="M107" i="1"/>
  <c r="S107" i="1" s="1"/>
  <c r="T107" i="1" s="1"/>
  <c r="G107" i="1"/>
  <c r="AA106" i="1"/>
  <c r="AB106" i="1" s="1"/>
  <c r="Y106" i="1"/>
  <c r="Z106" i="1" s="1"/>
  <c r="W106" i="1"/>
  <c r="U106" i="1"/>
  <c r="M106" i="1"/>
  <c r="S106" i="1" s="1"/>
  <c r="T106" i="1" s="1"/>
  <c r="G106" i="1"/>
  <c r="AA105" i="1"/>
  <c r="Y105" i="1"/>
  <c r="Z105" i="1" s="1"/>
  <c r="W105" i="1"/>
  <c r="U105" i="1"/>
  <c r="M105" i="1"/>
  <c r="S105" i="1" s="1"/>
  <c r="T105" i="1" s="1"/>
  <c r="G105" i="1"/>
  <c r="Q104" i="1"/>
  <c r="P104" i="1"/>
  <c r="O104" i="1"/>
  <c r="N104" i="1"/>
  <c r="L104" i="1"/>
  <c r="K104" i="1"/>
  <c r="J104" i="1"/>
  <c r="I104" i="1"/>
  <c r="H104" i="1"/>
  <c r="F104" i="1"/>
  <c r="E104" i="1"/>
  <c r="D104" i="1"/>
  <c r="AA103" i="1"/>
  <c r="AB103" i="1" s="1"/>
  <c r="Y103" i="1"/>
  <c r="W103" i="1"/>
  <c r="U103" i="1"/>
  <c r="M103" i="1"/>
  <c r="G103" i="1"/>
  <c r="AA102" i="1"/>
  <c r="AB102" i="1" s="1"/>
  <c r="Y102" i="1"/>
  <c r="W102" i="1"/>
  <c r="U102" i="1"/>
  <c r="M102" i="1"/>
  <c r="S102" i="1" s="1"/>
  <c r="T102" i="1" s="1"/>
  <c r="G102" i="1"/>
  <c r="AA101" i="1"/>
  <c r="AB101" i="1" s="1"/>
  <c r="Y101" i="1"/>
  <c r="Z101" i="1" s="1"/>
  <c r="W101" i="1"/>
  <c r="U101" i="1"/>
  <c r="M101" i="1"/>
  <c r="S101" i="1" s="1"/>
  <c r="T101" i="1" s="1"/>
  <c r="G101" i="1"/>
  <c r="AA100" i="1"/>
  <c r="AB100" i="1" s="1"/>
  <c r="Y100" i="1"/>
  <c r="Z100" i="1" s="1"/>
  <c r="W100" i="1"/>
  <c r="U100" i="1"/>
  <c r="M100" i="1"/>
  <c r="S100" i="1" s="1"/>
  <c r="T100" i="1" s="1"/>
  <c r="G100" i="1"/>
  <c r="AA99" i="1"/>
  <c r="AB99" i="1" s="1"/>
  <c r="Y99" i="1"/>
  <c r="Z99" i="1" s="1"/>
  <c r="W99" i="1"/>
  <c r="U99" i="1"/>
  <c r="M99" i="1"/>
  <c r="S99" i="1" s="1"/>
  <c r="T99" i="1" s="1"/>
  <c r="G99" i="1"/>
  <c r="AA98" i="1"/>
  <c r="AB98" i="1" s="1"/>
  <c r="Y98" i="1"/>
  <c r="Z98" i="1" s="1"/>
  <c r="W98" i="1"/>
  <c r="U98" i="1"/>
  <c r="M98" i="1"/>
  <c r="S98" i="1" s="1"/>
  <c r="T98" i="1" s="1"/>
  <c r="G98" i="1"/>
  <c r="AA97" i="1"/>
  <c r="AB97" i="1" s="1"/>
  <c r="Y97" i="1"/>
  <c r="Z97" i="1" s="1"/>
  <c r="W97" i="1"/>
  <c r="U97" i="1"/>
  <c r="M97" i="1"/>
  <c r="S97" i="1" s="1"/>
  <c r="T97" i="1" s="1"/>
  <c r="G97" i="1"/>
  <c r="AA96" i="1"/>
  <c r="AB96" i="1" s="1"/>
  <c r="Y96" i="1"/>
  <c r="Z96" i="1" s="1"/>
  <c r="W96" i="1"/>
  <c r="U96" i="1"/>
  <c r="M96" i="1"/>
  <c r="S96" i="1" s="1"/>
  <c r="T96" i="1" s="1"/>
  <c r="G96" i="1"/>
  <c r="AA95" i="1"/>
  <c r="AB95" i="1" s="1"/>
  <c r="Y95" i="1"/>
  <c r="Z95" i="1" s="1"/>
  <c r="W95" i="1"/>
  <c r="U95" i="1"/>
  <c r="M95" i="1"/>
  <c r="S95" i="1" s="1"/>
  <c r="T95" i="1" s="1"/>
  <c r="G95" i="1"/>
  <c r="AA94" i="1"/>
  <c r="AB94" i="1" s="1"/>
  <c r="Y94" i="1"/>
  <c r="Z94" i="1" s="1"/>
  <c r="W94" i="1"/>
  <c r="U94" i="1"/>
  <c r="M94" i="1"/>
  <c r="S94" i="1" s="1"/>
  <c r="T94" i="1" s="1"/>
  <c r="G94" i="1"/>
  <c r="AA93" i="1"/>
  <c r="AB93" i="1" s="1"/>
  <c r="Y93" i="1"/>
  <c r="Z93" i="1" s="1"/>
  <c r="W93" i="1"/>
  <c r="U93" i="1"/>
  <c r="M93" i="1"/>
  <c r="S93" i="1" s="1"/>
  <c r="T93" i="1" s="1"/>
  <c r="G93" i="1"/>
  <c r="AA92" i="1"/>
  <c r="AB92" i="1" s="1"/>
  <c r="Y92" i="1"/>
  <c r="Z92" i="1" s="1"/>
  <c r="W92" i="1"/>
  <c r="U92" i="1"/>
  <c r="M92" i="1"/>
  <c r="S92" i="1" s="1"/>
  <c r="T92" i="1" s="1"/>
  <c r="G92" i="1"/>
  <c r="AA91" i="1"/>
  <c r="AB91" i="1" s="1"/>
  <c r="Y91" i="1"/>
  <c r="Z91" i="1" s="1"/>
  <c r="W91" i="1"/>
  <c r="U91" i="1"/>
  <c r="M91" i="1"/>
  <c r="S91" i="1" s="1"/>
  <c r="T91" i="1" s="1"/>
  <c r="G91" i="1"/>
  <c r="AA90" i="1"/>
  <c r="Y90" i="1"/>
  <c r="Z90" i="1" s="1"/>
  <c r="W90" i="1"/>
  <c r="U90" i="1"/>
  <c r="M90" i="1"/>
  <c r="S90" i="1" s="1"/>
  <c r="T90" i="1" s="1"/>
  <c r="G90" i="1"/>
  <c r="AA89" i="1"/>
  <c r="AB89" i="1" s="1"/>
  <c r="Y89" i="1"/>
  <c r="W89" i="1"/>
  <c r="U89" i="1"/>
  <c r="M89" i="1"/>
  <c r="S89" i="1" s="1"/>
  <c r="T89" i="1" s="1"/>
  <c r="G89" i="1"/>
  <c r="AA88" i="1"/>
  <c r="AB88" i="1" s="1"/>
  <c r="Y88" i="1"/>
  <c r="W88" i="1"/>
  <c r="U88" i="1"/>
  <c r="M88" i="1"/>
  <c r="S88" i="1" s="1"/>
  <c r="G88" i="1"/>
  <c r="Q87" i="1"/>
  <c r="P87" i="1"/>
  <c r="O87" i="1"/>
  <c r="N87" i="1"/>
  <c r="L87" i="1"/>
  <c r="K87" i="1"/>
  <c r="J87" i="1"/>
  <c r="I87" i="1"/>
  <c r="H87" i="1"/>
  <c r="F87" i="1"/>
  <c r="E87" i="1"/>
  <c r="D87" i="1"/>
  <c r="AA86" i="1"/>
  <c r="AA85" i="1" s="1"/>
  <c r="Y86" i="1"/>
  <c r="Y85" i="1" s="1"/>
  <c r="W86" i="1"/>
  <c r="U86" i="1"/>
  <c r="U85" i="1" s="1"/>
  <c r="M86" i="1"/>
  <c r="S86" i="1" s="1"/>
  <c r="S85" i="1" s="1"/>
  <c r="G86" i="1"/>
  <c r="W85" i="1"/>
  <c r="Q85" i="1"/>
  <c r="P85" i="1"/>
  <c r="O85" i="1"/>
  <c r="N85" i="1"/>
  <c r="L85" i="1"/>
  <c r="K85" i="1"/>
  <c r="J85" i="1"/>
  <c r="I85" i="1"/>
  <c r="H85" i="1"/>
  <c r="F85" i="1"/>
  <c r="E85" i="1"/>
  <c r="D85" i="1"/>
  <c r="AA84" i="1"/>
  <c r="AB84" i="1" s="1"/>
  <c r="Y84" i="1"/>
  <c r="Z84" i="1" s="1"/>
  <c r="W84" i="1"/>
  <c r="U84" i="1"/>
  <c r="M84" i="1"/>
  <c r="S84" i="1" s="1"/>
  <c r="T84" i="1" s="1"/>
  <c r="G84" i="1"/>
  <c r="AA83" i="1"/>
  <c r="AB83" i="1" s="1"/>
  <c r="Y83" i="1"/>
  <c r="Z83" i="1" s="1"/>
  <c r="W83" i="1"/>
  <c r="U83" i="1"/>
  <c r="M83" i="1"/>
  <c r="S83" i="1" s="1"/>
  <c r="T83" i="1" s="1"/>
  <c r="G83" i="1"/>
  <c r="AA82" i="1"/>
  <c r="AB82" i="1" s="1"/>
  <c r="Y82" i="1"/>
  <c r="Z82" i="1" s="1"/>
  <c r="W82" i="1"/>
  <c r="U82" i="1"/>
  <c r="M82" i="1"/>
  <c r="S82" i="1" s="1"/>
  <c r="T82" i="1" s="1"/>
  <c r="G82" i="1"/>
  <c r="AA81" i="1"/>
  <c r="AB81" i="1" s="1"/>
  <c r="Y81" i="1"/>
  <c r="Z81" i="1" s="1"/>
  <c r="W81" i="1"/>
  <c r="U81" i="1"/>
  <c r="M81" i="1"/>
  <c r="S81" i="1" s="1"/>
  <c r="T81" i="1" s="1"/>
  <c r="G81" i="1"/>
  <c r="AA80" i="1"/>
  <c r="AB80" i="1" s="1"/>
  <c r="Y80" i="1"/>
  <c r="Z80" i="1" s="1"/>
  <c r="W80" i="1"/>
  <c r="U80" i="1"/>
  <c r="M80" i="1"/>
  <c r="S80" i="1" s="1"/>
  <c r="T80" i="1" s="1"/>
  <c r="G80" i="1"/>
  <c r="AA79" i="1"/>
  <c r="AB79" i="1" s="1"/>
  <c r="Y79" i="1"/>
  <c r="Z79" i="1" s="1"/>
  <c r="W79" i="1"/>
  <c r="U79" i="1"/>
  <c r="M79" i="1"/>
  <c r="S79" i="1" s="1"/>
  <c r="T79" i="1" s="1"/>
  <c r="G79" i="1"/>
  <c r="AA78" i="1"/>
  <c r="AB78" i="1" s="1"/>
  <c r="Y78" i="1"/>
  <c r="Z78" i="1" s="1"/>
  <c r="W78" i="1"/>
  <c r="U78" i="1"/>
  <c r="M78" i="1"/>
  <c r="S78" i="1" s="1"/>
  <c r="T78" i="1" s="1"/>
  <c r="G78" i="1"/>
  <c r="AA77" i="1"/>
  <c r="AB77" i="1" s="1"/>
  <c r="Y77" i="1"/>
  <c r="Z77" i="1" s="1"/>
  <c r="W77" i="1"/>
  <c r="U77" i="1"/>
  <c r="M77" i="1"/>
  <c r="S77" i="1" s="1"/>
  <c r="T77" i="1" s="1"/>
  <c r="G77" i="1"/>
  <c r="AA76" i="1"/>
  <c r="AB76" i="1" s="1"/>
  <c r="Y76" i="1"/>
  <c r="Z76" i="1" s="1"/>
  <c r="W76" i="1"/>
  <c r="U76" i="1"/>
  <c r="M76" i="1"/>
  <c r="S76" i="1" s="1"/>
  <c r="T76" i="1" s="1"/>
  <c r="G76" i="1"/>
  <c r="AA75" i="1"/>
  <c r="AB75" i="1" s="1"/>
  <c r="Y75" i="1"/>
  <c r="Z75" i="1" s="1"/>
  <c r="W75" i="1"/>
  <c r="U75" i="1"/>
  <c r="M75" i="1"/>
  <c r="S75" i="1" s="1"/>
  <c r="T75" i="1" s="1"/>
  <c r="G75" i="1"/>
  <c r="M74" i="1"/>
  <c r="G74" i="1"/>
  <c r="AA73" i="1"/>
  <c r="AB73" i="1" s="1"/>
  <c r="Y73" i="1"/>
  <c r="Z73" i="1" s="1"/>
  <c r="W73" i="1"/>
  <c r="U73" i="1"/>
  <c r="M73" i="1"/>
  <c r="S73" i="1" s="1"/>
  <c r="T73" i="1" s="1"/>
  <c r="G73" i="1"/>
  <c r="AA72" i="1"/>
  <c r="AB72" i="1" s="1"/>
  <c r="Y72" i="1"/>
  <c r="Z72" i="1" s="1"/>
  <c r="W72" i="1"/>
  <c r="U72" i="1"/>
  <c r="M72" i="1"/>
  <c r="S72" i="1" s="1"/>
  <c r="T72" i="1" s="1"/>
  <c r="G72" i="1"/>
  <c r="AA71" i="1"/>
  <c r="Y71" i="1"/>
  <c r="W71" i="1"/>
  <c r="U71" i="1"/>
  <c r="M71" i="1"/>
  <c r="G71" i="1"/>
  <c r="Q70" i="1"/>
  <c r="P70" i="1"/>
  <c r="O70" i="1"/>
  <c r="N70" i="1"/>
  <c r="L70" i="1"/>
  <c r="K70" i="1"/>
  <c r="J70" i="1"/>
  <c r="I70" i="1"/>
  <c r="H70" i="1"/>
  <c r="F70" i="1"/>
  <c r="E70" i="1"/>
  <c r="D70" i="1"/>
  <c r="AA68" i="1"/>
  <c r="AB68" i="1" s="1"/>
  <c r="Y68" i="1"/>
  <c r="Z68" i="1" s="1"/>
  <c r="W68" i="1"/>
  <c r="U68" i="1"/>
  <c r="M68" i="1"/>
  <c r="S68" i="1" s="1"/>
  <c r="T68" i="1" s="1"/>
  <c r="G68" i="1"/>
  <c r="AA67" i="1"/>
  <c r="AB67" i="1" s="1"/>
  <c r="Y67" i="1"/>
  <c r="Z67" i="1" s="1"/>
  <c r="W67" i="1"/>
  <c r="U67" i="1"/>
  <c r="M67" i="1"/>
  <c r="S67" i="1" s="1"/>
  <c r="T67" i="1" s="1"/>
  <c r="G67" i="1"/>
  <c r="AA66" i="1"/>
  <c r="AB66" i="1" s="1"/>
  <c r="Y66" i="1"/>
  <c r="W66" i="1"/>
  <c r="U66" i="1"/>
  <c r="M66" i="1"/>
  <c r="S66" i="1" s="1"/>
  <c r="T66" i="1" s="1"/>
  <c r="G66" i="1"/>
  <c r="AA65" i="1"/>
  <c r="AB65" i="1" s="1"/>
  <c r="Y65" i="1"/>
  <c r="Z65" i="1" s="1"/>
  <c r="W65" i="1"/>
  <c r="U65" i="1"/>
  <c r="M65" i="1"/>
  <c r="S65" i="1" s="1"/>
  <c r="T65" i="1" s="1"/>
  <c r="G65" i="1"/>
  <c r="AA64" i="1"/>
  <c r="Y64" i="1"/>
  <c r="Z64" i="1" s="1"/>
  <c r="W64" i="1"/>
  <c r="U64" i="1"/>
  <c r="M64" i="1"/>
  <c r="S64" i="1" s="1"/>
  <c r="T64" i="1" s="1"/>
  <c r="G64" i="1"/>
  <c r="AA63" i="1"/>
  <c r="AB63" i="1" s="1"/>
  <c r="Y63" i="1"/>
  <c r="W63" i="1"/>
  <c r="U63" i="1"/>
  <c r="M63" i="1"/>
  <c r="S63" i="1" s="1"/>
  <c r="G63" i="1"/>
  <c r="Q62" i="1"/>
  <c r="P62" i="1"/>
  <c r="O62" i="1"/>
  <c r="N62" i="1"/>
  <c r="L62" i="1"/>
  <c r="K62" i="1"/>
  <c r="J62" i="1"/>
  <c r="I62" i="1"/>
  <c r="H62" i="1"/>
  <c r="F62" i="1"/>
  <c r="E62" i="1"/>
  <c r="D62" i="1"/>
  <c r="AA61" i="1"/>
  <c r="AB61" i="1" s="1"/>
  <c r="Y61" i="1"/>
  <c r="W61" i="1"/>
  <c r="U61" i="1"/>
  <c r="M61" i="1"/>
  <c r="G61" i="1"/>
  <c r="AA60" i="1"/>
  <c r="Y60" i="1"/>
  <c r="Z60" i="1" s="1"/>
  <c r="W60" i="1"/>
  <c r="U60" i="1"/>
  <c r="M60" i="1"/>
  <c r="S60" i="1" s="1"/>
  <c r="T60" i="1" s="1"/>
  <c r="G60" i="1"/>
  <c r="Q59" i="1"/>
  <c r="P59" i="1"/>
  <c r="O59" i="1"/>
  <c r="N59" i="1"/>
  <c r="L59" i="1"/>
  <c r="K59" i="1"/>
  <c r="J59" i="1"/>
  <c r="I59" i="1"/>
  <c r="H59" i="1"/>
  <c r="F59" i="1"/>
  <c r="E59" i="1"/>
  <c r="D59" i="1"/>
  <c r="AA58" i="1"/>
  <c r="AB58" i="1" s="1"/>
  <c r="Y58" i="1"/>
  <c r="Z58" i="1" s="1"/>
  <c r="W58" i="1"/>
  <c r="W57" i="1" s="1"/>
  <c r="U58" i="1"/>
  <c r="U57" i="1" s="1"/>
  <c r="M58" i="1"/>
  <c r="S58" i="1" s="1"/>
  <c r="S57" i="1" s="1"/>
  <c r="G58" i="1"/>
  <c r="G57" i="1" s="1"/>
  <c r="Q57" i="1"/>
  <c r="P57" i="1"/>
  <c r="O57" i="1"/>
  <c r="N57" i="1"/>
  <c r="L57" i="1"/>
  <c r="K57" i="1"/>
  <c r="J57" i="1"/>
  <c r="I57" i="1"/>
  <c r="H57" i="1"/>
  <c r="F57" i="1"/>
  <c r="E57" i="1"/>
  <c r="D57" i="1"/>
  <c r="AA56" i="1"/>
  <c r="AB56" i="1" s="1"/>
  <c r="Y56" i="1"/>
  <c r="Z56" i="1" s="1"/>
  <c r="W56" i="1"/>
  <c r="U56" i="1"/>
  <c r="M56" i="1"/>
  <c r="G56" i="1"/>
  <c r="AA55" i="1"/>
  <c r="AB55" i="1" s="1"/>
  <c r="Y55" i="1"/>
  <c r="Z55" i="1" s="1"/>
  <c r="W55" i="1"/>
  <c r="U55" i="1"/>
  <c r="M55" i="1"/>
  <c r="S55" i="1" s="1"/>
  <c r="T55" i="1" s="1"/>
  <c r="G55" i="1"/>
  <c r="AA54" i="1"/>
  <c r="AB54" i="1" s="1"/>
  <c r="Y54" i="1"/>
  <c r="Z54" i="1" s="1"/>
  <c r="W54" i="1"/>
  <c r="U54" i="1"/>
  <c r="M54" i="1"/>
  <c r="S54" i="1" s="1"/>
  <c r="T54" i="1" s="1"/>
  <c r="G54" i="1"/>
  <c r="AA53" i="1"/>
  <c r="Y53" i="1"/>
  <c r="W53" i="1"/>
  <c r="U53" i="1"/>
  <c r="M53" i="1"/>
  <c r="S53" i="1" s="1"/>
  <c r="G53" i="1"/>
  <c r="Q52" i="1"/>
  <c r="P52" i="1"/>
  <c r="O52" i="1"/>
  <c r="N52" i="1"/>
  <c r="L52" i="1"/>
  <c r="K52" i="1"/>
  <c r="J52" i="1"/>
  <c r="I52" i="1"/>
  <c r="H52" i="1"/>
  <c r="F52" i="1"/>
  <c r="E52" i="1"/>
  <c r="D52" i="1"/>
  <c r="AA49" i="1"/>
  <c r="AB49" i="1" s="1"/>
  <c r="Y49" i="1"/>
  <c r="W49" i="1"/>
  <c r="U49" i="1"/>
  <c r="M49" i="1"/>
  <c r="S49" i="1" s="1"/>
  <c r="T49" i="1" s="1"/>
  <c r="G49" i="1"/>
  <c r="AA48" i="1"/>
  <c r="AB48" i="1" s="1"/>
  <c r="Y48" i="1"/>
  <c r="W48" i="1"/>
  <c r="U48" i="1"/>
  <c r="M48" i="1"/>
  <c r="S48" i="1" s="1"/>
  <c r="T48" i="1" s="1"/>
  <c r="G48" i="1"/>
  <c r="AA47" i="1"/>
  <c r="Y47" i="1"/>
  <c r="W47" i="1"/>
  <c r="U47" i="1"/>
  <c r="M47" i="1"/>
  <c r="S47" i="1" s="1"/>
  <c r="T47" i="1" s="1"/>
  <c r="G47" i="1"/>
  <c r="AA46" i="1"/>
  <c r="AB46" i="1" s="1"/>
  <c r="Y46" i="1"/>
  <c r="W46" i="1"/>
  <c r="U46" i="1"/>
  <c r="M46" i="1"/>
  <c r="S46" i="1" s="1"/>
  <c r="T46" i="1" s="1"/>
  <c r="G46" i="1"/>
  <c r="AA45" i="1"/>
  <c r="AB45" i="1" s="1"/>
  <c r="Y45" i="1"/>
  <c r="Z45" i="1" s="1"/>
  <c r="W45" i="1"/>
  <c r="U45" i="1"/>
  <c r="M45" i="1"/>
  <c r="S45" i="1" s="1"/>
  <c r="T45" i="1" s="1"/>
  <c r="G45" i="1"/>
  <c r="Q44" i="1"/>
  <c r="P44" i="1"/>
  <c r="O44" i="1"/>
  <c r="N44" i="1"/>
  <c r="L44" i="1"/>
  <c r="K44" i="1"/>
  <c r="J44" i="1"/>
  <c r="I44" i="1"/>
  <c r="H44" i="1"/>
  <c r="F44" i="1"/>
  <c r="E44" i="1"/>
  <c r="D44" i="1"/>
  <c r="AA43" i="1"/>
  <c r="AB43" i="1" s="1"/>
  <c r="Y43" i="1"/>
  <c r="Y42" i="1" s="1"/>
  <c r="W43" i="1"/>
  <c r="W42" i="1" s="1"/>
  <c r="U43" i="1"/>
  <c r="U42" i="1" s="1"/>
  <c r="M43" i="1"/>
  <c r="M42" i="1" s="1"/>
  <c r="G43" i="1"/>
  <c r="Q42" i="1"/>
  <c r="P42" i="1"/>
  <c r="O42" i="1"/>
  <c r="N42" i="1"/>
  <c r="L42" i="1"/>
  <c r="K42" i="1"/>
  <c r="J42" i="1"/>
  <c r="I42" i="1"/>
  <c r="H42" i="1"/>
  <c r="F42" i="1"/>
  <c r="E42" i="1"/>
  <c r="D42" i="1"/>
  <c r="AA33" i="1"/>
  <c r="AA32" i="1" s="1"/>
  <c r="AA31" i="1" s="1"/>
  <c r="Y33" i="1"/>
  <c r="W33" i="1"/>
  <c r="W32" i="1" s="1"/>
  <c r="W31" i="1" s="1"/>
  <c r="U33" i="1"/>
  <c r="U32" i="1" s="1"/>
  <c r="U31" i="1" s="1"/>
  <c r="M33" i="1"/>
  <c r="M32" i="1" s="1"/>
  <c r="M31" i="1" s="1"/>
  <c r="G33" i="1"/>
  <c r="G32" i="1" s="1"/>
  <c r="G31" i="1" s="1"/>
  <c r="Q32" i="1"/>
  <c r="Q31" i="1" s="1"/>
  <c r="P32" i="1"/>
  <c r="P31" i="1" s="1"/>
  <c r="O32" i="1"/>
  <c r="O31" i="1" s="1"/>
  <c r="N32" i="1"/>
  <c r="N31" i="1" s="1"/>
  <c r="L32" i="1"/>
  <c r="K32" i="1"/>
  <c r="K31" i="1" s="1"/>
  <c r="J32" i="1"/>
  <c r="J31" i="1" s="1"/>
  <c r="I32" i="1"/>
  <c r="I31" i="1" s="1"/>
  <c r="H32" i="1"/>
  <c r="H31" i="1" s="1"/>
  <c r="F32" i="1"/>
  <c r="F31" i="1" s="1"/>
  <c r="E32" i="1"/>
  <c r="E31" i="1" s="1"/>
  <c r="D32" i="1"/>
  <c r="D31" i="1" s="1"/>
  <c r="L31" i="1"/>
  <c r="I28" i="1"/>
  <c r="AA27" i="1"/>
  <c r="Y27" i="1"/>
  <c r="W27" i="1"/>
  <c r="U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F20" i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E20" i="1"/>
  <c r="B20" i="1"/>
  <c r="C20" i="1" s="1"/>
  <c r="D20" i="1" s="1"/>
  <c r="F402" i="1" l="1"/>
  <c r="P28" i="1"/>
  <c r="M213" i="1"/>
  <c r="AB214" i="1"/>
  <c r="H211" i="1"/>
  <c r="H38" i="1"/>
  <c r="R151" i="1"/>
  <c r="R191" i="1"/>
  <c r="R313" i="1"/>
  <c r="U455" i="1"/>
  <c r="U453" i="1" s="1"/>
  <c r="E544" i="1"/>
  <c r="R574" i="1"/>
  <c r="R589" i="1"/>
  <c r="R668" i="1"/>
  <c r="R674" i="1"/>
  <c r="R695" i="1"/>
  <c r="R697" i="1"/>
  <c r="R703" i="1"/>
  <c r="H766" i="1"/>
  <c r="G865" i="1"/>
  <c r="L211" i="1"/>
  <c r="R690" i="1"/>
  <c r="R203" i="1"/>
  <c r="F211" i="1"/>
  <c r="M460" i="1"/>
  <c r="M458" i="1" s="1"/>
  <c r="N510" i="1"/>
  <c r="N503" i="1" s="1"/>
  <c r="R580" i="1"/>
  <c r="R588" i="1"/>
  <c r="R656" i="1"/>
  <c r="R705" i="1"/>
  <c r="R794" i="1"/>
  <c r="R719" i="1"/>
  <c r="R725" i="1"/>
  <c r="R729" i="1"/>
  <c r="R735" i="1"/>
  <c r="R800" i="1"/>
  <c r="R804" i="1"/>
  <c r="F28" i="1"/>
  <c r="R843" i="1"/>
  <c r="R911" i="1"/>
  <c r="R395" i="1"/>
  <c r="R529" i="1"/>
  <c r="H544" i="1"/>
  <c r="U59" i="1"/>
  <c r="M62" i="1"/>
  <c r="H69" i="1"/>
  <c r="L69" i="1"/>
  <c r="R289" i="1"/>
  <c r="R297" i="1"/>
  <c r="R305" i="1"/>
  <c r="S395" i="1"/>
  <c r="T395" i="1" s="1"/>
  <c r="S460" i="1"/>
  <c r="S458" i="1" s="1"/>
  <c r="T458" i="1" s="1"/>
  <c r="I465" i="1"/>
  <c r="N465" i="1"/>
  <c r="G465" i="1"/>
  <c r="U565" i="1"/>
  <c r="R706" i="1"/>
  <c r="E766" i="1"/>
  <c r="F774" i="1"/>
  <c r="R777" i="1"/>
  <c r="R797" i="1"/>
  <c r="R803" i="1"/>
  <c r="R838" i="1"/>
  <c r="R850" i="1"/>
  <c r="R890" i="1"/>
  <c r="R914" i="1"/>
  <c r="N38" i="1"/>
  <c r="AA59" i="1"/>
  <c r="AB59" i="1" s="1"/>
  <c r="R159" i="1"/>
  <c r="R161" i="1"/>
  <c r="R163" i="1"/>
  <c r="R165" i="1"/>
  <c r="R406" i="1"/>
  <c r="Y460" i="1"/>
  <c r="Y458" i="1" s="1"/>
  <c r="R487" i="1"/>
  <c r="J544" i="1"/>
  <c r="J555" i="1"/>
  <c r="R560" i="1"/>
  <c r="R581" i="1"/>
  <c r="R603" i="1"/>
  <c r="R607" i="1"/>
  <c r="R630" i="1"/>
  <c r="R749" i="1"/>
  <c r="Q766" i="1"/>
  <c r="R825" i="1"/>
  <c r="R43" i="1"/>
  <c r="R42" i="1" s="1"/>
  <c r="W59" i="1"/>
  <c r="R92" i="1"/>
  <c r="R96" i="1"/>
  <c r="R100" i="1"/>
  <c r="R187" i="1"/>
  <c r="R254" i="1"/>
  <c r="R267" i="1"/>
  <c r="R293" i="1"/>
  <c r="O38" i="1"/>
  <c r="O30" i="1" s="1"/>
  <c r="L38" i="1"/>
  <c r="R111" i="1"/>
  <c r="R121" i="1"/>
  <c r="R125" i="1"/>
  <c r="R133" i="1"/>
  <c r="R137" i="1"/>
  <c r="R143" i="1"/>
  <c r="R149" i="1"/>
  <c r="R158" i="1"/>
  <c r="W215" i="1"/>
  <c r="R241" i="1"/>
  <c r="R247" i="1"/>
  <c r="R251" i="1"/>
  <c r="R253" i="1"/>
  <c r="R290" i="1"/>
  <c r="R294" i="1"/>
  <c r="R317" i="1"/>
  <c r="R319" i="1"/>
  <c r="E51" i="1"/>
  <c r="R80" i="1"/>
  <c r="R82" i="1"/>
  <c r="R89" i="1"/>
  <c r="R195" i="1"/>
  <c r="J211" i="1"/>
  <c r="AB213" i="1"/>
  <c r="R233" i="1"/>
  <c r="R262" i="1"/>
  <c r="R274" i="1"/>
  <c r="R276" i="1"/>
  <c r="R306" i="1"/>
  <c r="R314" i="1"/>
  <c r="R109" i="1"/>
  <c r="Q211" i="1"/>
  <c r="AA549" i="1"/>
  <c r="AB549" i="1" s="1"/>
  <c r="M817" i="1"/>
  <c r="M813" i="1" s="1"/>
  <c r="S818" i="1"/>
  <c r="S817" i="1" s="1"/>
  <c r="S813" i="1" s="1"/>
  <c r="K864" i="1"/>
  <c r="AA906" i="1"/>
  <c r="AA902" i="1" s="1"/>
  <c r="AB907" i="1"/>
  <c r="L30" i="1"/>
  <c r="M431" i="1"/>
  <c r="S432" i="1"/>
  <c r="S431" i="1" s="1"/>
  <c r="T431" i="1" s="1"/>
  <c r="AA538" i="1"/>
  <c r="AB538" i="1" s="1"/>
  <c r="AB539" i="1"/>
  <c r="P38" i="1"/>
  <c r="P30" i="1" s="1"/>
  <c r="N30" i="1"/>
  <c r="AA42" i="1"/>
  <c r="R47" i="1"/>
  <c r="AA57" i="1"/>
  <c r="AB57" i="1" s="1"/>
  <c r="R68" i="1"/>
  <c r="K69" i="1"/>
  <c r="R74" i="1"/>
  <c r="R77" i="1"/>
  <c r="R81" i="1"/>
  <c r="R84" i="1"/>
  <c r="R101" i="1"/>
  <c r="R112" i="1"/>
  <c r="R114" i="1"/>
  <c r="R129" i="1"/>
  <c r="R144" i="1"/>
  <c r="R150" i="1"/>
  <c r="M412" i="1"/>
  <c r="S416" i="1"/>
  <c r="T416" i="1" s="1"/>
  <c r="Z456" i="1"/>
  <c r="Y455" i="1"/>
  <c r="Z455" i="1" s="1"/>
  <c r="AB546" i="1"/>
  <c r="AA545" i="1"/>
  <c r="Y770" i="1"/>
  <c r="Z771" i="1"/>
  <c r="Z878" i="1"/>
  <c r="Y877" i="1"/>
  <c r="R171" i="1"/>
  <c r="R175" i="1"/>
  <c r="R177" i="1"/>
  <c r="R183" i="1"/>
  <c r="R192" i="1"/>
  <c r="R400" i="1"/>
  <c r="R443" i="1"/>
  <c r="P452" i="1"/>
  <c r="P25" i="1" s="1"/>
  <c r="F452" i="1"/>
  <c r="F25" i="1" s="1"/>
  <c r="R483" i="1"/>
  <c r="R500" i="1"/>
  <c r="R515" i="1"/>
  <c r="R541" i="1"/>
  <c r="D544" i="1"/>
  <c r="N544" i="1"/>
  <c r="I766" i="1"/>
  <c r="Z770" i="1"/>
  <c r="AA218" i="1"/>
  <c r="AB218" i="1" s="1"/>
  <c r="R229" i="1"/>
  <c r="J402" i="1"/>
  <c r="I418" i="1"/>
  <c r="R461" i="1"/>
  <c r="R460" i="1" s="1"/>
  <c r="R458" i="1" s="1"/>
  <c r="K465" i="1"/>
  <c r="O510" i="1"/>
  <c r="O503" i="1" s="1"/>
  <c r="R534" i="1"/>
  <c r="R550" i="1"/>
  <c r="R557" i="1"/>
  <c r="R710" i="1"/>
  <c r="J751" i="1"/>
  <c r="R155" i="1"/>
  <c r="R166" i="1"/>
  <c r="R178" i="1"/>
  <c r="R196" i="1"/>
  <c r="R198" i="1"/>
  <c r="U218" i="1"/>
  <c r="K28" i="1"/>
  <c r="R228" i="1"/>
  <c r="R230" i="1"/>
  <c r="R238" i="1"/>
  <c r="R240" i="1"/>
  <c r="R242" i="1"/>
  <c r="R246" i="1"/>
  <c r="R257" i="1"/>
  <c r="R275" i="1"/>
  <c r="I375" i="1"/>
  <c r="N375" i="1"/>
  <c r="I402" i="1"/>
  <c r="F418" i="1"/>
  <c r="P418" i="1"/>
  <c r="R447" i="1"/>
  <c r="R450" i="1"/>
  <c r="R523" i="1"/>
  <c r="R526" i="1"/>
  <c r="P544" i="1"/>
  <c r="P555" i="1"/>
  <c r="R587" i="1"/>
  <c r="R613" i="1"/>
  <c r="R627" i="1"/>
  <c r="R657" i="1"/>
  <c r="R670" i="1"/>
  <c r="R678" i="1"/>
  <c r="R685" i="1"/>
  <c r="R707" i="1"/>
  <c r="R823" i="1"/>
  <c r="R834" i="1"/>
  <c r="I865" i="1"/>
  <c r="I864" i="1" s="1"/>
  <c r="W865" i="1"/>
  <c r="Q402" i="1"/>
  <c r="S417" i="1"/>
  <c r="T417" i="1" s="1"/>
  <c r="R417" i="1"/>
  <c r="U452" i="1"/>
  <c r="R553" i="1"/>
  <c r="S553" i="1"/>
  <c r="T553" i="1" s="1"/>
  <c r="J38" i="1"/>
  <c r="J30" i="1" s="1"/>
  <c r="AB60" i="1"/>
  <c r="F69" i="1"/>
  <c r="R97" i="1"/>
  <c r="R99" i="1"/>
  <c r="R103" i="1"/>
  <c r="S109" i="1"/>
  <c r="T109" i="1" s="1"/>
  <c r="R123" i="1"/>
  <c r="R200" i="1"/>
  <c r="K211" i="1"/>
  <c r="R256" i="1"/>
  <c r="R268" i="1"/>
  <c r="S293" i="1"/>
  <c r="T293" i="1" s="1"/>
  <c r="R320" i="1"/>
  <c r="D375" i="1"/>
  <c r="L402" i="1"/>
  <c r="S575" i="1"/>
  <c r="T575" i="1" s="1"/>
  <c r="R575" i="1"/>
  <c r="S688" i="1"/>
  <c r="T688" i="1" s="1"/>
  <c r="R688" i="1"/>
  <c r="I51" i="1"/>
  <c r="H30" i="1"/>
  <c r="F38" i="1"/>
  <c r="F30" i="1" s="1"/>
  <c r="G52" i="1"/>
  <c r="Y52" i="1"/>
  <c r="R56" i="1"/>
  <c r="S62" i="1"/>
  <c r="T62" i="1" s="1"/>
  <c r="N69" i="1"/>
  <c r="Y70" i="1"/>
  <c r="Z70" i="1" s="1"/>
  <c r="T85" i="1"/>
  <c r="AB85" i="1"/>
  <c r="Y87" i="1"/>
  <c r="Z87" i="1" s="1"/>
  <c r="S103" i="1"/>
  <c r="T103" i="1" s="1"/>
  <c r="AA215" i="1"/>
  <c r="E375" i="1"/>
  <c r="Z405" i="1"/>
  <c r="Y403" i="1"/>
  <c r="R442" i="1"/>
  <c r="R446" i="1"/>
  <c r="S446" i="1"/>
  <c r="T446" i="1" s="1"/>
  <c r="S486" i="1"/>
  <c r="T486" i="1" s="1"/>
  <c r="R486" i="1"/>
  <c r="S583" i="1"/>
  <c r="T583" i="1" s="1"/>
  <c r="R583" i="1"/>
  <c r="S626" i="1"/>
  <c r="T626" i="1" s="1"/>
  <c r="R626" i="1"/>
  <c r="S893" i="1"/>
  <c r="T893" i="1" s="1"/>
  <c r="R893" i="1"/>
  <c r="D38" i="1"/>
  <c r="D30" i="1" s="1"/>
  <c r="M44" i="1"/>
  <c r="O51" i="1"/>
  <c r="S56" i="1"/>
  <c r="T56" i="1" s="1"/>
  <c r="T57" i="1"/>
  <c r="R65" i="1"/>
  <c r="J69" i="1"/>
  <c r="O69" i="1"/>
  <c r="R78" i="1"/>
  <c r="I69" i="1"/>
  <c r="M85" i="1"/>
  <c r="Q69" i="1"/>
  <c r="R110" i="1"/>
  <c r="R115" i="1"/>
  <c r="R122" i="1"/>
  <c r="R131" i="1"/>
  <c r="R138" i="1"/>
  <c r="R145" i="1"/>
  <c r="R148" i="1"/>
  <c r="R153" i="1"/>
  <c r="R157" i="1"/>
  <c r="R164" i="1"/>
  <c r="R170" i="1"/>
  <c r="R173" i="1"/>
  <c r="R176" i="1"/>
  <c r="R188" i="1"/>
  <c r="U215" i="1"/>
  <c r="U211" i="1" s="1"/>
  <c r="R217" i="1"/>
  <c r="R243" i="1"/>
  <c r="R260" i="1"/>
  <c r="R271" i="1"/>
  <c r="R304" i="1"/>
  <c r="R389" i="1"/>
  <c r="E418" i="1"/>
  <c r="R430" i="1"/>
  <c r="R429" i="1" s="1"/>
  <c r="AB430" i="1"/>
  <c r="AA429" i="1"/>
  <c r="D452" i="1"/>
  <c r="D25" i="1" s="1"/>
  <c r="AB461" i="1"/>
  <c r="AA460" i="1"/>
  <c r="AB460" i="1" s="1"/>
  <c r="S471" i="1"/>
  <c r="M470" i="1"/>
  <c r="Q375" i="1"/>
  <c r="W387" i="1"/>
  <c r="W382" i="1" s="1"/>
  <c r="W375" i="1" s="1"/>
  <c r="R390" i="1"/>
  <c r="R391" i="1"/>
  <c r="K402" i="1"/>
  <c r="E402" i="1"/>
  <c r="E23" i="1" s="1"/>
  <c r="N402" i="1"/>
  <c r="R414" i="1"/>
  <c r="H418" i="1"/>
  <c r="Y431" i="1"/>
  <c r="Z431" i="1" s="1"/>
  <c r="J452" i="1"/>
  <c r="J25" i="1" s="1"/>
  <c r="G455" i="1"/>
  <c r="G453" i="1" s="1"/>
  <c r="H465" i="1"/>
  <c r="L465" i="1"/>
  <c r="G511" i="1"/>
  <c r="D510" i="1"/>
  <c r="D503" i="1" s="1"/>
  <c r="M516" i="1"/>
  <c r="R517" i="1"/>
  <c r="R516" i="1" s="1"/>
  <c r="I510" i="1"/>
  <c r="I503" i="1" s="1"/>
  <c r="M518" i="1"/>
  <c r="Q510" i="1"/>
  <c r="Q503" i="1" s="1"/>
  <c r="R521" i="1"/>
  <c r="R527" i="1"/>
  <c r="K544" i="1"/>
  <c r="AA556" i="1"/>
  <c r="AB556" i="1" s="1"/>
  <c r="U556" i="1"/>
  <c r="R561" i="1"/>
  <c r="H555" i="1"/>
  <c r="L555" i="1"/>
  <c r="R568" i="1"/>
  <c r="R578" i="1"/>
  <c r="R586" i="1"/>
  <c r="R845" i="1"/>
  <c r="R854" i="1"/>
  <c r="W473" i="1"/>
  <c r="J510" i="1"/>
  <c r="J503" i="1" s="1"/>
  <c r="E510" i="1"/>
  <c r="E503" i="1" s="1"/>
  <c r="U549" i="1"/>
  <c r="U544" i="1" s="1"/>
  <c r="U403" i="1"/>
  <c r="R407" i="1"/>
  <c r="R445" i="1"/>
  <c r="L452" i="1"/>
  <c r="L25" i="1" s="1"/>
  <c r="R456" i="1"/>
  <c r="G460" i="1"/>
  <c r="G458" i="1" s="1"/>
  <c r="E465" i="1"/>
  <c r="J465" i="1"/>
  <c r="Z469" i="1"/>
  <c r="F510" i="1"/>
  <c r="F503" i="1" s="1"/>
  <c r="R514" i="1"/>
  <c r="Y516" i="1"/>
  <c r="Z516" i="1" s="1"/>
  <c r="T517" i="1"/>
  <c r="R524" i="1"/>
  <c r="M536" i="1"/>
  <c r="L544" i="1"/>
  <c r="K555" i="1"/>
  <c r="R563" i="1"/>
  <c r="AA565" i="1"/>
  <c r="R595" i="1"/>
  <c r="S718" i="1"/>
  <c r="T718" i="1" s="1"/>
  <c r="R718" i="1"/>
  <c r="S737" i="1"/>
  <c r="T737" i="1" s="1"/>
  <c r="R737" i="1"/>
  <c r="Y783" i="1"/>
  <c r="Z784" i="1"/>
  <c r="R837" i="1"/>
  <c r="R846" i="1"/>
  <c r="R608" i="1"/>
  <c r="R618" i="1"/>
  <c r="R629" i="1"/>
  <c r="R637" i="1"/>
  <c r="R671" i="1"/>
  <c r="R676" i="1"/>
  <c r="R726" i="1"/>
  <c r="R730" i="1"/>
  <c r="R733" i="1"/>
  <c r="R791" i="1"/>
  <c r="R824" i="1"/>
  <c r="R841" i="1"/>
  <c r="J774" i="1"/>
  <c r="J750" i="1" s="1"/>
  <c r="O774" i="1"/>
  <c r="E865" i="1"/>
  <c r="E864" i="1" s="1"/>
  <c r="R606" i="1"/>
  <c r="S630" i="1"/>
  <c r="T630" i="1" s="1"/>
  <c r="R633" i="1"/>
  <c r="R661" i="1"/>
  <c r="R672" i="1"/>
  <c r="R727" i="1"/>
  <c r="R732" i="1"/>
  <c r="R748" i="1"/>
  <c r="K751" i="1"/>
  <c r="I751" i="1"/>
  <c r="L766" i="1"/>
  <c r="J766" i="1"/>
  <c r="U775" i="1"/>
  <c r="R778" i="1"/>
  <c r="D774" i="1"/>
  <c r="R822" i="1"/>
  <c r="R826" i="1"/>
  <c r="R827" i="1"/>
  <c r="R831" i="1"/>
  <c r="N865" i="1"/>
  <c r="U865" i="1"/>
  <c r="AB32" i="1"/>
  <c r="T653" i="1"/>
  <c r="S652" i="1"/>
  <c r="T652" i="1" s="1"/>
  <c r="S755" i="1"/>
  <c r="M754" i="1"/>
  <c r="M752" i="1" s="1"/>
  <c r="M751" i="1" s="1"/>
  <c r="AB33" i="1"/>
  <c r="G42" i="1"/>
  <c r="K38" i="1"/>
  <c r="K30" i="1" s="1"/>
  <c r="K29" i="1" s="1"/>
  <c r="Y44" i="1"/>
  <c r="Z44" i="1" s="1"/>
  <c r="W44" i="1"/>
  <c r="W38" i="1" s="1"/>
  <c r="W30" i="1" s="1"/>
  <c r="U44" i="1"/>
  <c r="K51" i="1"/>
  <c r="P51" i="1"/>
  <c r="Y57" i="1"/>
  <c r="Z57" i="1" s="1"/>
  <c r="T58" i="1"/>
  <c r="Y59" i="1"/>
  <c r="Z59" i="1" s="1"/>
  <c r="R64" i="1"/>
  <c r="Z71" i="1"/>
  <c r="R83" i="1"/>
  <c r="E69" i="1"/>
  <c r="AB86" i="1"/>
  <c r="Z89" i="1"/>
  <c r="R102" i="1"/>
  <c r="R108" i="1"/>
  <c r="R113" i="1"/>
  <c r="S113" i="1"/>
  <c r="T113" i="1" s="1"/>
  <c r="S167" i="1"/>
  <c r="T167" i="1" s="1"/>
  <c r="R167" i="1"/>
  <c r="S169" i="1"/>
  <c r="T169" i="1" s="1"/>
  <c r="R169" i="1"/>
  <c r="J51" i="1"/>
  <c r="AA772" i="1"/>
  <c r="AB772" i="1" s="1"/>
  <c r="AB773" i="1"/>
  <c r="AB42" i="1"/>
  <c r="S43" i="1"/>
  <c r="M59" i="1"/>
  <c r="Y62" i="1"/>
  <c r="Z62" i="1" s="1"/>
  <c r="W70" i="1"/>
  <c r="Z85" i="1"/>
  <c r="W87" i="1"/>
  <c r="U87" i="1"/>
  <c r="S139" i="1"/>
  <c r="T139" i="1" s="1"/>
  <c r="R139" i="1"/>
  <c r="W218" i="1"/>
  <c r="W211" i="1" s="1"/>
  <c r="S223" i="1"/>
  <c r="T223" i="1" s="1"/>
  <c r="R223" i="1"/>
  <c r="R227" i="1"/>
  <c r="G226" i="1"/>
  <c r="S264" i="1"/>
  <c r="T264" i="1" s="1"/>
  <c r="R264" i="1"/>
  <c r="S222" i="1"/>
  <c r="T222" i="1" s="1"/>
  <c r="R222" i="1"/>
  <c r="R404" i="1"/>
  <c r="R403" i="1" s="1"/>
  <c r="G403" i="1"/>
  <c r="AA652" i="1"/>
  <c r="R46" i="1"/>
  <c r="R53" i="1"/>
  <c r="R55" i="1"/>
  <c r="M57" i="1"/>
  <c r="R58" i="1"/>
  <c r="R57" i="1" s="1"/>
  <c r="N51" i="1"/>
  <c r="U62" i="1"/>
  <c r="W62" i="1"/>
  <c r="R67" i="1"/>
  <c r="D69" i="1"/>
  <c r="R72" i="1"/>
  <c r="R76" i="1"/>
  <c r="Z86" i="1"/>
  <c r="R91" i="1"/>
  <c r="R93" i="1"/>
  <c r="S184" i="1"/>
  <c r="T184" i="1" s="1"/>
  <c r="R184" i="1"/>
  <c r="K458" i="1"/>
  <c r="K452" i="1" s="1"/>
  <c r="K25" i="1" s="1"/>
  <c r="Z460" i="1"/>
  <c r="R168" i="1"/>
  <c r="D211" i="1"/>
  <c r="U226" i="1"/>
  <c r="R370" i="1"/>
  <c r="S370" i="1"/>
  <c r="T370" i="1" s="1"/>
  <c r="G387" i="1"/>
  <c r="G382" i="1" s="1"/>
  <c r="G375" i="1" s="1"/>
  <c r="G419" i="1"/>
  <c r="N452" i="1"/>
  <c r="W465" i="1"/>
  <c r="E28" i="1"/>
  <c r="J28" i="1"/>
  <c r="R542" i="1"/>
  <c r="S542" i="1"/>
  <c r="T542" i="1" s="1"/>
  <c r="R546" i="1"/>
  <c r="R545" i="1" s="1"/>
  <c r="S567" i="1"/>
  <c r="T567" i="1" s="1"/>
  <c r="R567" i="1"/>
  <c r="M565" i="1"/>
  <c r="R120" i="1"/>
  <c r="R127" i="1"/>
  <c r="R152" i="1"/>
  <c r="S168" i="1"/>
  <c r="T168" i="1" s="1"/>
  <c r="R180" i="1"/>
  <c r="N25" i="1"/>
  <c r="R237" i="1"/>
  <c r="R245" i="1"/>
  <c r="Y226" i="1"/>
  <c r="Z226" i="1" s="1"/>
  <c r="R316" i="1"/>
  <c r="R318" i="1"/>
  <c r="R336" i="1"/>
  <c r="M409" i="1"/>
  <c r="S410" i="1"/>
  <c r="T410" i="1" s="1"/>
  <c r="O418" i="1"/>
  <c r="O452" i="1"/>
  <c r="O25" i="1" s="1"/>
  <c r="M468" i="1"/>
  <c r="M465" i="1" s="1"/>
  <c r="S469" i="1"/>
  <c r="R539" i="1"/>
  <c r="G538" i="1"/>
  <c r="S546" i="1"/>
  <c r="T546" i="1" s="1"/>
  <c r="M545" i="1"/>
  <c r="R118" i="1"/>
  <c r="R119" i="1"/>
  <c r="S120" i="1"/>
  <c r="T120" i="1" s="1"/>
  <c r="R134" i="1"/>
  <c r="R136" i="1"/>
  <c r="R141" i="1"/>
  <c r="R142" i="1"/>
  <c r="S152" i="1"/>
  <c r="T152" i="1" s="1"/>
  <c r="R197" i="1"/>
  <c r="R199" i="1"/>
  <c r="R224" i="1"/>
  <c r="S237" i="1"/>
  <c r="T237" i="1" s="1"/>
  <c r="S245" i="1"/>
  <c r="T245" i="1" s="1"/>
  <c r="R248" i="1"/>
  <c r="R255" i="1"/>
  <c r="R457" i="1"/>
  <c r="M455" i="1"/>
  <c r="M453" i="1" s="1"/>
  <c r="M452" i="1" s="1"/>
  <c r="M25" i="1" s="1"/>
  <c r="S457" i="1"/>
  <c r="S455" i="1" s="1"/>
  <c r="Q465" i="1"/>
  <c r="Q26" i="1" s="1"/>
  <c r="U465" i="1"/>
  <c r="R537" i="1"/>
  <c r="R536" i="1" s="1"/>
  <c r="G536" i="1"/>
  <c r="Y545" i="1"/>
  <c r="Z545" i="1" s="1"/>
  <c r="R272" i="1"/>
  <c r="R273" i="1"/>
  <c r="R295" i="1"/>
  <c r="R296" i="1"/>
  <c r="R298" i="1"/>
  <c r="R307" i="1"/>
  <c r="R309" i="1"/>
  <c r="R322" i="1"/>
  <c r="R328" i="1"/>
  <c r="R365" i="1"/>
  <c r="F375" i="1"/>
  <c r="M387" i="1"/>
  <c r="M382" i="1" s="1"/>
  <c r="M375" i="1" s="1"/>
  <c r="Y387" i="1"/>
  <c r="Y382" i="1" s="1"/>
  <c r="Y375" i="1" s="1"/>
  <c r="R405" i="1"/>
  <c r="H402" i="1"/>
  <c r="R416" i="1"/>
  <c r="R420" i="1"/>
  <c r="R422" i="1"/>
  <c r="R424" i="1"/>
  <c r="R427" i="1"/>
  <c r="AB429" i="1"/>
  <c r="S430" i="1"/>
  <c r="S429" i="1" s="1"/>
  <c r="T429" i="1" s="1"/>
  <c r="R439" i="1"/>
  <c r="R449" i="1"/>
  <c r="F465" i="1"/>
  <c r="O465" i="1"/>
  <c r="O26" i="1" s="1"/>
  <c r="R471" i="1"/>
  <c r="R470" i="1" s="1"/>
  <c r="R484" i="1"/>
  <c r="R489" i="1"/>
  <c r="P510" i="1"/>
  <c r="P503" i="1" s="1"/>
  <c r="W511" i="1"/>
  <c r="R520" i="1"/>
  <c r="R522" i="1"/>
  <c r="R525" i="1"/>
  <c r="AB536" i="1"/>
  <c r="W538" i="1"/>
  <c r="R540" i="1"/>
  <c r="O544" i="1"/>
  <c r="R554" i="1"/>
  <c r="O555" i="1"/>
  <c r="R562" i="1"/>
  <c r="E555" i="1"/>
  <c r="R683" i="1"/>
  <c r="R269" i="1"/>
  <c r="R291" i="1"/>
  <c r="R310" i="1"/>
  <c r="R312" i="1"/>
  <c r="R326" i="1"/>
  <c r="R327" i="1"/>
  <c r="O375" i="1"/>
  <c r="J418" i="1"/>
  <c r="R441" i="1"/>
  <c r="W455" i="1"/>
  <c r="W453" i="1" s="1"/>
  <c r="W452" i="1" s="1"/>
  <c r="W25" i="1" s="1"/>
  <c r="E452" i="1"/>
  <c r="K26" i="1"/>
  <c r="P465" i="1"/>
  <c r="R476" i="1"/>
  <c r="R481" i="1"/>
  <c r="R488" i="1"/>
  <c r="R528" i="1"/>
  <c r="R530" i="1"/>
  <c r="U538" i="1"/>
  <c r="I544" i="1"/>
  <c r="Q544" i="1"/>
  <c r="Q502" i="1" s="1"/>
  <c r="R565" i="1"/>
  <c r="F555" i="1"/>
  <c r="S601" i="1"/>
  <c r="T601" i="1" s="1"/>
  <c r="M597" i="1"/>
  <c r="R687" i="1"/>
  <c r="S687" i="1"/>
  <c r="T687" i="1" s="1"/>
  <c r="R302" i="1"/>
  <c r="R335" i="1"/>
  <c r="R371" i="1"/>
  <c r="H375" i="1"/>
  <c r="P375" i="1"/>
  <c r="U387" i="1"/>
  <c r="U382" i="1" s="1"/>
  <c r="U375" i="1" s="1"/>
  <c r="R410" i="1"/>
  <c r="R409" i="1" s="1"/>
  <c r="K418" i="1"/>
  <c r="N418" i="1"/>
  <c r="Q418" i="1"/>
  <c r="R437" i="1"/>
  <c r="R444" i="1"/>
  <c r="D465" i="1"/>
  <c r="R469" i="1"/>
  <c r="R468" i="1" s="1"/>
  <c r="R465" i="1" s="1"/>
  <c r="N28" i="1"/>
  <c r="R480" i="1"/>
  <c r="R512" i="1"/>
  <c r="Y538" i="1"/>
  <c r="Z538" i="1" s="1"/>
  <c r="R551" i="1"/>
  <c r="S560" i="1"/>
  <c r="T560" i="1" s="1"/>
  <c r="AB565" i="1"/>
  <c r="W565" i="1"/>
  <c r="R684" i="1"/>
  <c r="R793" i="1"/>
  <c r="S793" i="1"/>
  <c r="T793" i="1" s="1"/>
  <c r="W569" i="1"/>
  <c r="R582" i="1"/>
  <c r="Q555" i="1"/>
  <c r="R600" i="1"/>
  <c r="R610" i="1"/>
  <c r="R612" i="1"/>
  <c r="R623" i="1"/>
  <c r="R632" i="1"/>
  <c r="R673" i="1"/>
  <c r="R711" i="1"/>
  <c r="R789" i="1"/>
  <c r="AB818" i="1"/>
  <c r="AA817" i="1"/>
  <c r="AA813" i="1" s="1"/>
  <c r="AB813" i="1" s="1"/>
  <c r="U820" i="1"/>
  <c r="R842" i="1"/>
  <c r="N555" i="1"/>
  <c r="R573" i="1"/>
  <c r="R593" i="1"/>
  <c r="S610" i="1"/>
  <c r="T610" i="1" s="1"/>
  <c r="R625" i="1"/>
  <c r="R639" i="1"/>
  <c r="R680" i="1"/>
  <c r="R692" i="1"/>
  <c r="R694" i="1"/>
  <c r="R713" i="1"/>
  <c r="R776" i="1"/>
  <c r="G775" i="1"/>
  <c r="R781" i="1"/>
  <c r="G817" i="1"/>
  <c r="G813" i="1" s="1"/>
  <c r="R818" i="1"/>
  <c r="R817" i="1" s="1"/>
  <c r="R813" i="1" s="1"/>
  <c r="L902" i="1"/>
  <c r="R591" i="1"/>
  <c r="R592" i="1"/>
  <c r="R601" i="1"/>
  <c r="R616" i="1"/>
  <c r="R621" i="1"/>
  <c r="R628" i="1"/>
  <c r="R658" i="1"/>
  <c r="U655" i="1"/>
  <c r="R669" i="1"/>
  <c r="R682" i="1"/>
  <c r="R689" i="1"/>
  <c r="R696" i="1"/>
  <c r="R699" i="1"/>
  <c r="R701" i="1"/>
  <c r="R708" i="1"/>
  <c r="AB784" i="1"/>
  <c r="AA783" i="1"/>
  <c r="AB783" i="1" s="1"/>
  <c r="R790" i="1"/>
  <c r="O865" i="1"/>
  <c r="O864" i="1" s="1"/>
  <c r="S907" i="1"/>
  <c r="T907" i="1" s="1"/>
  <c r="M906" i="1"/>
  <c r="M902" i="1" s="1"/>
  <c r="R724" i="1"/>
  <c r="E751" i="1"/>
  <c r="O766" i="1"/>
  <c r="P774" i="1"/>
  <c r="R829" i="1"/>
  <c r="R835" i="1"/>
  <c r="R844" i="1"/>
  <c r="P865" i="1"/>
  <c r="P864" i="1" s="1"/>
  <c r="R878" i="1"/>
  <c r="R877" i="1" s="1"/>
  <c r="R872" i="1" s="1"/>
  <c r="U909" i="1"/>
  <c r="R715" i="1"/>
  <c r="R717" i="1"/>
  <c r="S724" i="1"/>
  <c r="T724" i="1" s="1"/>
  <c r="R731" i="1"/>
  <c r="R746" i="1"/>
  <c r="F751" i="1"/>
  <c r="K766" i="1"/>
  <c r="D766" i="1"/>
  <c r="D750" i="1" s="1"/>
  <c r="S771" i="1"/>
  <c r="N766" i="1"/>
  <c r="H774" i="1"/>
  <c r="L774" i="1"/>
  <c r="Y775" i="1"/>
  <c r="Z775" i="1" s="1"/>
  <c r="W785" i="1"/>
  <c r="R795" i="1"/>
  <c r="R799" i="1"/>
  <c r="R802" i="1"/>
  <c r="S829" i="1"/>
  <c r="T829" i="1" s="1"/>
  <c r="R836" i="1"/>
  <c r="D865" i="1"/>
  <c r="D864" i="1" s="1"/>
  <c r="H865" i="1"/>
  <c r="H864" i="1" s="1"/>
  <c r="L865" i="1"/>
  <c r="L864" i="1" s="1"/>
  <c r="U889" i="1"/>
  <c r="U885" i="1" s="1"/>
  <c r="W909" i="1"/>
  <c r="W864" i="1" s="1"/>
  <c r="R779" i="1"/>
  <c r="R780" i="1"/>
  <c r="R788" i="1"/>
  <c r="R798" i="1"/>
  <c r="W820" i="1"/>
  <c r="R839" i="1"/>
  <c r="R847" i="1"/>
  <c r="R848" i="1"/>
  <c r="R851" i="1"/>
  <c r="R852" i="1"/>
  <c r="R855" i="1"/>
  <c r="R856" i="1"/>
  <c r="F865" i="1"/>
  <c r="F864" i="1" s="1"/>
  <c r="R894" i="1"/>
  <c r="R907" i="1"/>
  <c r="R906" i="1" s="1"/>
  <c r="R902" i="1" s="1"/>
  <c r="R912" i="1"/>
  <c r="R913" i="1"/>
  <c r="R86" i="1"/>
  <c r="R85" i="1" s="1"/>
  <c r="G85" i="1"/>
  <c r="S117" i="1"/>
  <c r="T117" i="1" s="1"/>
  <c r="R117" i="1"/>
  <c r="T216" i="1"/>
  <c r="S215" i="1"/>
  <c r="T215" i="1" s="1"/>
  <c r="AA387" i="1"/>
  <c r="AB388" i="1"/>
  <c r="T53" i="1"/>
  <c r="R54" i="1"/>
  <c r="G87" i="1"/>
  <c r="R88" i="1"/>
  <c r="Y104" i="1"/>
  <c r="Z104" i="1" s="1"/>
  <c r="R105" i="1"/>
  <c r="T214" i="1"/>
  <c r="AB215" i="1"/>
  <c r="W226" i="1"/>
  <c r="R249" i="1"/>
  <c r="S252" i="1"/>
  <c r="T252" i="1" s="1"/>
  <c r="R252" i="1"/>
  <c r="R266" i="1"/>
  <c r="W433" i="1"/>
  <c r="I452" i="1"/>
  <c r="I374" i="1" s="1"/>
  <c r="S728" i="1"/>
  <c r="T728" i="1" s="1"/>
  <c r="R728" i="1"/>
  <c r="R786" i="1"/>
  <c r="G785" i="1"/>
  <c r="T787" i="1"/>
  <c r="AA785" i="1"/>
  <c r="AB785" i="1" s="1"/>
  <c r="AB789" i="1"/>
  <c r="S33" i="1"/>
  <c r="R33" i="1"/>
  <c r="R32" i="1" s="1"/>
  <c r="R31" i="1" s="1"/>
  <c r="R45" i="1"/>
  <c r="R60" i="1"/>
  <c r="G59" i="1"/>
  <c r="S61" i="1"/>
  <c r="T61" i="1" s="1"/>
  <c r="M70" i="1"/>
  <c r="S71" i="1"/>
  <c r="R73" i="1"/>
  <c r="M87" i="1"/>
  <c r="T88" i="1"/>
  <c r="S87" i="1"/>
  <c r="T87" i="1" s="1"/>
  <c r="R90" i="1"/>
  <c r="R95" i="1"/>
  <c r="AA104" i="1"/>
  <c r="AB104" i="1" s="1"/>
  <c r="U104" i="1"/>
  <c r="S124" i="1"/>
  <c r="T124" i="1" s="1"/>
  <c r="R124" i="1"/>
  <c r="R126" i="1"/>
  <c r="R128" i="1"/>
  <c r="S156" i="1"/>
  <c r="T156" i="1" s="1"/>
  <c r="R156" i="1"/>
  <c r="R160" i="1"/>
  <c r="R179" i="1"/>
  <c r="S194" i="1"/>
  <c r="T194" i="1" s="1"/>
  <c r="R194" i="1"/>
  <c r="S202" i="1"/>
  <c r="T202" i="1" s="1"/>
  <c r="R202" i="1"/>
  <c r="E211" i="1"/>
  <c r="R214" i="1"/>
  <c r="R213" i="1" s="1"/>
  <c r="G213" i="1"/>
  <c r="Y215" i="1"/>
  <c r="Z215" i="1" s="1"/>
  <c r="AB216" i="1"/>
  <c r="R219" i="1"/>
  <c r="S219" i="1"/>
  <c r="M218" i="1"/>
  <c r="R236" i="1"/>
  <c r="R263" i="1"/>
  <c r="S368" i="1"/>
  <c r="T368" i="1" s="1"/>
  <c r="R368" i="1"/>
  <c r="D402" i="1"/>
  <c r="Y409" i="1"/>
  <c r="Z409" i="1" s="1"/>
  <c r="Z410" i="1"/>
  <c r="U412" i="1"/>
  <c r="U402" i="1" s="1"/>
  <c r="AA412" i="1"/>
  <c r="AB412" i="1" s="1"/>
  <c r="AB413" i="1"/>
  <c r="S421" i="1"/>
  <c r="T421" i="1" s="1"/>
  <c r="R421" i="1"/>
  <c r="S478" i="1"/>
  <c r="T478" i="1" s="1"/>
  <c r="R478" i="1"/>
  <c r="S559" i="1"/>
  <c r="M556" i="1"/>
  <c r="R559" i="1"/>
  <c r="S614" i="1"/>
  <c r="T614" i="1" s="1"/>
  <c r="R614" i="1"/>
  <c r="AB47" i="1"/>
  <c r="AA44" i="1"/>
  <c r="AB44" i="1" s="1"/>
  <c r="Z52" i="1"/>
  <c r="R63" i="1"/>
  <c r="G62" i="1"/>
  <c r="AB64" i="1"/>
  <c r="AA62" i="1"/>
  <c r="AB62" i="1" s="1"/>
  <c r="AB90" i="1"/>
  <c r="AA87" i="1"/>
  <c r="AB87" i="1" s="1"/>
  <c r="S140" i="1"/>
  <c r="T140" i="1" s="1"/>
  <c r="R140" i="1"/>
  <c r="S186" i="1"/>
  <c r="T186" i="1" s="1"/>
  <c r="R186" i="1"/>
  <c r="T213" i="1"/>
  <c r="Z213" i="1"/>
  <c r="M215" i="1"/>
  <c r="R321" i="1"/>
  <c r="S321" i="1"/>
  <c r="T321" i="1" s="1"/>
  <c r="T420" i="1"/>
  <c r="T432" i="1"/>
  <c r="S536" i="1"/>
  <c r="T536" i="1" s="1"/>
  <c r="T537" i="1"/>
  <c r="T550" i="1"/>
  <c r="S44" i="1"/>
  <c r="R49" i="1"/>
  <c r="G44" i="1"/>
  <c r="Z53" i="1"/>
  <c r="R71" i="1"/>
  <c r="G70" i="1"/>
  <c r="R135" i="1"/>
  <c r="S182" i="1"/>
  <c r="T182" i="1" s="1"/>
  <c r="R182" i="1"/>
  <c r="I211" i="1"/>
  <c r="I26" i="1" s="1"/>
  <c r="Z214" i="1"/>
  <c r="AB228" i="1"/>
  <c r="AA226" i="1"/>
  <c r="R270" i="1"/>
  <c r="S292" i="1"/>
  <c r="T292" i="1" s="1"/>
  <c r="R292" i="1"/>
  <c r="S325" i="1"/>
  <c r="T325" i="1" s="1"/>
  <c r="R325" i="1"/>
  <c r="Z414" i="1"/>
  <c r="Y412" i="1"/>
  <c r="Z412" i="1" s="1"/>
  <c r="G433" i="1"/>
  <c r="R435" i="1"/>
  <c r="S474" i="1"/>
  <c r="R474" i="1"/>
  <c r="M473" i="1"/>
  <c r="D555" i="1"/>
  <c r="H28" i="1"/>
  <c r="R48" i="1"/>
  <c r="F51" i="1"/>
  <c r="W52" i="1"/>
  <c r="Q51" i="1"/>
  <c r="T63" i="1"/>
  <c r="Z63" i="1"/>
  <c r="R66" i="1"/>
  <c r="U70" i="1"/>
  <c r="AB71" i="1"/>
  <c r="AA70" i="1"/>
  <c r="T86" i="1"/>
  <c r="M104" i="1"/>
  <c r="W104" i="1"/>
  <c r="R106" i="1"/>
  <c r="G104" i="1"/>
  <c r="R147" i="1"/>
  <c r="S190" i="1"/>
  <c r="T190" i="1" s="1"/>
  <c r="R190" i="1"/>
  <c r="P211" i="1"/>
  <c r="G215" i="1"/>
  <c r="R216" i="1"/>
  <c r="G218" i="1"/>
  <c r="R220" i="1"/>
  <c r="R288" i="1"/>
  <c r="R299" i="1"/>
  <c r="S301" i="1"/>
  <c r="T301" i="1" s="1"/>
  <c r="R301" i="1"/>
  <c r="S308" i="1"/>
  <c r="T308" i="1" s="1"/>
  <c r="R308" i="1"/>
  <c r="R366" i="1"/>
  <c r="R393" i="1"/>
  <c r="Y419" i="1"/>
  <c r="Z420" i="1"/>
  <c r="S448" i="1"/>
  <c r="T448" i="1" s="1"/>
  <c r="R448" i="1"/>
  <c r="M433" i="1"/>
  <c r="T457" i="1"/>
  <c r="AA455" i="1"/>
  <c r="AB457" i="1"/>
  <c r="Y511" i="1"/>
  <c r="Z512" i="1"/>
  <c r="S602" i="1"/>
  <c r="T602" i="1" s="1"/>
  <c r="R602" i="1"/>
  <c r="R771" i="1"/>
  <c r="R770" i="1" s="1"/>
  <c r="G770" i="1"/>
  <c r="G766" i="1" s="1"/>
  <c r="AB771" i="1"/>
  <c r="AA770" i="1"/>
  <c r="AB770" i="1" s="1"/>
  <c r="S801" i="1"/>
  <c r="T801" i="1" s="1"/>
  <c r="R801" i="1"/>
  <c r="G412" i="1"/>
  <c r="Q452" i="1"/>
  <c r="Q25" i="1" s="1"/>
  <c r="AB478" i="1"/>
  <c r="AA473" i="1"/>
  <c r="AB473" i="1" s="1"/>
  <c r="W556" i="1"/>
  <c r="G569" i="1"/>
  <c r="R571" i="1"/>
  <c r="Z652" i="1"/>
  <c r="Y648" i="1"/>
  <c r="Z648" i="1" s="1"/>
  <c r="AA767" i="1"/>
  <c r="AB768" i="1"/>
  <c r="AB31" i="1"/>
  <c r="Z33" i="1"/>
  <c r="Y32" i="1"/>
  <c r="U38" i="1"/>
  <c r="U30" i="1" s="1"/>
  <c r="D51" i="1"/>
  <c r="H51" i="1"/>
  <c r="L51" i="1"/>
  <c r="U52" i="1"/>
  <c r="AB53" i="1"/>
  <c r="AA52" i="1"/>
  <c r="R79" i="1"/>
  <c r="R98" i="1"/>
  <c r="U25" i="1"/>
  <c r="N26" i="1"/>
  <c r="R278" i="1"/>
  <c r="AA403" i="1"/>
  <c r="S407" i="1"/>
  <c r="T407" i="1" s="1"/>
  <c r="AB410" i="1"/>
  <c r="AA409" i="1"/>
  <c r="AB409" i="1" s="1"/>
  <c r="Z430" i="1"/>
  <c r="Y429" i="1"/>
  <c r="Z429" i="1" s="1"/>
  <c r="S434" i="1"/>
  <c r="R434" i="1"/>
  <c r="R436" i="1"/>
  <c r="R438" i="1"/>
  <c r="R451" i="1"/>
  <c r="H452" i="1"/>
  <c r="H25" i="1" s="1"/>
  <c r="Z468" i="1"/>
  <c r="S470" i="1"/>
  <c r="T470" i="1" s="1"/>
  <c r="T471" i="1"/>
  <c r="G473" i="1"/>
  <c r="R475" i="1"/>
  <c r="G516" i="1"/>
  <c r="Z566" i="1"/>
  <c r="Y565" i="1"/>
  <c r="Z565" i="1" s="1"/>
  <c r="Z570" i="1"/>
  <c r="Y569" i="1"/>
  <c r="Z569" i="1" s="1"/>
  <c r="R594" i="1"/>
  <c r="W597" i="1"/>
  <c r="S660" i="1"/>
  <c r="M655" i="1"/>
  <c r="M768" i="1"/>
  <c r="P767" i="1"/>
  <c r="P766" i="1" s="1"/>
  <c r="Y768" i="1"/>
  <c r="Z403" i="1"/>
  <c r="W403" i="1"/>
  <c r="W412" i="1"/>
  <c r="Y470" i="1"/>
  <c r="Z470" i="1" s="1"/>
  <c r="Z471" i="1"/>
  <c r="U473" i="1"/>
  <c r="T512" i="1"/>
  <c r="S552" i="1"/>
  <c r="T552" i="1" s="1"/>
  <c r="M549" i="1"/>
  <c r="R552" i="1"/>
  <c r="I555" i="1"/>
  <c r="R558" i="1"/>
  <c r="G556" i="1"/>
  <c r="AB574" i="1"/>
  <c r="AA569" i="1"/>
  <c r="AB569" i="1" s="1"/>
  <c r="S590" i="1"/>
  <c r="T590" i="1" s="1"/>
  <c r="R590" i="1"/>
  <c r="R768" i="1"/>
  <c r="R767" i="1" s="1"/>
  <c r="E38" i="1"/>
  <c r="E30" i="1" s="1"/>
  <c r="I38" i="1"/>
  <c r="I30" i="1" s="1"/>
  <c r="M38" i="1"/>
  <c r="M30" i="1" s="1"/>
  <c r="Q38" i="1"/>
  <c r="Q30" i="1" s="1"/>
  <c r="M52" i="1"/>
  <c r="R61" i="1"/>
  <c r="P69" i="1"/>
  <c r="R75" i="1"/>
  <c r="R94" i="1"/>
  <c r="R107" i="1"/>
  <c r="R130" i="1"/>
  <c r="R146" i="1"/>
  <c r="R162" i="1"/>
  <c r="R181" i="1"/>
  <c r="R185" i="1"/>
  <c r="R189" i="1"/>
  <c r="R193" i="1"/>
  <c r="R201" i="1"/>
  <c r="E25" i="1"/>
  <c r="AB219" i="1"/>
  <c r="R221" i="1"/>
  <c r="O28" i="1"/>
  <c r="S229" i="1"/>
  <c r="M226" i="1"/>
  <c r="R232" i="1"/>
  <c r="R244" i="1"/>
  <c r="R250" i="1"/>
  <c r="R259" i="1"/>
  <c r="R261" i="1"/>
  <c r="R277" i="1"/>
  <c r="R300" i="1"/>
  <c r="R323" i="1"/>
  <c r="R367" i="1"/>
  <c r="R394" i="1"/>
  <c r="S406" i="1"/>
  <c r="M403" i="1"/>
  <c r="R413" i="1"/>
  <c r="W419" i="1"/>
  <c r="S426" i="1"/>
  <c r="T426" i="1" s="1"/>
  <c r="R426" i="1"/>
  <c r="R428" i="1"/>
  <c r="T430" i="1"/>
  <c r="U433" i="1"/>
  <c r="AB436" i="1"/>
  <c r="AA433" i="1"/>
  <c r="AB433" i="1" s="1"/>
  <c r="K510" i="1"/>
  <c r="K503" i="1" s="1"/>
  <c r="S513" i="1"/>
  <c r="T513" i="1" s="1"/>
  <c r="R513" i="1"/>
  <c r="R511" i="1" s="1"/>
  <c r="R519" i="1"/>
  <c r="G518" i="1"/>
  <c r="W518" i="1"/>
  <c r="S541" i="1"/>
  <c r="T541" i="1" s="1"/>
  <c r="M538" i="1"/>
  <c r="T566" i="1"/>
  <c r="M569" i="1"/>
  <c r="S570" i="1"/>
  <c r="R570" i="1"/>
  <c r="S598" i="1"/>
  <c r="R598" i="1"/>
  <c r="AB661" i="1"/>
  <c r="AA655" i="1"/>
  <c r="AB655" i="1" s="1"/>
  <c r="R663" i="1"/>
  <c r="G655" i="1"/>
  <c r="R666" i="1"/>
  <c r="R686" i="1"/>
  <c r="S702" i="1"/>
  <c r="T702" i="1" s="1"/>
  <c r="R702" i="1"/>
  <c r="K774" i="1"/>
  <c r="D418" i="1"/>
  <c r="L418" i="1"/>
  <c r="U419" i="1"/>
  <c r="U418" i="1" s="1"/>
  <c r="AB420" i="1"/>
  <c r="AA419" i="1"/>
  <c r="Z434" i="1"/>
  <c r="Y433" i="1"/>
  <c r="Z433" i="1" s="1"/>
  <c r="AB469" i="1"/>
  <c r="AA468" i="1"/>
  <c r="Z474" i="1"/>
  <c r="Y473" i="1"/>
  <c r="Z473" i="1" s="1"/>
  <c r="S533" i="1"/>
  <c r="T533" i="1" s="1"/>
  <c r="R533" i="1"/>
  <c r="W549" i="1"/>
  <c r="W544" i="1" s="1"/>
  <c r="Y556" i="1"/>
  <c r="Z557" i="1"/>
  <c r="U597" i="1"/>
  <c r="AB600" i="1"/>
  <c r="AA597" i="1"/>
  <c r="AB597" i="1" s="1"/>
  <c r="S698" i="1"/>
  <c r="T698" i="1" s="1"/>
  <c r="R698" i="1"/>
  <c r="AB755" i="1"/>
  <c r="AA754" i="1"/>
  <c r="Z826" i="1"/>
  <c r="Y820" i="1"/>
  <c r="Z820" i="1" s="1"/>
  <c r="Z219" i="1"/>
  <c r="Y218" i="1"/>
  <c r="Z218" i="1" s="1"/>
  <c r="R231" i="1"/>
  <c r="R235" i="1"/>
  <c r="R239" i="1"/>
  <c r="R258" i="1"/>
  <c r="R265" i="1"/>
  <c r="R303" i="1"/>
  <c r="R311" i="1"/>
  <c r="R315" i="1"/>
  <c r="R331" i="1"/>
  <c r="R338" i="1"/>
  <c r="R388" i="1"/>
  <c r="R392" i="1"/>
  <c r="R396" i="1"/>
  <c r="M419" i="1"/>
  <c r="R432" i="1"/>
  <c r="R431" i="1" s="1"/>
  <c r="AB432" i="1"/>
  <c r="AA431" i="1"/>
  <c r="AB431" i="1" s="1"/>
  <c r="R440" i="1"/>
  <c r="R477" i="1"/>
  <c r="R482" i="1"/>
  <c r="R485" i="1"/>
  <c r="R490" i="1"/>
  <c r="AB516" i="1"/>
  <c r="Y518" i="1"/>
  <c r="Z518" i="1" s="1"/>
  <c r="AB519" i="1"/>
  <c r="AA518" i="1"/>
  <c r="AB518" i="1" s="1"/>
  <c r="U518" i="1"/>
  <c r="T521" i="1"/>
  <c r="AB537" i="1"/>
  <c r="G549" i="1"/>
  <c r="G544" i="1" s="1"/>
  <c r="Y549" i="1"/>
  <c r="Z549" i="1" s="1"/>
  <c r="Z550" i="1"/>
  <c r="U569" i="1"/>
  <c r="R577" i="1"/>
  <c r="R585" i="1"/>
  <c r="G597" i="1"/>
  <c r="R599" i="1"/>
  <c r="R605" i="1"/>
  <c r="R609" i="1"/>
  <c r="R622" i="1"/>
  <c r="S634" i="1"/>
  <c r="T634" i="1" s="1"/>
  <c r="R634" i="1"/>
  <c r="R636" i="1"/>
  <c r="R638" i="1"/>
  <c r="R660" i="1"/>
  <c r="T777" i="1"/>
  <c r="R784" i="1"/>
  <c r="R783" i="1" s="1"/>
  <c r="G783" i="1"/>
  <c r="R833" i="1"/>
  <c r="H510" i="1"/>
  <c r="H503" i="1" s="1"/>
  <c r="L510" i="1"/>
  <c r="L503" i="1" s="1"/>
  <c r="U511" i="1"/>
  <c r="AB512" i="1"/>
  <c r="AA511" i="1"/>
  <c r="AB545" i="1"/>
  <c r="R576" i="1"/>
  <c r="R584" i="1"/>
  <c r="Z598" i="1"/>
  <c r="Y597" i="1"/>
  <c r="Z597" i="1" s="1"/>
  <c r="G754" i="1"/>
  <c r="G752" i="1" s="1"/>
  <c r="G751" i="1" s="1"/>
  <c r="R755" i="1"/>
  <c r="R754" i="1" s="1"/>
  <c r="R752" i="1" s="1"/>
  <c r="R751" i="1" s="1"/>
  <c r="U766" i="1"/>
  <c r="S784" i="1"/>
  <c r="M783" i="1"/>
  <c r="H813" i="1"/>
  <c r="S824" i="1"/>
  <c r="T824" i="1" s="1"/>
  <c r="M820" i="1"/>
  <c r="M511" i="1"/>
  <c r="R532" i="1"/>
  <c r="G565" i="1"/>
  <c r="R572" i="1"/>
  <c r="R596" i="1"/>
  <c r="R604" i="1"/>
  <c r="R624" i="1"/>
  <c r="R640" i="1"/>
  <c r="Y655" i="1"/>
  <c r="Z655" i="1" s="1"/>
  <c r="W655" i="1"/>
  <c r="R662" i="1"/>
  <c r="R664" i="1"/>
  <c r="S675" i="1"/>
  <c r="T675" i="1" s="1"/>
  <c r="R675" i="1"/>
  <c r="R677" i="1"/>
  <c r="R679" i="1"/>
  <c r="S691" i="1"/>
  <c r="T691" i="1" s="1"/>
  <c r="R691" i="1"/>
  <c r="R693" i="1"/>
  <c r="R709" i="1"/>
  <c r="R712" i="1"/>
  <c r="R721" i="1"/>
  <c r="N750" i="1"/>
  <c r="W766" i="1"/>
  <c r="F766" i="1"/>
  <c r="AB779" i="1"/>
  <c r="AA775" i="1"/>
  <c r="M785" i="1"/>
  <c r="Z787" i="1"/>
  <c r="Y785" i="1"/>
  <c r="Z785" i="1" s="1"/>
  <c r="S792" i="1"/>
  <c r="T792" i="1" s="1"/>
  <c r="R792" i="1"/>
  <c r="R805" i="1"/>
  <c r="S828" i="1"/>
  <c r="T828" i="1" s="1"/>
  <c r="R828" i="1"/>
  <c r="T773" i="1"/>
  <c r="S772" i="1"/>
  <c r="T772" i="1" s="1"/>
  <c r="Z773" i="1"/>
  <c r="Y772" i="1"/>
  <c r="Z772" i="1" s="1"/>
  <c r="S778" i="1"/>
  <c r="T778" i="1" s="1"/>
  <c r="M775" i="1"/>
  <c r="Z783" i="1"/>
  <c r="Z877" i="1"/>
  <c r="Y872" i="1"/>
  <c r="Z872" i="1" s="1"/>
  <c r="S892" i="1"/>
  <c r="T892" i="1" s="1"/>
  <c r="R892" i="1"/>
  <c r="Z907" i="1"/>
  <c r="Y906" i="1"/>
  <c r="R665" i="1"/>
  <c r="R681" i="1"/>
  <c r="R700" i="1"/>
  <c r="S710" i="1"/>
  <c r="T710" i="1" s="1"/>
  <c r="R714" i="1"/>
  <c r="R716" i="1"/>
  <c r="R723" i="1"/>
  <c r="R747" i="1"/>
  <c r="M772" i="1"/>
  <c r="R773" i="1"/>
  <c r="R772" i="1" s="1"/>
  <c r="U785" i="1"/>
  <c r="T821" i="1"/>
  <c r="AB821" i="1"/>
  <c r="AA820" i="1"/>
  <c r="AB820" i="1" s="1"/>
  <c r="R832" i="1"/>
  <c r="Z890" i="1"/>
  <c r="Y889" i="1"/>
  <c r="R704" i="1"/>
  <c r="R720" i="1"/>
  <c r="R734" i="1"/>
  <c r="E774" i="1"/>
  <c r="E750" i="1" s="1"/>
  <c r="I774" i="1"/>
  <c r="I750" i="1" s="1"/>
  <c r="Q774" i="1"/>
  <c r="W775" i="1"/>
  <c r="R787" i="1"/>
  <c r="R821" i="1"/>
  <c r="G820" i="1"/>
  <c r="R840" i="1"/>
  <c r="J865" i="1"/>
  <c r="J864" i="1" s="1"/>
  <c r="R865" i="1"/>
  <c r="T890" i="1"/>
  <c r="S910" i="1"/>
  <c r="R910" i="1"/>
  <c r="M909" i="1"/>
  <c r="S849" i="1"/>
  <c r="T849" i="1" s="1"/>
  <c r="R849" i="1"/>
  <c r="S853" i="1"/>
  <c r="T853" i="1" s="1"/>
  <c r="R853" i="1"/>
  <c r="S857" i="1"/>
  <c r="T857" i="1" s="1"/>
  <c r="R857" i="1"/>
  <c r="R891" i="1"/>
  <c r="G889" i="1"/>
  <c r="G885" i="1" s="1"/>
  <c r="AB910" i="1"/>
  <c r="AA909" i="1"/>
  <c r="AB909" i="1" s="1"/>
  <c r="S878" i="1"/>
  <c r="M889" i="1"/>
  <c r="M885" i="1" s="1"/>
  <c r="AA889" i="1"/>
  <c r="G909" i="1"/>
  <c r="Y909" i="1"/>
  <c r="Z909" i="1" s="1"/>
  <c r="AA877" i="1"/>
  <c r="T817" i="1" l="1"/>
  <c r="M51" i="1"/>
  <c r="T460" i="1"/>
  <c r="O29" i="1"/>
  <c r="K24" i="1"/>
  <c r="T818" i="1"/>
  <c r="N29" i="1"/>
  <c r="W510" i="1"/>
  <c r="W503" i="1" s="1"/>
  <c r="W502" i="1" s="1"/>
  <c r="S545" i="1"/>
  <c r="U864" i="1"/>
  <c r="F26" i="1"/>
  <c r="R455" i="1"/>
  <c r="R453" i="1" s="1"/>
  <c r="R452" i="1" s="1"/>
  <c r="R25" i="1" s="1"/>
  <c r="G418" i="1"/>
  <c r="L750" i="1"/>
  <c r="J502" i="1"/>
  <c r="L24" i="1"/>
  <c r="S387" i="1"/>
  <c r="W51" i="1"/>
  <c r="U26" i="1"/>
  <c r="S52" i="1"/>
  <c r="T52" i="1" s="1"/>
  <c r="U28" i="1"/>
  <c r="AA458" i="1"/>
  <c r="AB458" i="1" s="1"/>
  <c r="AA211" i="1"/>
  <c r="AB211" i="1" s="1"/>
  <c r="N374" i="1"/>
  <c r="I23" i="1"/>
  <c r="N22" i="1"/>
  <c r="J26" i="1"/>
  <c r="H24" i="1"/>
  <c r="D22" i="1"/>
  <c r="G452" i="1"/>
  <c r="G25" i="1" s="1"/>
  <c r="M402" i="1"/>
  <c r="R215" i="1"/>
  <c r="O750" i="1"/>
  <c r="L26" i="1"/>
  <c r="P502" i="1"/>
  <c r="O22" i="1"/>
  <c r="R52" i="1"/>
  <c r="U510" i="1"/>
  <c r="U503" i="1" s="1"/>
  <c r="S409" i="1"/>
  <c r="T409" i="1" s="1"/>
  <c r="N864" i="1"/>
  <c r="L502" i="1"/>
  <c r="G510" i="1"/>
  <c r="G503" i="1" s="1"/>
  <c r="I25" i="1"/>
  <c r="R549" i="1"/>
  <c r="R544" i="1" s="1"/>
  <c r="Y69" i="1"/>
  <c r="Z69" i="1" s="1"/>
  <c r="AB906" i="1"/>
  <c r="F24" i="1"/>
  <c r="E374" i="1"/>
  <c r="Y453" i="1"/>
  <c r="U774" i="1"/>
  <c r="AA544" i="1"/>
  <c r="AB544" i="1" s="1"/>
  <c r="D23" i="1"/>
  <c r="S412" i="1"/>
  <c r="T412" i="1" s="1"/>
  <c r="R556" i="1"/>
  <c r="E26" i="1"/>
  <c r="E502" i="1"/>
  <c r="O23" i="1"/>
  <c r="J29" i="1"/>
  <c r="R412" i="1"/>
  <c r="R402" i="1" s="1"/>
  <c r="P24" i="1"/>
  <c r="L23" i="1"/>
  <c r="W69" i="1"/>
  <c r="D502" i="1"/>
  <c r="J374" i="1"/>
  <c r="G51" i="1"/>
  <c r="L29" i="1"/>
  <c r="E24" i="1"/>
  <c r="N24" i="1"/>
  <c r="Y38" i="1"/>
  <c r="Z38" i="1" s="1"/>
  <c r="H502" i="1"/>
  <c r="G864" i="1"/>
  <c r="M774" i="1"/>
  <c r="F750" i="1"/>
  <c r="AB817" i="1"/>
  <c r="S565" i="1"/>
  <c r="T565" i="1" s="1"/>
  <c r="P23" i="1"/>
  <c r="M211" i="1"/>
  <c r="M26" i="1" s="1"/>
  <c r="AB902" i="1"/>
  <c r="J24" i="1"/>
  <c r="R538" i="1"/>
  <c r="W26" i="1"/>
  <c r="J23" i="1"/>
  <c r="S889" i="1"/>
  <c r="T889" i="1" s="1"/>
  <c r="R889" i="1"/>
  <c r="R885" i="1" s="1"/>
  <c r="R909" i="1"/>
  <c r="W774" i="1"/>
  <c r="W750" i="1" s="1"/>
  <c r="M510" i="1"/>
  <c r="M503" i="1" s="1"/>
  <c r="Y402" i="1"/>
  <c r="Z402" i="1" s="1"/>
  <c r="Y465" i="1"/>
  <c r="Z465" i="1" s="1"/>
  <c r="S59" i="1"/>
  <c r="T59" i="1" s="1"/>
  <c r="K374" i="1"/>
  <c r="F374" i="1"/>
  <c r="M544" i="1"/>
  <c r="F502" i="1"/>
  <c r="O24" i="1"/>
  <c r="G402" i="1"/>
  <c r="G374" i="1" s="1"/>
  <c r="Y51" i="1"/>
  <c r="H22" i="1"/>
  <c r="T771" i="1"/>
  <c r="S770" i="1"/>
  <c r="T770" i="1" s="1"/>
  <c r="Y774" i="1"/>
  <c r="Z774" i="1" s="1"/>
  <c r="R226" i="1"/>
  <c r="S648" i="1"/>
  <c r="T648" i="1" s="1"/>
  <c r="S538" i="1"/>
  <c r="T538" i="1" s="1"/>
  <c r="P750" i="1"/>
  <c r="G28" i="1"/>
  <c r="U51" i="1"/>
  <c r="U23" i="1" s="1"/>
  <c r="S549" i="1"/>
  <c r="T549" i="1" s="1"/>
  <c r="W28" i="1"/>
  <c r="L374" i="1"/>
  <c r="P374" i="1"/>
  <c r="T469" i="1"/>
  <c r="S468" i="1"/>
  <c r="D26" i="1"/>
  <c r="Z458" i="1"/>
  <c r="N23" i="1"/>
  <c r="N21" i="1" s="1"/>
  <c r="R419" i="1"/>
  <c r="S906" i="1"/>
  <c r="T906" i="1" s="1"/>
  <c r="R655" i="1"/>
  <c r="G774" i="1"/>
  <c r="G750" i="1" s="1"/>
  <c r="Q23" i="1"/>
  <c r="G38" i="1"/>
  <c r="G30" i="1" s="1"/>
  <c r="G22" i="1" s="1"/>
  <c r="M555" i="1"/>
  <c r="R775" i="1"/>
  <c r="K23" i="1"/>
  <c r="I24" i="1"/>
  <c r="M864" i="1"/>
  <c r="Q24" i="1"/>
  <c r="H23" i="1"/>
  <c r="W555" i="1"/>
  <c r="Q374" i="1"/>
  <c r="N502" i="1"/>
  <c r="P26" i="1"/>
  <c r="D374" i="1"/>
  <c r="O374" i="1"/>
  <c r="O502" i="1"/>
  <c r="AB652" i="1"/>
  <c r="AA648" i="1"/>
  <c r="AB648" i="1" s="1"/>
  <c r="T43" i="1"/>
  <c r="S42" i="1"/>
  <c r="T42" i="1" s="1"/>
  <c r="F22" i="1"/>
  <c r="S754" i="1"/>
  <c r="T755" i="1"/>
  <c r="P22" i="1"/>
  <c r="M22" i="1"/>
  <c r="I29" i="1"/>
  <c r="I22" i="1"/>
  <c r="S877" i="1"/>
  <c r="T878" i="1"/>
  <c r="S783" i="1"/>
  <c r="T783" i="1" s="1"/>
  <c r="T784" i="1"/>
  <c r="AB754" i="1"/>
  <c r="AA752" i="1"/>
  <c r="AB468" i="1"/>
  <c r="AA465" i="1"/>
  <c r="AB465" i="1" s="1"/>
  <c r="T598" i="1"/>
  <c r="S597" i="1"/>
  <c r="T597" i="1" s="1"/>
  <c r="M28" i="1"/>
  <c r="R766" i="1"/>
  <c r="I502" i="1"/>
  <c r="T545" i="1"/>
  <c r="AA51" i="1"/>
  <c r="AB52" i="1"/>
  <c r="U22" i="1"/>
  <c r="T474" i="1"/>
  <c r="S473" i="1"/>
  <c r="T473" i="1" s="1"/>
  <c r="E29" i="1"/>
  <c r="E22" i="1"/>
  <c r="D24" i="1"/>
  <c r="T33" i="1"/>
  <c r="S32" i="1"/>
  <c r="R785" i="1"/>
  <c r="R774" i="1" s="1"/>
  <c r="W29" i="1"/>
  <c r="Q750" i="1"/>
  <c r="T813" i="1"/>
  <c r="H750" i="1"/>
  <c r="H26" i="1"/>
  <c r="U750" i="1"/>
  <c r="R387" i="1"/>
  <c r="R382" i="1" s="1"/>
  <c r="R375" i="1" s="1"/>
  <c r="AA555" i="1"/>
  <c r="AB555" i="1" s="1"/>
  <c r="R569" i="1"/>
  <c r="S403" i="1"/>
  <c r="T406" i="1"/>
  <c r="S226" i="1"/>
  <c r="T229" i="1"/>
  <c r="W402" i="1"/>
  <c r="W23" i="1" s="1"/>
  <c r="Z768" i="1"/>
  <c r="Y767" i="1"/>
  <c r="T660" i="1"/>
  <c r="S655" i="1"/>
  <c r="T655" i="1" s="1"/>
  <c r="Y510" i="1"/>
  <c r="Z511" i="1"/>
  <c r="AB455" i="1"/>
  <c r="AA453" i="1"/>
  <c r="Y418" i="1"/>
  <c r="Z418" i="1" s="1"/>
  <c r="Z419" i="1"/>
  <c r="AB70" i="1"/>
  <c r="AA69" i="1"/>
  <c r="F23" i="1"/>
  <c r="F29" i="1"/>
  <c r="S419" i="1"/>
  <c r="Y211" i="1"/>
  <c r="S104" i="1"/>
  <c r="T104" i="1" s="1"/>
  <c r="U374" i="1"/>
  <c r="T71" i="1"/>
  <c r="S70" i="1"/>
  <c r="L22" i="1"/>
  <c r="S785" i="1"/>
  <c r="T785" i="1" s="1"/>
  <c r="R104" i="1"/>
  <c r="H29" i="1"/>
  <c r="AA885" i="1"/>
  <c r="AB885" i="1" s="1"/>
  <c r="AB889" i="1"/>
  <c r="T910" i="1"/>
  <c r="S909" i="1"/>
  <c r="T909" i="1" s="1"/>
  <c r="R820" i="1"/>
  <c r="AB775" i="1"/>
  <c r="AA774" i="1"/>
  <c r="AB774" i="1" s="1"/>
  <c r="AB511" i="1"/>
  <c r="AA510" i="1"/>
  <c r="S775" i="1"/>
  <c r="U555" i="1"/>
  <c r="U502" i="1" s="1"/>
  <c r="S518" i="1"/>
  <c r="T518" i="1" s="1"/>
  <c r="M418" i="1"/>
  <c r="M374" i="1" s="1"/>
  <c r="AA418" i="1"/>
  <c r="AB418" i="1" s="1"/>
  <c r="AB419" i="1"/>
  <c r="T570" i="1"/>
  <c r="S569" i="1"/>
  <c r="T569" i="1" s="1"/>
  <c r="W418" i="1"/>
  <c r="G555" i="1"/>
  <c r="G502" i="1" s="1"/>
  <c r="S511" i="1"/>
  <c r="Y544" i="1"/>
  <c r="Z544" i="1" s="1"/>
  <c r="R433" i="1"/>
  <c r="R418" i="1" s="1"/>
  <c r="AB403" i="1"/>
  <c r="AA402" i="1"/>
  <c r="AB402" i="1" s="1"/>
  <c r="AA766" i="1"/>
  <c r="AB766" i="1" s="1"/>
  <c r="AB767" i="1"/>
  <c r="T455" i="1"/>
  <c r="S453" i="1"/>
  <c r="AB226" i="1"/>
  <c r="AA28" i="1"/>
  <c r="AB28" i="1" s="1"/>
  <c r="G69" i="1"/>
  <c r="T44" i="1"/>
  <c r="H374" i="1"/>
  <c r="T219" i="1"/>
  <c r="S218" i="1"/>
  <c r="T218" i="1" s="1"/>
  <c r="G211" i="1"/>
  <c r="G26" i="1" s="1"/>
  <c r="M69" i="1"/>
  <c r="R44" i="1"/>
  <c r="R38" i="1" s="1"/>
  <c r="R30" i="1" s="1"/>
  <c r="AA382" i="1"/>
  <c r="AB387" i="1"/>
  <c r="Y28" i="1"/>
  <c r="Z28" i="1" s="1"/>
  <c r="Q22" i="1"/>
  <c r="Q29" i="1"/>
  <c r="AB877" i="1"/>
  <c r="AA872" i="1"/>
  <c r="S902" i="1"/>
  <c r="T902" i="1" s="1"/>
  <c r="Y865" i="1"/>
  <c r="Z889" i="1"/>
  <c r="Y885" i="1"/>
  <c r="Z885" i="1" s="1"/>
  <c r="Z906" i="1"/>
  <c r="Y902" i="1"/>
  <c r="Z902" i="1" s="1"/>
  <c r="S820" i="1"/>
  <c r="T820" i="1" s="1"/>
  <c r="Z556" i="1"/>
  <c r="Y555" i="1"/>
  <c r="Z555" i="1" s="1"/>
  <c r="R597" i="1"/>
  <c r="R518" i="1"/>
  <c r="K502" i="1"/>
  <c r="K22" i="1"/>
  <c r="M767" i="1"/>
  <c r="M766" i="1" s="1"/>
  <c r="S768" i="1"/>
  <c r="T434" i="1"/>
  <c r="S433" i="1"/>
  <c r="T433" i="1" s="1"/>
  <c r="Z32" i="1"/>
  <c r="Y31" i="1"/>
  <c r="P29" i="1"/>
  <c r="K750" i="1"/>
  <c r="T387" i="1"/>
  <c r="S382" i="1"/>
  <c r="U69" i="1"/>
  <c r="R473" i="1"/>
  <c r="R70" i="1"/>
  <c r="AA38" i="1"/>
  <c r="R62" i="1"/>
  <c r="T559" i="1"/>
  <c r="S556" i="1"/>
  <c r="R218" i="1"/>
  <c r="R59" i="1"/>
  <c r="R87" i="1"/>
  <c r="Z51" i="1"/>
  <c r="D29" i="1"/>
  <c r="J22" i="1"/>
  <c r="R211" i="1" l="1"/>
  <c r="R26" i="1" s="1"/>
  <c r="R510" i="1"/>
  <c r="R503" i="1" s="1"/>
  <c r="L21" i="1"/>
  <c r="W22" i="1"/>
  <c r="M750" i="1"/>
  <c r="S544" i="1"/>
  <c r="T544" i="1" s="1"/>
  <c r="R864" i="1"/>
  <c r="P21" i="1"/>
  <c r="S885" i="1"/>
  <c r="T885" i="1" s="1"/>
  <c r="G23" i="1"/>
  <c r="M502" i="1"/>
  <c r="K21" i="1"/>
  <c r="F21" i="1"/>
  <c r="D21" i="1"/>
  <c r="S51" i="1"/>
  <c r="T51" i="1" s="1"/>
  <c r="O21" i="1"/>
  <c r="Q21" i="1"/>
  <c r="E21" i="1"/>
  <c r="Y452" i="1"/>
  <c r="Z453" i="1"/>
  <c r="G29" i="1"/>
  <c r="M29" i="1"/>
  <c r="R750" i="1"/>
  <c r="AA26" i="1"/>
  <c r="AB26" i="1" s="1"/>
  <c r="J21" i="1"/>
  <c r="W24" i="1"/>
  <c r="Y374" i="1"/>
  <c r="Z374" i="1" s="1"/>
  <c r="R28" i="1"/>
  <c r="S38" i="1"/>
  <c r="T38" i="1" s="1"/>
  <c r="M23" i="1"/>
  <c r="M21" i="1" s="1"/>
  <c r="R51" i="1"/>
  <c r="R23" i="1" s="1"/>
  <c r="I21" i="1"/>
  <c r="T754" i="1"/>
  <c r="S752" i="1"/>
  <c r="T468" i="1"/>
  <c r="S465" i="1"/>
  <c r="T465" i="1" s="1"/>
  <c r="M24" i="1"/>
  <c r="G24" i="1"/>
  <c r="G21" i="1" s="1"/>
  <c r="R555" i="1"/>
  <c r="R502" i="1" s="1"/>
  <c r="H21" i="1"/>
  <c r="T877" i="1"/>
  <c r="S872" i="1"/>
  <c r="R22" i="1"/>
  <c r="U24" i="1"/>
  <c r="T453" i="1"/>
  <c r="S452" i="1"/>
  <c r="T775" i="1"/>
  <c r="S774" i="1"/>
  <c r="T774" i="1" s="1"/>
  <c r="T70" i="1"/>
  <c r="S69" i="1"/>
  <c r="Y26" i="1"/>
  <c r="Z26" i="1" s="1"/>
  <c r="Z211" i="1"/>
  <c r="Z767" i="1"/>
  <c r="Y766" i="1"/>
  <c r="T226" i="1"/>
  <c r="S28" i="1"/>
  <c r="T28" i="1" s="1"/>
  <c r="Z865" i="1"/>
  <c r="Y864" i="1"/>
  <c r="Z864" i="1" s="1"/>
  <c r="S211" i="1"/>
  <c r="Y23" i="1"/>
  <c r="Z23" i="1" s="1"/>
  <c r="T556" i="1"/>
  <c r="S555" i="1"/>
  <c r="T555" i="1" s="1"/>
  <c r="AB38" i="1"/>
  <c r="AA30" i="1"/>
  <c r="T382" i="1"/>
  <c r="S375" i="1"/>
  <c r="Y30" i="1"/>
  <c r="Z31" i="1"/>
  <c r="T768" i="1"/>
  <c r="S767" i="1"/>
  <c r="AB382" i="1"/>
  <c r="AA375" i="1"/>
  <c r="S510" i="1"/>
  <c r="T511" i="1"/>
  <c r="AA503" i="1"/>
  <c r="AB510" i="1"/>
  <c r="T419" i="1"/>
  <c r="S418" i="1"/>
  <c r="T418" i="1" s="1"/>
  <c r="Z510" i="1"/>
  <c r="Y503" i="1"/>
  <c r="R374" i="1"/>
  <c r="U29" i="1"/>
  <c r="AB51" i="1"/>
  <c r="AA23" i="1"/>
  <c r="AB23" i="1" s="1"/>
  <c r="AB752" i="1"/>
  <c r="AA751" i="1"/>
  <c r="R69" i="1"/>
  <c r="AB872" i="1"/>
  <c r="AA865" i="1"/>
  <c r="Y24" i="1"/>
  <c r="Z24" i="1" s="1"/>
  <c r="AB69" i="1"/>
  <c r="AA24" i="1"/>
  <c r="AB24" i="1" s="1"/>
  <c r="AB453" i="1"/>
  <c r="AA452" i="1"/>
  <c r="W374" i="1"/>
  <c r="T403" i="1"/>
  <c r="S402" i="1"/>
  <c r="T32" i="1"/>
  <c r="S31" i="1"/>
  <c r="U21" i="1"/>
  <c r="W21" i="1" l="1"/>
  <c r="Z452" i="1"/>
  <c r="Y25" i="1"/>
  <c r="Z25" i="1" s="1"/>
  <c r="R24" i="1"/>
  <c r="R21" i="1" s="1"/>
  <c r="S751" i="1"/>
  <c r="T751" i="1" s="1"/>
  <c r="T752" i="1"/>
  <c r="AA374" i="1"/>
  <c r="AB374" i="1" s="1"/>
  <c r="AB375" i="1"/>
  <c r="AA29" i="1"/>
  <c r="AB29" i="1" s="1"/>
  <c r="AA22" i="1"/>
  <c r="AB30" i="1"/>
  <c r="Z766" i="1"/>
  <c r="Y750" i="1"/>
  <c r="Z750" i="1" s="1"/>
  <c r="T69" i="1"/>
  <c r="S24" i="1"/>
  <c r="T24" i="1" s="1"/>
  <c r="T31" i="1"/>
  <c r="S30" i="1"/>
  <c r="AB503" i="1"/>
  <c r="AA502" i="1"/>
  <c r="AB502" i="1" s="1"/>
  <c r="Y29" i="1"/>
  <c r="Z29" i="1" s="1"/>
  <c r="Y22" i="1"/>
  <c r="Z30" i="1"/>
  <c r="T211" i="1"/>
  <c r="S26" i="1"/>
  <c r="T26" i="1" s="1"/>
  <c r="AA25" i="1"/>
  <c r="AB25" i="1" s="1"/>
  <c r="AB452" i="1"/>
  <c r="AB751" i="1"/>
  <c r="AA750" i="1"/>
  <c r="AB750" i="1" s="1"/>
  <c r="T767" i="1"/>
  <c r="S766" i="1"/>
  <c r="T375" i="1"/>
  <c r="S374" i="1"/>
  <c r="T374" i="1" s="1"/>
  <c r="T872" i="1"/>
  <c r="S865" i="1"/>
  <c r="Z503" i="1"/>
  <c r="Y502" i="1"/>
  <c r="Z502" i="1" s="1"/>
  <c r="T452" i="1"/>
  <c r="S25" i="1"/>
  <c r="T25" i="1" s="1"/>
  <c r="T402" i="1"/>
  <c r="AB865" i="1"/>
  <c r="AA864" i="1"/>
  <c r="AB864" i="1" s="1"/>
  <c r="T510" i="1"/>
  <c r="S503" i="1"/>
  <c r="R29" i="1"/>
  <c r="T865" i="1" l="1"/>
  <c r="S864" i="1"/>
  <c r="T864" i="1" s="1"/>
  <c r="T766" i="1"/>
  <c r="S750" i="1"/>
  <c r="T750" i="1" s="1"/>
  <c r="AB22" i="1"/>
  <c r="AA21" i="1"/>
  <c r="Z22" i="1"/>
  <c r="Y21" i="1"/>
  <c r="S29" i="1"/>
  <c r="T29" i="1" s="1"/>
  <c r="S22" i="1"/>
  <c r="T30" i="1"/>
  <c r="S502" i="1"/>
  <c r="T502" i="1" s="1"/>
  <c r="T503" i="1"/>
  <c r="S23" i="1"/>
  <c r="T23" i="1" s="1"/>
  <c r="Z21" i="1" l="1"/>
  <c r="S21" i="1"/>
  <c r="T22" i="1"/>
  <c r="AB21" i="1"/>
  <c r="T21" i="1" l="1"/>
</calcChain>
</file>

<file path=xl/sharedStrings.xml><?xml version="1.0" encoding="utf-8"?>
<sst xmlns="http://schemas.openxmlformats.org/spreadsheetml/2006/main" count="5992" uniqueCount="1901">
  <si>
    <t>Приложение  № 1</t>
  </si>
  <si>
    <t>к приказу Минэнерго России</t>
  </si>
  <si>
    <t>от «___» ___ 2017 г. №______</t>
  </si>
  <si>
    <t>Форма 1. Отчет об исполнении плана финансирования капитальных вложений по инвестиционным проектам</t>
  </si>
  <si>
    <t>за 2023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</si>
  <si>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</si>
  <si>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</si>
  <si>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</si>
  <si>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 приказом Минэнерго России от 28.12.2023 № 38@</t>
  </si>
  <si>
    <t xml:space="preserve">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</si>
  <si>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</si>
  <si>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</si>
  <si>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</si>
  <si>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</si>
  <si>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 рублей (с НДС)</t>
  </si>
  <si>
    <t xml:space="preserve">Фактический объем финансирования на 01.01.2023 года, млн рублей 
(с НДС) </t>
  </si>
  <si>
    <t xml:space="preserve">Остаток финансирования капитальных вложений 
на 01.01.2023 года в прогнозных ценах соответствующих лет,  млн рублей (с НДС) </t>
  </si>
  <si>
    <t>Финансирование капитальных вложений 2023 года, млн рублей (с НДС)</t>
  </si>
  <si>
    <t xml:space="preserve">Остаток финансирования капитальных вложений 
на 01.01.2024 года в прогнозных ценах соответствующих лет,  млн рублей 
(с НДС) </t>
  </si>
  <si>
    <t>Отклонение от плана финансирования 2023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</si>
  <si>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</si>
  <si>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</si>
  <si>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</si>
  <si>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</si>
  <si>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</si>
  <si>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</si>
  <si>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</si>
  <si>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</si>
  <si>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</si>
  <si>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 рублей 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</si>
  <si>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</si>
  <si>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</si>
  <si>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</si>
  <si>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</si>
  <si>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</si>
  <si>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</si>
  <si>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</si>
  <si>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</si>
  <si>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</si>
  <si>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</si>
  <si>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</si>
  <si>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</si>
  <si>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</si>
  <si>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</si>
  <si>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</si>
  <si>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</si>
  <si>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</si>
  <si>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</si>
  <si>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</si>
  <si>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</si>
  <si>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</si>
  <si>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</si>
  <si>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</si>
  <si>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</si>
  <si>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</si>
  <si>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</si>
  <si>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</si>
  <si>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</si>
  <si>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</si>
  <si>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Перенос работ на 2024 год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</si>
  <si>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</si>
  <si>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</si>
  <si>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</si>
  <si>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</si>
  <si>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</si>
  <si>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</si>
  <si>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</si>
  <si>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</si>
  <si>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</si>
  <si>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</si>
  <si>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</si>
  <si>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</si>
  <si>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</si>
  <si>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</si>
  <si>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</si>
  <si>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</si>
  <si>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</si>
  <si>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</si>
  <si>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Новый проект включен в ИПР в целях проведения комплекса мероприятий по созданию системы безопасности объектов критической информационной инфраструктуры Общества,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функционирования, утвержденных приказом ФСТЭК России от 21.12.2017 № 2353, приказа Общества от 09.01.2019 № 1 «Об утверждении перечня приоритетных мероприятий по функциональным направлениям деятельности на 2019 год»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</si>
  <si>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</si>
  <si>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</si>
  <si>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</si>
  <si>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</si>
  <si>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Отражен факт оплаты КЗ за 2022 год (возврат гарантийных удержаний)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</si>
  <si>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</si>
  <si>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</si>
  <si>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Отражен факт оплаты за выполненные объемы работ. Отклонение от плана связано с уменьшением (экономия) стоимости проекта по результатам закупочных процедур по услугам подряда и поставке МТР. Договорные обязательства выполнены в полном объеме.  Объект сдан в эксплуатацию. Возврат гарантийных удержаний - январь 2024.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</si>
  <si>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</si>
  <si>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</si>
  <si>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</si>
  <si>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</si>
  <si>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 xml:space="preserve">Отражен факт оплаты по выполнению ПИР в рамках исполнения договора с ООО «Энергодиагностика» №30/ХТС-23 от 31.03.2023.
Договорные обязательства не выполнены (не принят 5 этап «Разработка рабочей документации»). С подрядчиком ведется претензионная работа. Готовится дополнительное соглашение к договору на изменение срока выполнения работ.
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</si>
  <si>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</si>
  <si>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N_505-ХТС-4тп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</si>
  <si>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</si>
  <si>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</si>
  <si>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</si>
  <si>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</si>
  <si>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</si>
  <si>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</si>
  <si>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</si>
  <si>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</si>
  <si>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Выполнение декабря будет оплачено в январе 2024 года согласно договорным условиям</t>
  </si>
  <si>
    <t>Реконструкция градирни Амурской ТЭЦ-1</t>
  </si>
  <si>
    <t>H_505-ХГ-103</t>
  </si>
  <si>
    <t>ГУ, запланированное к оплате в 2024 году, выплачено в 2023 по факту предоставления банковской гарантии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</si>
  <si>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</si>
  <si>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</si>
  <si>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</si>
  <si>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</si>
  <si>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Оплата за поставленных МТР и выполненные работы согласно договорным условиям</t>
  </si>
  <si>
    <t>1.2.2</t>
  </si>
  <si>
    <t>Реконструкция котельных всего, в том числе: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</si>
  <si>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</si>
  <si>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</si>
  <si>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Отставание подрядчика от графика работ, пролонгация Договора на 2024 год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</si>
  <si>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</si>
  <si>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</si>
  <si>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</si>
  <si>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</si>
  <si>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Перенос сроков реализации проекта в связи с расторжением договора с подрядчиком. Проведение обследования объекта и актуализации ПСД. Возврат гарантийного удержания.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</si>
  <si>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</si>
  <si>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</si>
  <si>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</si>
  <si>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</si>
  <si>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</si>
  <si>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</si>
  <si>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Финансирование согласно договорным условиям</t>
  </si>
  <si>
    <t>Наращивание золоотвала №2 (1 очередь) Хабаровской ТЭЦ-3 на 1800 тыс. м3</t>
  </si>
  <si>
    <t>H_505-ХГ-57</t>
  </si>
  <si>
    <t>Экономия по договору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</si>
  <si>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</si>
  <si>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</si>
  <si>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</si>
  <si>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</si>
  <si>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Финансирование ГУ в 2024 году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</si>
  <si>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</si>
  <si>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</si>
  <si>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</si>
  <si>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</si>
  <si>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</si>
  <si>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</si>
  <si>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</si>
  <si>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</si>
  <si>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</si>
  <si>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</si>
  <si>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>Финансирование по объекту будет скорректированно в 2024 году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</si>
  <si>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</si>
  <si>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</si>
  <si>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</si>
  <si>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</si>
  <si>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Изменение срока реализации проекта, стоимости проекта и объемов финансирования проекта по годам реализации обусловлено корректировкой параметров в соответствии с разработанной проектно-сметной документацией (утв. Приказом ДГК от 30.12.2021): изменение стоимости по результатам проведения закупок в соответствии с протоколом Центральной закупочной комиссии № 941 от 10.11.2021. В процессе формирования технического задания на проектирование в состав необходимых работ были включены предпроектные обследования, гидрометеорологические изыскания, получение технических условий специализированных организаций и балансодержателей инженерных сетей. Для оценки актуальной стоимости выполнения ПИР в июле 2021 года был проведен ценовой мониторинг. Утвержденная проектная документация отсутствует. Начало реализации проекта в 2022 году. Заключен договор на разработку ПИР №216/ХГ-22 от 17.03.2022г.</t>
  </si>
  <si>
    <t>Модернизация котлоагрегата к/а ст. № 13 БКЗ-220-140-7 Хабаровской ТЭЦ-1</t>
  </si>
  <si>
    <t>H_505-ХГ-99</t>
  </si>
  <si>
    <t>Перенос оплата вследствии движения материалов по складам</t>
  </si>
  <si>
    <t>Модернизация котлоагрегата ст. №1 БКЗ-75-39ФБ Николаевской ТЭЦ</t>
  </si>
  <si>
    <t>H_505-ХГ-98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</si>
  <si>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</si>
  <si>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</si>
  <si>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</si>
  <si>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</si>
  <si>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</si>
  <si>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</si>
  <si>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</si>
  <si>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</si>
  <si>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Период реализации договора подряда 2023-2024 гг.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</si>
  <si>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</si>
  <si>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</si>
  <si>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По факту заключенного договора работы ПИР будут реализованы в 2023-2024 гг.</t>
  </si>
  <si>
    <t>Техническое перевооружение турбины ПТ-80-130/13/2,5/1,2 ст.№ 5 с установкой автоматизированной системы контроля вибраций и диагности (АСКВД) (1 система), СП "Амурская ТЭЦ-1"</t>
  </si>
  <si>
    <t>N_505-АмТЭЦ-1-2</t>
  </si>
  <si>
    <t>Экономия по СМР в результате закупочных процедур</t>
  </si>
  <si>
    <t>Установка баков ёмкостью 200 м.куб, 2 шт., СП ТЭЦ Советская Гавань</t>
  </si>
  <si>
    <t>N_505-ТЭЦСов.Гавань-1</t>
  </si>
  <si>
    <t xml:space="preserve">Пролонгация договора подряда на 2024 год </t>
  </si>
  <si>
    <t>Замена вентиляторов горячего дутья ВГД-10/3000, 12 шт. СП ТЭЦ  Советская Гавань</t>
  </si>
  <si>
    <t>N_505-ТЭЦСов.Гавань-2</t>
  </si>
  <si>
    <t>Позднее заключение договора подряда в связи с длительными закупочными процедурами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</si>
  <si>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</si>
  <si>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</si>
  <si>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</si>
  <si>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</si>
  <si>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</si>
  <si>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</si>
  <si>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</si>
  <si>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</si>
  <si>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</si>
  <si>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</si>
  <si>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№3 г. Комсомольск-на-Амуре.(СП КТС)</t>
  </si>
  <si>
    <t>H_505-ХТСКх-9-36</t>
  </si>
  <si>
    <t>Фактическое заключение договоров на поставку давальческого материала, перераспределение прочих затрат ОКСа. Фактиечское завершение работ и ввод объекта во II кв. 2023 года</t>
  </si>
  <si>
    <t>Техперевооружение теплотрассы №4 г. Комсомольск-на-Амуре.(СП КТС)</t>
  </si>
  <si>
    <t>H_505-ХТСКх-9-37</t>
  </si>
  <si>
    <t>Фактическое заключение договоров на поставку давальческого материала, перераспределение прочих затрат ОКСа.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</si>
  <si>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</si>
  <si>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</si>
  <si>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</si>
  <si>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</si>
  <si>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</si>
  <si>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</si>
  <si>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</si>
  <si>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</si>
  <si>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 xml:space="preserve">Фактическое заключение договоров на поставку давальческого материала, перераспределение прочих затрат ОКСа. Фактиечское завершение работ и ввод объекта во III кв. 2023 года. </t>
  </si>
  <si>
    <t>Техперевооружение теплотрассы №17 г. Комсомольск-на-Амуре</t>
  </si>
  <si>
    <t>I_505-ХТСКх-9-50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</si>
  <si>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</si>
  <si>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</si>
  <si>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№32 г. Хабаровск. СП ХТС</t>
  </si>
  <si>
    <t>H_505-ХТСКх-10-23</t>
  </si>
  <si>
    <t xml:space="preserve">Отражен факт оплаты за выполненные объемы работ. Отклонение от плана связано с уменьшением (экономия) стоимости проекта по результатам закупочных процедур по услугам подряда и поставке МТР. Договорные и финансовые обязательства выполнены в полном объеме.  Объект сдан в эксплуатацию. 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</si>
  <si>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</si>
  <si>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</si>
  <si>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</si>
  <si>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</si>
  <si>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</si>
  <si>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</si>
  <si>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 xml:space="preserve">Отражен факт оплаты за выполненные объемы работ. Отклонение от плана связано с увеличением (удорожанием) стоимости проекта ввиду проведения дополнительных работ по договору подряда (заключено дополнительное соглашение) и уменьшением (экономия) стоимости проекта по результатам закупочных процедур по  поставке МТР. Договорные обязательства выполнены в полном объеме.  Объект сдан в эксплуатацию.  Возврат гарантийных удержаний - январь 2024.
</t>
  </si>
  <si>
    <t>Техперевооружение ТМ-18 от ТК 626.01 до узла 626 г.Хабаровск, Дн=530х10 мм, L=192х2 м.п.,СП ХТС</t>
  </si>
  <si>
    <t>N_505-ХТС-10</t>
  </si>
  <si>
    <t>Отражен факт оплаты, Подрядчик выполнил работы досрочно, в янв.2024 была запланирована выплата ГУ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</si>
  <si>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</si>
  <si>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</si>
  <si>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</si>
  <si>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</si>
  <si>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</si>
  <si>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</si>
  <si>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</si>
  <si>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</si>
  <si>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Финансирование прочих затрат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</si>
  <si>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</si>
  <si>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</si>
  <si>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</si>
  <si>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</si>
  <si>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</si>
  <si>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</si>
  <si>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Договор подряда 2022 года расторгнут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</si>
  <si>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</si>
  <si>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</si>
  <si>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Изменение объемов финансирования по годам реализации проекта в связи с неисполнением договорых обязательств 2021-2022 годов.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</si>
  <si>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</si>
  <si>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</si>
  <si>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</si>
  <si>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</si>
  <si>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</si>
  <si>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</si>
  <si>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Договор подряда расторгнут в связи с отставанием подрдчика от графика выполнения работ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</si>
  <si>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</si>
  <si>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</si>
  <si>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Экономия по ПИРам в результате закупочных процедур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</si>
  <si>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</si>
  <si>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</si>
  <si>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</si>
  <si>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</si>
  <si>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</si>
  <si>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</si>
  <si>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</si>
  <si>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</si>
  <si>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</si>
  <si>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</si>
  <si>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</si>
  <si>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</si>
  <si>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</si>
  <si>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</si>
  <si>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</si>
  <si>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</si>
  <si>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</si>
  <si>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</si>
  <si>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</si>
  <si>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</si>
  <si>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</si>
  <si>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</si>
  <si>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Перераспределение затрат ОКСа - финансирование прочих затрат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</si>
  <si>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</si>
  <si>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</si>
  <si>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</si>
  <si>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</si>
  <si>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Поставка декабря будет оплачена в январе 2024 года согласно договорным условиям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</si>
  <si>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</si>
  <si>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</si>
  <si>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</si>
  <si>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</si>
  <si>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</si>
  <si>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</si>
  <si>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</si>
  <si>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</si>
  <si>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</si>
  <si>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</si>
  <si>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</si>
  <si>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</si>
  <si>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</si>
  <si>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</si>
  <si>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</si>
  <si>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</si>
  <si>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</si>
  <si>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</si>
  <si>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</si>
  <si>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</si>
  <si>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</si>
  <si>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</si>
  <si>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</si>
  <si>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</si>
  <si>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</si>
  <si>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</si>
  <si>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Отставание подрдчика от графика выполнения работ</t>
  </si>
  <si>
    <t>Модернизация резервного источника электроснабжения на НТЭЦ</t>
  </si>
  <si>
    <t>I_505-ХГ-128</t>
  </si>
  <si>
    <t>Период реализации договора ПИР 2023-2024 гг.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</si>
  <si>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</si>
  <si>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</si>
  <si>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</si>
  <si>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</si>
  <si>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</si>
  <si>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</si>
  <si>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</si>
  <si>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</si>
  <si>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</si>
  <si>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</si>
  <si>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Экономия в результате закупочных процедур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</si>
  <si>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</si>
  <si>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</si>
  <si>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</si>
  <si>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</si>
  <si>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>ГУ будет оплачено в 2024 году согласно договорным условиям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</si>
  <si>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</si>
  <si>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</si>
  <si>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</si>
  <si>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</si>
  <si>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>Экономия по результатам закупочных процедур</t>
  </si>
  <si>
    <t xml:space="preserve">
Установка системы пожаротушения трансформаторов ст. № 2 Т ,6Т, 7Т, 8Т  Комсомольской ТЭЦ-2
</t>
  </si>
  <si>
    <t>K_505-ХГ-159</t>
  </si>
  <si>
    <t>Финансирование работ 2022 года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</si>
  <si>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</si>
  <si>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</si>
  <si>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</si>
  <si>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</si>
  <si>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</si>
  <si>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N_505-ХГ-189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</si>
  <si>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</si>
  <si>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</si>
  <si>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</si>
  <si>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</si>
  <si>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</si>
  <si>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</si>
  <si>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</si>
  <si>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</si>
  <si>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</si>
  <si>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</si>
  <si>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</si>
  <si>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</si>
  <si>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</si>
  <si>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</si>
  <si>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Не состоялась закупочная процедура по причине отсутствия участников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</si>
  <si>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</si>
  <si>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</si>
  <si>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</si>
  <si>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</si>
  <si>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</si>
  <si>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</si>
  <si>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</si>
  <si>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</si>
  <si>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Отражен факт оплаты за поставку оборудования и за выполнение СМР в соответствии с заключенными договорами подряда и поставки.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</si>
  <si>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</si>
  <si>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</si>
  <si>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Отражен факт оплаты за выполнение проектно-изыскательских работ в рамках исполнения договора с АО “РЭС Групп», № 24/ХТС-23 от 24.03.2023. Договорные обязательства не выполнены (не приняты 6 этап «Разработка рабочей документации»). С подрядчиком ведется претензионная работа. Подписано дополнительное соглашение к договору подряда на изменение срока выполнения ПИР. В связи с этим, выполнение СМР смещено на 2024 год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</si>
  <si>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</si>
  <si>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</si>
  <si>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</si>
  <si>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</si>
  <si>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Уменьшение стоимости проекта по закупочной процедуре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</si>
  <si>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</si>
  <si>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</si>
  <si>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Финансирование поставки/работ 2022 года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</si>
  <si>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</si>
  <si>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</si>
  <si>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</si>
  <si>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</si>
  <si>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 xml:space="preserve">Новый проект включен в ИПР с целью обеспечения максимальной экономичности и надёжности энергопроизводства  (п.п. 1.1.9., 6.6.1., 6.6.2.,  СО 153-34.20.501-2003 ПТЭ ЭСиС РФ).                                                                                                                   
</t>
  </si>
  <si>
    <t>Техническое перевооружение Мостового крана ст. № 2 КО рег. № 3062 (1 шт), СП "Хабаровская ТЭЦ-3"</t>
  </si>
  <si>
    <t>N_505-ХТЭЦ-3-38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</si>
  <si>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</si>
  <si>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</si>
  <si>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Внеплановый проект, финансирование согласно договорным условиям</t>
  </si>
  <si>
    <t>Замена насосного оборудования на ЦТП-8 (3шт.), СП ТЭЦ Советская Гавань</t>
  </si>
  <si>
    <t>N_505-ТЭЦСов.Гавань-7-1</t>
  </si>
  <si>
    <t>Перенос работ на 2024 год в связи с отставанием проектировщика от графика работ</t>
  </si>
  <si>
    <t>Техперевооружение ленточного конвейера ст. № ЛК-5А с заменой железоотделителя (магнитного сепаратора) (1 шт), СП "Амурская ТЭЦ-1"</t>
  </si>
  <si>
    <t>N_505-АмТЭЦ-1-1</t>
  </si>
  <si>
    <t>Техническое перевооружение теплофикационной системы с заменой подогревателя сетевой воды ПСВ 315-14-23 ст.№ ПП-5 (1 шт.), СП "Амурская ТЭЦ-1"</t>
  </si>
  <si>
    <t>N_505-АмТЭЦ-1-3</t>
  </si>
  <si>
    <t>Техническое перевооружение дымососа ДН-24 ст. № ДС-10Б (1 шт) котла БКЗ-210-140 ст.№ 10, СП "Амурская ТЭЦ-1"</t>
  </si>
  <si>
    <t>N_505-АмТЭЦ-1-4</t>
  </si>
  <si>
    <t>Стоимость приобретенного оборудования превышает плановую стоимость согласно результатам закупочных процедур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</si>
  <si>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</si>
  <si>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</si>
  <si>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</si>
  <si>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</si>
  <si>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</si>
  <si>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</si>
  <si>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автомобилей КАМАЗ 65115-50 , 2 шт., СП "ТЭЦ в г. Советская Гавань"</t>
  </si>
  <si>
    <t>N_505-ТЭЦСов.Гавань-3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</si>
  <si>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</si>
  <si>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</si>
  <si>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Перенос работ ПИР на 2024 год в связи с отстванием проектировщика от графика производства работ</t>
  </si>
  <si>
    <t xml:space="preserve">Установка автомобильных весов, кол-во 1 шт., СП "Комсомольская ТЭЦ-2" </t>
  </si>
  <si>
    <t>N_505-КТЭЦ2-1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</si>
  <si>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</si>
  <si>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</si>
  <si>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Мостового крана ст. № 1 КО рег. № 3061 (1 шт), СП "Хабаровская ТЭЦ-3"</t>
  </si>
  <si>
    <t>N_505-ХТЭЦ-3-39</t>
  </si>
  <si>
    <t>Позднее заключение договора подряда, работы запланированы на 2024 год</t>
  </si>
  <si>
    <t>Техническое перевооружение насосного оборудования СП "Хабаровская ТЭЦ-3"</t>
  </si>
  <si>
    <t>N_505-ХТЭЦ-3-27</t>
  </si>
  <si>
    <t>Длительная поставка оборудования, ожидается поступление в 2024 году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</si>
  <si>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</si>
  <si>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</si>
  <si>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</si>
  <si>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</si>
  <si>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Перенос реализации проекта на 2024 год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</si>
  <si>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</si>
  <si>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</si>
  <si>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</si>
  <si>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</si>
  <si>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</si>
  <si>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</si>
  <si>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</si>
  <si>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</si>
  <si>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Расторжение договора по причине изменения гидрологической ситуации в районе производства работ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</si>
  <si>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</si>
  <si>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</si>
  <si>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</si>
  <si>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</si>
  <si>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Отмена закупки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</si>
  <si>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</si>
  <si>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</si>
  <si>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Уменьшение стоимости проекта в связи с применением подрядчиком упрощенной системы налогооблажени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</si>
  <si>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</si>
  <si>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</si>
  <si>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Оплата поставленного оборудования, монтаж в 2024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</si>
  <si>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</si>
  <si>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</si>
  <si>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</si>
  <si>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</si>
  <si>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 xml:space="preserve">Отражен факт оплаты по выполнению ПИР в рамках исполнения договора с ООО «Энергодиагностика» (договор № 93/ХТС-23 от 14.06.2023).
Договорные обязательства не выполнены (не принят 6 этап «Разработка рабочей документации»). С подрядчиком ведется претензионная работа. Готовится дополнительное соглашение к договору на изменение срока выполнения работ.
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</si>
  <si>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</si>
  <si>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</si>
  <si>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Ввиду невыполнения проектно-изыскательских работ по договору подряда с АО “РЭС Групп», № 24/ХТС-23 от 24.03.2023 выход на закупочные процедуры по выполнению СМР смещен на 2024 год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</si>
  <si>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</si>
  <si>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</si>
  <si>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</si>
  <si>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</si>
  <si>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</si>
  <si>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</si>
  <si>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</si>
  <si>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</si>
  <si>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</si>
  <si>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</si>
  <si>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</si>
  <si>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</si>
  <si>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</si>
  <si>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</si>
  <si>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</si>
  <si>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</si>
  <si>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</si>
  <si>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</si>
  <si>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</si>
  <si>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</si>
  <si>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</si>
  <si>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</si>
  <si>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</si>
  <si>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</si>
  <si>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</si>
  <si>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</si>
  <si>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</si>
  <si>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</si>
  <si>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</si>
  <si>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</si>
  <si>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</si>
  <si>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</si>
  <si>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</si>
  <si>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</si>
  <si>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Период реализации договора пир 2023-2024 гг.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</si>
  <si>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</si>
  <si>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</si>
  <si>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</si>
  <si>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</si>
  <si>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</si>
  <si>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</si>
  <si>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Позднее заключение договора подряда,реализация в 2024 году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</si>
  <si>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</si>
  <si>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</si>
  <si>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</si>
  <si>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</si>
  <si>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</si>
  <si>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</si>
  <si>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помещения хлораторной установки СП Хабаровская ТЭЦ-1</t>
  </si>
  <si>
    <t>N_505-ХТЭЦ-1-5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</si>
  <si>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</si>
  <si>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</si>
  <si>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</si>
  <si>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</si>
  <si>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</si>
  <si>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</si>
  <si>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модернизации ЖД эстакады (автомобильная эстакада), для Комсомольская ТЭЦ-1, 1 шт</t>
  </si>
  <si>
    <t>N_505-ХГ-191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</si>
  <si>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</si>
  <si>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</si>
  <si>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</si>
  <si>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</si>
  <si>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</si>
  <si>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</si>
  <si>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</si>
  <si>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</si>
  <si>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</si>
  <si>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</si>
  <si>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</si>
  <si>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</si>
  <si>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Отражен факт оплаты по выполнению ПИР в рамках исполнения договора с ООО «Электротехнические системы» №134/ХТС-23 от 03.08.2023. Договорные обязательства не выполнены.С подрядчиком ведется претензионная работа. Готовится дополнительное соглашение к договору на изменение срока выполнения работ.
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</si>
  <si>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</si>
  <si>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</si>
  <si>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Внеплановый проект, в связи с производственной необходимостью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</si>
  <si>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</si>
  <si>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</si>
  <si>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 xml:space="preserve">Покупка многофункционального устройства,  ХТЭЦ-3,   кол-во 1 шт. </t>
  </si>
  <si>
    <t>I_505-ХГ-45-264</t>
  </si>
  <si>
    <t>Удорожание по результатам закупочных процедур</t>
  </si>
  <si>
    <t xml:space="preserve">Покупка системы гарантированного электропитания,  ХТЭЦ-3,   кол-во 1 компл. 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</si>
  <si>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</si>
  <si>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</si>
  <si>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</si>
  <si>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</si>
  <si>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</si>
  <si>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</si>
  <si>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</si>
  <si>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</si>
  <si>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</si>
  <si>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</si>
  <si>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</si>
  <si>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</si>
  <si>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</si>
  <si>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</si>
  <si>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</si>
  <si>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</si>
  <si>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</si>
  <si>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Задержка поставки по причине длительного срока изготовления</t>
  </si>
  <si>
    <t>Покупка Вилочный погрузчик, СП "Комсомольская ТЭЦ-2", 1 шт.</t>
  </si>
  <si>
    <t>N_505-КТЭЦ2-45-1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</si>
  <si>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</si>
  <si>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</si>
  <si>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</si>
  <si>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</si>
  <si>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</si>
  <si>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</si>
  <si>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</si>
  <si>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</si>
  <si>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</si>
  <si>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</si>
  <si>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</si>
  <si>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</si>
  <si>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</si>
  <si>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</si>
  <si>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</si>
  <si>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</si>
  <si>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</si>
  <si>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</si>
  <si>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Стоимость меньше 100 т.р., приобретение отнесено на операционные расходы, согласно учетной политике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</si>
  <si>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</si>
  <si>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</si>
  <si>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</si>
  <si>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</si>
  <si>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</si>
  <si>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</si>
  <si>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</si>
  <si>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</si>
  <si>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</si>
  <si>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</si>
  <si>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</si>
  <si>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</si>
  <si>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</si>
  <si>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</si>
  <si>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</si>
  <si>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</si>
  <si>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</si>
  <si>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</si>
  <si>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Покупка полуавтоматического двухколонного ленточного станка METAL MASTER MGH-400, 1 шт., СП ТЭЦ Советская Гавань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</si>
  <si>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</si>
  <si>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</si>
  <si>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</si>
  <si>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</si>
  <si>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</si>
  <si>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 высокочастотного тестера  ВЧТ-25М, СП  Амурская ТЭЦ, кол-во 2 шт.</t>
  </si>
  <si>
    <t>H_505-ХГ-45-130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</si>
  <si>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</si>
  <si>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</si>
  <si>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</si>
  <si>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H_505-ХГ-45-229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</si>
  <si>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</si>
  <si>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</si>
  <si>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</si>
  <si>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</si>
  <si>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</si>
  <si>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</si>
  <si>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</si>
  <si>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</si>
  <si>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</si>
  <si>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</si>
  <si>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</si>
  <si>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</si>
  <si>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</si>
  <si>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</si>
  <si>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</si>
  <si>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</si>
  <si>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бульдозера ДЭТ-250, СП Хабаровская ТЭЦ-1, 1.шт.</t>
  </si>
  <si>
    <t>N_505-ХТЭЦ-1-45-14</t>
  </si>
  <si>
    <t>Внесение в программу на основании Письма АО "ДГК" №01.8/9922 от 06.06.22 о о закупке сецтехники в 2023году</t>
  </si>
  <si>
    <t>Покупка экскаватора ЭО-2621, СП Хабаровская ТЭЦ-1, 1.шт.</t>
  </si>
  <si>
    <t>N_505-ХТЭЦ-1-45-15</t>
  </si>
  <si>
    <t>Покупка стола для совещания, 1 шт, СП ХТЭЦ-3</t>
  </si>
  <si>
    <t>N_505-ХТЭЦ-3-45-19</t>
  </si>
  <si>
    <t>Покупка центрифуги, 1 шт, СП ХТЭЦ-3</t>
  </si>
  <si>
    <t>N_505-ХТЭЦ-3-45-20</t>
  </si>
  <si>
    <t>Покупка тримера для СП Хабаровская ТЭЦ-3</t>
  </si>
  <si>
    <t>N_505-ХТЭЦ-3-45-21</t>
  </si>
  <si>
    <t>Покупка Пресса  пневматического,2 шт, СП ХТЭЦ-3</t>
  </si>
  <si>
    <t>N_505-ХТЭЦ-3-45-23</t>
  </si>
  <si>
    <t>Покупка Мойки высокого давления,2 шт, СП ХТЭЦ-3</t>
  </si>
  <si>
    <t>N_505-ХТЭЦ-3-45-24</t>
  </si>
  <si>
    <t>Покупка Станка сверлильного магнитного, 1 шт, СП "Амурская ТЭЦ-1"</t>
  </si>
  <si>
    <t>N_505-АмТЭЦ-1-45-4</t>
  </si>
  <si>
    <t>Покупка триммера,1 шт, СП ТЭЦ Советская Гавань</t>
  </si>
  <si>
    <t>N_505-ТЭЦСов.Гавань-45-19</t>
  </si>
  <si>
    <t>Покупка Сварочный аппарат BlueWeld Prestige Plasma 31 (или аналог), 1 шт, СП Комсомольская ТЭЦ-3</t>
  </si>
  <si>
    <t>N_505-КТЭЦ3-45-3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</si>
  <si>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</si>
  <si>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</si>
  <si>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</si>
  <si>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</si>
  <si>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кондуктометра МАРК 603 СП Амурской ТЭЦ-1-1 шт.</t>
  </si>
  <si>
    <t>K_505-ХГ-45-273-4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</si>
  <si>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</si>
  <si>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</si>
  <si>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</si>
  <si>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</si>
  <si>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</si>
  <si>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</si>
  <si>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</si>
  <si>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</si>
  <si>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</si>
  <si>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</si>
  <si>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</si>
  <si>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</si>
  <si>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</si>
  <si>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</si>
  <si>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</si>
  <si>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</si>
  <si>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</si>
  <si>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</si>
  <si>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Задержка поставки, отгрузка в январе 2024 года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</si>
  <si>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</si>
  <si>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</si>
  <si>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</si>
  <si>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</si>
  <si>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>Покупка Шкаф сушильный  СНОЛ 3,5.3,5.3,5/3,5-И 1 СП КТЭЦ-1- 1 шт.</t>
  </si>
  <si>
    <t>I_505-ХГ-45-286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</si>
  <si>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</si>
  <si>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</si>
  <si>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 xml:space="preserve">Покупка Оборудование абонентского доступа (СП ХТЭЦ-2 Ургальская котельная) кол-во 1 к-т </t>
  </si>
  <si>
    <t>I_505-ХТСКх-34-35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</si>
  <si>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</si>
  <si>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</si>
  <si>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ТЭЦ-2", 1 ш.</t>
  </si>
  <si>
    <t>L_505-ХГ-45-329</t>
  </si>
  <si>
    <t>Покупка счетчика-расходомера погружного типа серии РМ-5 (аналог) - 14 шт.,  Хабаровская ТЭЦ-1</t>
  </si>
  <si>
    <t>N_505-ХГ-45-367</t>
  </si>
  <si>
    <t>Покупка Электродвигателя питательного электронасоса (ПЭ-580) марка эл. двигателя 4АЗМ-4000/6000 (аналог) -1шт., СП ХТЭЦ-1</t>
  </si>
  <si>
    <t>N_505-ХГ-45-368</t>
  </si>
  <si>
    <t>Покупка электродвигателя марка ДАЗО4-13-55-8 400 кВт 750 об/мин - 2шт., СП ХТЭЦ-1</t>
  </si>
  <si>
    <t>N_505-ХГ-45-369</t>
  </si>
  <si>
    <t>Покупка электродвигателя марки ДАЗО4-400У-4У1 500 кВт 1500 об/мин (аналог) - 1шт., СП ХТЭЦ-1</t>
  </si>
  <si>
    <t>N_505-ХГ-45-370</t>
  </si>
  <si>
    <t>Покупка Анализатора EDX3200S PLUS КТЭЦ-2 - 1 шт., для СП "Комсомольская ТЭЦ-2"</t>
  </si>
  <si>
    <t>N_505-ХГ-45-395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</si>
  <si>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</si>
  <si>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N_505-ХГ-45-396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</si>
  <si>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</si>
  <si>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N_505-ХГ-45-397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</si>
  <si>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</si>
  <si>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N_505-ХГ-45-398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</si>
  <si>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</si>
  <si>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N_505-ХГ-45-399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</si>
  <si>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</si>
  <si>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N_505-ХГ-45-400</t>
  </si>
  <si>
    <t>Покупка Вибропреобразователь ВК-315С (аналог) - 24 шт.,  Хабаровская ТЭЦ-1</t>
  </si>
  <si>
    <t>N_505-ХГ-45-445</t>
  </si>
  <si>
    <t>Покупка датчик влаги и трансформаторных и минеральных маслах ЕЕ360 (аналог) - 2 шт.,  Хабаровская ТЭЦ-1</t>
  </si>
  <si>
    <t>N_505-ХГ-45-446</t>
  </si>
  <si>
    <t>Покупка  устройства простых защит НЕПТУН, 1 шт,  СП "ХТЭЦ-2"  АО "ДГК"</t>
  </si>
  <si>
    <t>N_505-ХТЭЦ2-34-8</t>
  </si>
  <si>
    <t>Покупка испытательной установки MI 3394 , 1 шт, СП "ХТЭЦ-2"  АО "ДГК"</t>
  </si>
  <si>
    <t>N_505-ХТЭЦ2-34-9</t>
  </si>
  <si>
    <t>Покупка системы гарантированного электропитания (СП ХТС- 2023 год) кол-во 1 компл.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</si>
  <si>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</si>
  <si>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</si>
  <si>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</si>
  <si>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корреляционного течеискателя Primayer Eureka3 1 шт, СП ХТС</t>
  </si>
  <si>
    <t>K_505-ХТС-34-4</t>
  </si>
  <si>
    <t>Покупка бригадного грузового автомобиля, 1 шт., СП ХТС</t>
  </si>
  <si>
    <t>K_505-ХТС-34-11</t>
  </si>
  <si>
    <t>Ввиду длительных закупочных процедур и, как следствие, позднее заключение договора, поставка оборудования смещена на 2 квартал 2024 года. Проект включен в ИПР 2024-2029 как переходящий с 2023 года.</t>
  </si>
  <si>
    <t>Покупка  автомобиля УАЗ-390945 (Фермер)  (2023 г. - 3шт, 2024 г. - 1шт), СП "ХТС" .</t>
  </si>
  <si>
    <t>J_505-ХТСКх-34-42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</si>
  <si>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</si>
  <si>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</si>
  <si>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Отражен факт оплаты агентского вознаграждения за проведение закупочных процедур АО «РГС» в соответствии с заключенным договором № 361/82-22 от 10.03.2022. Ввиду длительных закупочных процедур срок поставки оборудования в соответствии с условиями договора – 2 квартал 2024 года.</t>
  </si>
  <si>
    <t>Покупка автокрана КС-55732-28 "Челябинец" на шасси Камаз-65115, 1 шт., СП ХТС</t>
  </si>
  <si>
    <t>N_505-ХТС-34-30</t>
  </si>
  <si>
    <t xml:space="preserve">Отражен факт оплаты за поставку оборудования  в соответствии с заключенным договором с ООО "Торговый дом ИТЦПТМ" № 1434/81-23 от 04.12.2023.  Удорожание ОС
Договорные обязательства выполнены в полном объеме. Поставка оборудования выполнена в срок. Оборудование передано в эксплуатацию.
</t>
  </si>
  <si>
    <t xml:space="preserve">Покупка экскаватора колесный Е170W - 1 шт., СП КТС </t>
  </si>
  <si>
    <t>N_505-КТС-34-24</t>
  </si>
  <si>
    <t>Фактическое заключение договоров на покупку оборудования в 2024 г.</t>
  </si>
  <si>
    <t xml:space="preserve">Покупка автомобиля - самосвала - 1 шт., СП КТС </t>
  </si>
  <si>
    <t>N_505-КТС-34-25</t>
  </si>
  <si>
    <t>Фактическое заключение договоров на покупку оборудования. Удорожание ОС</t>
  </si>
  <si>
    <t xml:space="preserve">Покупка полуприцепа бортового чмзап 99064 - 1 шт., СП КТС </t>
  </si>
  <si>
    <t>N_505-КТС-34-26</t>
  </si>
  <si>
    <t>Покупка Газоанализатор «Optima 7»  (СП ХТЭЦ-2) 1 к-т</t>
  </si>
  <si>
    <t>I_505-ХТСКх-34-39</t>
  </si>
  <si>
    <t>Покупка станции гидравлической МС-20 с комплектом руковов высокого давления 1 шт, СП ХТС</t>
  </si>
  <si>
    <t>N_505-ХТС-34-31</t>
  </si>
  <si>
    <t xml:space="preserve">Покупка счетчика расходомера ультразвукового СП КТС, 1 шт </t>
  </si>
  <si>
    <t>N_505-КТС-34-8</t>
  </si>
  <si>
    <t>Покупка томографа акустический (течеискатель) - 1 шт, СП КТС</t>
  </si>
  <si>
    <t>N_505-КТС-34-27</t>
  </si>
  <si>
    <t>Фактическое заключение договоров на покупку оборудования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</si>
  <si>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</si>
  <si>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</si>
  <si>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</si>
  <si>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</si>
  <si>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</si>
  <si>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</si>
  <si>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</si>
  <si>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</si>
  <si>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автоматизированного рабочего места 2 шт,СП Хабаровская ТЭЦ-1</t>
  </si>
  <si>
    <t>N_505-ХТЭЦ-1-45-17</t>
  </si>
  <si>
    <t>Новый проект. Включен в ИПР для обеспечения производственного процесса современным специализированным оборудованием.</t>
  </si>
  <si>
    <t>Покупка машины для резки труб,1 шт. СП Хабаровская ТЭЦ-1</t>
  </si>
  <si>
    <t>N_505-ХТЭЦ-1-45-16</t>
  </si>
  <si>
    <t>Отклонение по итогам закупочных процедур. В связи с этим меняется статья ТМЦ более 100 тыс.руб.</t>
  </si>
  <si>
    <t>Покупка измерителя вибрации,1 шт. СП Хабаровская ТЭЦ-1</t>
  </si>
  <si>
    <t>O_505-ХТЭЦ-1-45-18</t>
  </si>
  <si>
    <t>Внеплановый проект, финансирование по факту поставненного оборудования</t>
  </si>
  <si>
    <t>Покупка автоматизированного рабочего места 2 шт,СП Хабаровская ТЭЦ-2</t>
  </si>
  <si>
    <t>N_505-ХТЭЦ2-34-17</t>
  </si>
  <si>
    <t>Покупка Виброметра ВУ-043, СП Хабаровская ТЭЦ-2, 1 шт.</t>
  </si>
  <si>
    <t>N_505-ХТЭЦ2-34-14</t>
  </si>
  <si>
    <t>Покупка автоматизированного рабочего места 1 шт,СП Хабаровская ТЭЦ-3</t>
  </si>
  <si>
    <t>N_505-ХТЭЦ-3-45-27</t>
  </si>
  <si>
    <t>Покупка крана автомобильного г/п 25тн колесная база 6х4 «Ивановец» или «Клинцы» на базе Камаз, 1 шт, СП ХТЭЦ-3</t>
  </si>
  <si>
    <t>N_505-ХТЭЦ-3-45-22</t>
  </si>
  <si>
    <t>Покупка весов аналитических 1 шт,СП Хабаровская ТЭЦ-3</t>
  </si>
  <si>
    <t>O_505-ХТЭЦ-3-45-30</t>
  </si>
  <si>
    <t>Покупка Шкафа вытяжного,1 шт, СП ХТЭЦ-3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</si>
  <si>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</si>
  <si>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</si>
  <si>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</si>
  <si>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кондиционера потолочного типа 1 шт,СП Хабаровская ТЭЦ-3</t>
  </si>
  <si>
    <t>O_505-ХТЭЦ-3-45-29</t>
  </si>
  <si>
    <t>Покупка измерителя параметров электроизоляции 1 шт.,СП Комсомольская ТЭЦ-2</t>
  </si>
  <si>
    <t>O_505-КТЭЦ2-45-26</t>
  </si>
  <si>
    <t>Покупка снегоуборщика 1 шт.,СП Комсомольская ТЭЦ-3</t>
  </si>
  <si>
    <t>O_505-КТЭЦ3-45-11</t>
  </si>
  <si>
    <t>Покупка автобуса ПАЗ 30-40 мест, 1 шт, СП "Амурская ТЭЦ-1"</t>
  </si>
  <si>
    <t>N_505-АмТЭЦ-1-45-3</t>
  </si>
  <si>
    <t>Внеплановый проект (протокол 401 пр 14.06.2023 Обеспечение СП спецтехникой)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</si>
  <si>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</si>
  <si>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</si>
  <si>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Отклонение по итогам закупочных процедур. В связи с этим меняеться статья ТМЦ более 100 тыс.руб.</t>
  </si>
  <si>
    <t>Покупка автоматизированного рабочего места 1 шт,СП ХТС</t>
  </si>
  <si>
    <t>N_505-ХТС-34-40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</si>
  <si>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"Технотрейд» №1575/24-23 от 27.12.2023.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</si>
  <si>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экскаватора колесного HITACHI ZX170W-5A c обьемом ковша V-0.7м3 для земляных работ  или аналог –LGCE E7150F(Китай) с обьемом ковша V-0.6м3, 1шт, СП ХТС</t>
  </si>
  <si>
    <t>N_505-ХТС-34-38</t>
  </si>
  <si>
    <t xml:space="preserve">Внеплановый проект. Отражен факт оплаты за поставку оборудования в соответствии с заключенным договором с ООО «Спецмаш» № 1414/81-23 от 30.11.2023.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</si>
  <si>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выпрямителя  1 шт., СП ХТС</t>
  </si>
  <si>
    <t>N_505-ХТС-34-41</t>
  </si>
  <si>
    <t xml:space="preserve">Внеплановый проект. Отражен факт оплаты за поставку оборудования в соответствии с заключенным договором с ООО "Сибирская инструментальная компания" № 966/81-23 от 14.07.2023.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</si>
  <si>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измельчителя веток, 1шт., СП ХТС</t>
  </si>
  <si>
    <t>N_505-ХТС-34-39</t>
  </si>
  <si>
    <t xml:space="preserve">Внеплановый проект. Отражен факт оплаты за поставку оборудования в соответствии с заключенным договором с ООО "Промснаб-ДВ" № 972/81-23 от 17.07.2023.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</si>
  <si>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фронтального погрузчика Амкодор 332В (ковш 3 м3), 1 шт, СП КТС</t>
  </si>
  <si>
    <t>N_505-КТС-34-28</t>
  </si>
  <si>
    <t>Покупка экскаватор-погрузчик Амкодор 732-02, 1 шт, СП КТС</t>
  </si>
  <si>
    <t>N_505-КТС-34-29</t>
  </si>
  <si>
    <t>Покупка машины для резки труб, 1 шт, СП КТС</t>
  </si>
  <si>
    <t>N_505-КТС-34-30</t>
  </si>
  <si>
    <t>Покупка воздуходувки, 1 шт, СП КТС</t>
  </si>
  <si>
    <t>O_505-КТС-34-31</t>
  </si>
  <si>
    <t>Покупка автоматизированного рабочего места 8 шт,Исполнительный аппарат</t>
  </si>
  <si>
    <t>O_505-ИА-1-76</t>
  </si>
  <si>
    <t>Разработка программы для ЭВМ ;7 шт .Исполнительный аппарат</t>
  </si>
  <si>
    <t>O_505-ИА-11нма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</si>
  <si>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</si>
  <si>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</si>
  <si>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</si>
  <si>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</si>
  <si>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Финансирование согласно условиям заключенного договора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</si>
  <si>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</si>
  <si>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</si>
  <si>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</si>
  <si>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</si>
  <si>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Перераспределение затрат ОКСа - финансирование прочих затрат (оплата госпошлины)</t>
  </si>
  <si>
    <t>Выкуп оборудования РЗА ,СП Хабаровская ТЭЦ-3</t>
  </si>
  <si>
    <t>O_505-ХТЭЦ-3-53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</si>
  <si>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</si>
  <si>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</si>
  <si>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</si>
  <si>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</si>
  <si>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Выкуп ПНС (г. Хабаровск, пер. Владивостокский, д.2) S=61.9 кв.м и тепловой сети (г.Хабаровск, ул. К.Маркса, д.76) L=482 п.м., СП ХТС </t>
  </si>
  <si>
    <t>N_505-ХТС-6</t>
  </si>
  <si>
    <t xml:space="preserve">Внеплановый проект. Отражен факт оплаты за приобретение объектов основных средств (Продавец ООО «Восток ДВ», дог. 53/ХТС-23 от 20.04.2023). 
</t>
  </si>
  <si>
    <t>Выкуп тепловых сетей в г. Амурск, 32 шт, СП КТС</t>
  </si>
  <si>
    <t>N_505-КТС-4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</si>
  <si>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</si>
  <si>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</si>
  <si>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</si>
  <si>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</si>
  <si>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</si>
  <si>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</si>
  <si>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</si>
  <si>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</si>
  <si>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</si>
  <si>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</si>
  <si>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</si>
  <si>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</si>
  <si>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</si>
  <si>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</si>
  <si>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</si>
  <si>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</si>
  <si>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</si>
  <si>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Закупка СМР признана несостоявшейся в результате отсутствия участников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</si>
  <si>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</si>
  <si>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</si>
  <si>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</si>
  <si>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</si>
  <si>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>Заключено ДС со смещением точки приссоединения (снижение стоимости договора)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</si>
  <si>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</si>
  <si>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</si>
  <si>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Заключено ДС с переносом сроков работ на 2024г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</si>
  <si>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</si>
  <si>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</si>
  <si>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</si>
  <si>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</si>
  <si>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 xml:space="preserve">Перенос сроков выполнения работ на 3кв 2024г. на основании дополнительного соглашения 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</si>
  <si>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</si>
  <si>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</si>
  <si>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</si>
  <si>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</si>
  <si>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Изменение стоимости работ на основании принятой проектно-сметной документации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</si>
  <si>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</si>
  <si>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</si>
  <si>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>Строительство сети для технологического присоединения к системе теплоснабжения объекта :Многоквартирный жилой дом со встроенными помещениями общественного назначения Литер 1 в с. Чигири Благовещенского района, СП АТС</t>
  </si>
  <si>
    <t>N_505-АТС-31тп</t>
  </si>
  <si>
    <t>Новый проект, включенный в ИПР с целью технического присоединения к системе теплоснабжения</t>
  </si>
  <si>
    <t>Строительство сети для технологического присоединения к системе теплоснабжения объекта: Два многоквартирных жилых дома в квартале 17 г. Благовещенска, СП АТС</t>
  </si>
  <si>
    <t>N_505-АТС-32тп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</si>
  <si>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9 в с. Чигири Благовещенского района, СП АТС</t>
  </si>
  <si>
    <t>N_505-АТС-36тп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</si>
  <si>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</si>
  <si>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</si>
  <si>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</si>
  <si>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</si>
  <si>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</si>
  <si>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</si>
  <si>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</si>
  <si>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Экономия по закупочным процедурам</t>
  </si>
  <si>
    <t>Реконструкция главного паропровода КА ст. № 7 типа БКЗ 220-100Ф СП РГРЭС</t>
  </si>
  <si>
    <t>I_505-АГ-65</t>
  </si>
  <si>
    <t xml:space="preserve">Реконструкция  главного паропровода ТА ст. № 6 типа К50-90 СП РГРЭС </t>
  </si>
  <si>
    <t>H_505-АГ-33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</si>
  <si>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</si>
  <si>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</si>
  <si>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В связи со смещением сроков заключения договора, смещение выполнения работ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</si>
  <si>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</si>
  <si>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</si>
  <si>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</si>
  <si>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</si>
  <si>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Изменение сроков реализации и объемов финансирования по годам в связи с корректировкой графика реализации из-за необеспеченности источником финансирования. К учету приняты затраты в соответствии сзаключенным договором на выполнение работ.</t>
  </si>
  <si>
    <t>Реконструкция тепловых сетей от ТК-19СЗ до ЦТП по ул. Островского,152 г. Благовещенск с увеличением диаметра с Ду 200 мм до Ду 300 мм протяженностью 664 м в двухтрубном исполнении, СП АТС</t>
  </si>
  <si>
    <t>N_505-АТС-15ис</t>
  </si>
  <si>
    <t>Необходимость в реализации проекта возникла после процедуры выкупа имущества,находящегося в собственности КУМИ г. Благовещенска, согласно протоколу АО "ДГК" от 09.06.2023 с целью переключени потребителей котельной "РЖД" г. Благовещенска на Благовещенскую ТЭЦ. В связи со сжатыми сроками реализация проекта ведётся хоз.способом.В освоении отражены затраты на аренду техники, смонтированные материалы и оплату работ по договорам ГПХ.</t>
  </si>
  <si>
    <t>2.2.4</t>
  </si>
  <si>
    <t>Реконструкция оборудования ОРУ-110 кВ с заменой МВ на элегазовые СП БТЭЦ</t>
  </si>
  <si>
    <t>I_505-АГ-53</t>
  </si>
  <si>
    <t xml:space="preserve">Экономия по результатам закупочных процедур. </t>
  </si>
  <si>
    <t>Реконструкция фильтров Н1 ,Н2 ХВО БТЭЦ</t>
  </si>
  <si>
    <t>I_505-АГ-58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</si>
  <si>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</si>
  <si>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</si>
  <si>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</si>
  <si>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</si>
  <si>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Реконструкция  электролизной установки, СП БТЭЦ</t>
  </si>
  <si>
    <t>N_505-АГ-92</t>
  </si>
  <si>
    <t>Экономия по результату закупочных процедур</t>
  </si>
  <si>
    <t>2.3</t>
  </si>
  <si>
    <t>2.3.1</t>
  </si>
  <si>
    <t>Модернизация котлоагрегата ст. №4 .БТЭЦ</t>
  </si>
  <si>
    <t>I_505-АГ-59</t>
  </si>
  <si>
    <t>Установка площадки обслуживания фильтров генератора ст. №4, СП Благовещенская ТЭЦ (2-ая очередь)</t>
  </si>
  <si>
    <t>N_505-БлТЭЦ2-8</t>
  </si>
  <si>
    <t>Закупочная процедура не состоялась в результате отсутствия  участников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</si>
  <si>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</si>
  <si>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</si>
  <si>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</si>
  <si>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</si>
  <si>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</si>
  <si>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</si>
  <si>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</si>
  <si>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</si>
  <si>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Перенос работ на будущий период  2024г.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</si>
  <si>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</si>
  <si>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</si>
  <si>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Перенос работ на будущий период: ПИР на  2024г., СМР на 2025г.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</si>
  <si>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</si>
  <si>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</si>
  <si>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Смещение сроков выполнения работ с 2022г. на 2023г.</t>
  </si>
  <si>
    <t>Техперевооружение конденсатора турбоагрегата ст. № 6 с заменой трубной системы, СП РГРЭС</t>
  </si>
  <si>
    <t>N_505-РГРЭС-2</t>
  </si>
  <si>
    <t>Экономия стоимости материалов за счет использования меньшего количества латунной трубки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</si>
  <si>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</si>
  <si>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</si>
  <si>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</si>
  <si>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Реализация внепланового проекта согласно протокола №742 ПР от 09.12.2022 рабочего совещания  о рассмотрении вариантов обеспечения качественного и надёжного теплоснабжения в ценовой зоне теплоснабжения пгт. Прогресс. По факту распределение затрат ОКС.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</si>
  <si>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</si>
  <si>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</si>
  <si>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</si>
  <si>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 xml:space="preserve">Выполнение внепланового проекта в рамках реализации Программы по снижению потерь тепловой энергии. По факту закуплена трубная продукция, оплачены работы принятые по АОВР. 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</si>
  <si>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</si>
  <si>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</si>
  <si>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</si>
  <si>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</si>
  <si>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</si>
  <si>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 xml:space="preserve">Изменение стоимости проекта и объемов финансирования по годам реализации связано с получением рабочей документации, разработанной в 2021 г. ООО "ОРТЭС", график реалиазции проекта скорректирован. Ввиду уточнения состава, объемов работ и стоимости материалов скорректировалась сметная стоимость инвестиционного проекта. 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</si>
  <si>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</si>
  <si>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</si>
  <si>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Изменение стоимости проекта и объемов финансирования по годам реализации связано с получением рабочей документации, разработанной в 2021 г.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</si>
  <si>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</si>
  <si>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</si>
  <si>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</si>
  <si>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</si>
  <si>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В результате длительной процедуры Главгосэкспертизы, смещение сроков закупочных процедур для заключения договоров на СМР</t>
  </si>
  <si>
    <r>
      <t>Техперевооружение комплекса инженерно-технических средств физической защиты объектов БТЭЦ (ог</t>
    </r>
    <r>
      <rPr>
        <sz val="12"/>
        <rFont val="Times New Roman CYR"/>
        <charset val="204"/>
      </rPr>
      <t>раждение, систем</t>
    </r>
    <r>
      <rPr>
        <sz val="12"/>
        <rFont val="Times New Roman CYR"/>
      </rPr>
      <t>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</si>
  <si>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H_505-АГ-48</t>
  </si>
  <si>
    <t xml:space="preserve">Изменение срока реализации проекта, стоимости и объемов инвестиций по годам реализации ввиду учета стоимости по разработанной ПСД, проходящей экспертизу, и учета  графика выполнения СМР. 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</si>
  <si>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</si>
  <si>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</si>
  <si>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Позднее заключение договора, выполнение работ планируется в 3кв. 2024г.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</si>
  <si>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</si>
  <si>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</si>
  <si>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Отставания по  выполнению работ от графика</t>
  </si>
  <si>
    <t>Установка системы  учета водопотребления и водоотведения на РГРЭС</t>
  </si>
  <si>
    <t>I_505-АГ-68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</si>
  <si>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</si>
  <si>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</si>
  <si>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Пересчет сметы за счет удешевления оборудования. Заключение договора по новым расчетам</t>
  </si>
  <si>
    <t>Техперевооружение системы управления информационной безопасности, СП РГРЭС</t>
  </si>
  <si>
    <t>K_505-АГ-101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</si>
  <si>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</si>
  <si>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</si>
  <si>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</si>
  <si>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</si>
  <si>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</si>
  <si>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</si>
  <si>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Экономия по результатам закупочных процедур. Заключен договор с подрядчиком использующий УСН (без НДС)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</si>
  <si>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</si>
  <si>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</si>
  <si>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</si>
  <si>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</si>
  <si>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 xml:space="preserve">Установка приборов учета тепловой энергии на теплоисточниках, СП РГРЭС </t>
  </si>
  <si>
    <t>N_505-РГРЭС-1псптэ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</si>
  <si>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</si>
  <si>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</si>
  <si>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Смещение сроков выполнения работ в связи с поздней поставкой оборудования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</si>
  <si>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</si>
  <si>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</si>
  <si>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</si>
  <si>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</si>
  <si>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</si>
  <si>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</si>
  <si>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</si>
  <si>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Изменение срока, стоимости и объемов инвестиций по годам реализации ввиду включения проекта в Программу доп. мероприятий, реализуемых в ценовой зоне теплоснабжения (Распоряжение Правительства РФ от 17.08.2021 г  № 2250-р). Проект ранее планировался к реализации за счет платы за технологическое присоединение, в рамках проекта потребность замены составляла 750 м тепловой сети в двухтрубном исчислении. С переходом АО «ДГК» в ценовую зону на территории Амурской области протяженность участка тепломагистрали, требуемого замены трубопроводов, была уточнена и составила 1994 м в двухтрубном исполнении.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</si>
  <si>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</si>
  <si>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</si>
  <si>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 xml:space="preserve">Выполнение внепланового проекта в рамках реализации Программы по снижению потерь тепловой энергии. </t>
  </si>
  <si>
    <t>2.4.2</t>
  </si>
  <si>
    <t>пгт. Прогресс</t>
  </si>
  <si>
    <t>2.4.2.1</t>
  </si>
  <si>
    <t>2.4.2.2</t>
  </si>
  <si>
    <t>Резервирование электроснабжения ПНСС №№ 1,3,4,6,7,8, СП РГРЭС</t>
  </si>
  <si>
    <t>N_505-АГ-117ис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</si>
  <si>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</si>
  <si>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</si>
  <si>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</si>
  <si>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</si>
  <si>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</si>
  <si>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</si>
  <si>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</si>
  <si>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</si>
  <si>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</si>
  <si>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</si>
  <si>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</si>
  <si>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</si>
  <si>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</si>
  <si>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 xml:space="preserve">Изменение объемов финансировния  обусловлено корректировкой графика реализации проекта. </t>
  </si>
  <si>
    <t>2.6</t>
  </si>
  <si>
    <t>2.7</t>
  </si>
  <si>
    <t>Покупка Обрудования системы записи оперативных переговоров СП БТЭЦ 1 шт</t>
  </si>
  <si>
    <t>I_505-АГ-27-148</t>
  </si>
  <si>
    <t>Покупка автобус среднего класса на 50(30) п/м ПАЗ-4234-04  СП БТЭЦ 2 шт.</t>
  </si>
  <si>
    <t>J_505-АГ-27-194</t>
  </si>
  <si>
    <t>Перенос закупочной процедуры на 2024г.</t>
  </si>
  <si>
    <t>Покупка Фронатльный погрузчик  СП РГРЭС (1 шт)</t>
  </si>
  <si>
    <t>J_505-АГ-27-170</t>
  </si>
  <si>
    <t>Покупка стирально-отжимной машины ВО-40П СП БТЭЦ, 1шт</t>
  </si>
  <si>
    <t>J_505-АГ-27-179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</si>
  <si>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</si>
  <si>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</si>
  <si>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</si>
  <si>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</si>
  <si>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Досрочная поставка оборудования. Оплата согласно условиям договора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</si>
  <si>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</si>
  <si>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</si>
  <si>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</si>
  <si>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</si>
  <si>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</si>
  <si>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</si>
  <si>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</si>
  <si>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</si>
  <si>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Стоимость оборудования составила менее 100тыс.руб, затраты прошли по операционной деятельности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</si>
  <si>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</si>
  <si>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</si>
  <si>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</si>
  <si>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</si>
  <si>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Поздняя поставка техники, оплата перенесена на 2024г.</t>
  </si>
  <si>
    <t>Покупка экскаватор гусеничный полноповоротный, объем ковша от 01, до 0,25 м3, кол-во 1 шт, СП РГРЭС</t>
  </si>
  <si>
    <t>N_505-РГРЭС-27-1</t>
  </si>
  <si>
    <t>По договору предусмотрена предоплата 30%, фактически техника пришла ранее, оплата полной стоимости по договору</t>
  </si>
  <si>
    <t>Покупка вальцовочной машины "ВМ-1250" (или эквивалент), 1 шт, СП Райчихинская ГРЭС</t>
  </si>
  <si>
    <t>N_505-РГРЭС-27-4</t>
  </si>
  <si>
    <t>Поздняя поставка оборудования, финансирование планируется в 2024г.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</si>
  <si>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</si>
  <si>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</si>
  <si>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</si>
  <si>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</si>
  <si>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</si>
  <si>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</si>
  <si>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Покупка триммера,2 шт, СП Райчихинская ГРЭС</t>
  </si>
  <si>
    <t>N_505-РГРЭС-27-8</t>
  </si>
  <si>
    <t>Новый проект. Включен в ИПР для обеспечения производственного процесса современным оборудованием</t>
  </si>
  <si>
    <t>Покупка газоанализатора портативного,2 шт,СП АТС</t>
  </si>
  <si>
    <t>N_505-АТС-27-1</t>
  </si>
  <si>
    <t>Внеплановая закупка стоимостью свыше 100тыс.руб, преобретение данной закупки за счет ИПР</t>
  </si>
  <si>
    <t>Покупка плоттера,1 шт,СП АТС</t>
  </si>
  <si>
    <t>N_505-АТС-27-2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</si>
  <si>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</si>
  <si>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</si>
  <si>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</si>
  <si>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</si>
  <si>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выравнивателя фланцев, механического ,1 шт, СП Райчихинская ГРЭС</t>
  </si>
  <si>
    <t>N_505-РГРЭС-27-9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</si>
  <si>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</si>
  <si>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</si>
  <si>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</si>
  <si>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</si>
  <si>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</si>
  <si>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</si>
  <si>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</si>
  <si>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</si>
  <si>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Выкуп насосной станции по ул. Островского 152  и тепловых сетей общей протяженностью 1465 метров г. Благовещенска, СП АТС</t>
  </si>
  <si>
    <t>N_505-АТС-14</t>
  </si>
  <si>
    <t>Выкуп имущества, находящегося в собственности Комитета по управлению имуществом г. Благовещенка, согласно протоколу АО «ДГК» от 09.06.2023. Реализация проекта направлена на увеличение диаметра квартальных тепловых сетей и реконструкцию ПНСС с целью переключения потребителей тепловой энергии с котельной «РЖД» на Благовещенскую ТЭЦ, улучшение качества теплоснабжения в ценовой зоне теплоснабжения г. Благовещенска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</si>
  <si>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</si>
  <si>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</si>
  <si>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</si>
  <si>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</si>
  <si>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</si>
  <si>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</si>
  <si>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</si>
  <si>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</si>
  <si>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</si>
  <si>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</si>
  <si>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</si>
  <si>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</si>
  <si>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N_505-ПГт-179тп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</si>
  <si>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</si>
  <si>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N_505-ПГт-185тп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</si>
  <si>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</si>
  <si>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</si>
  <si>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</si>
  <si>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</si>
  <si>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</si>
  <si>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</si>
  <si>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</si>
  <si>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 xml:space="preserve">Перенос работ на 2024г. В связи с неоплатой со стороны заявителя на подключение (тех прес). 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</si>
  <si>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</si>
  <si>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</si>
  <si>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</si>
  <si>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Перенос финансирования по статье СМР на 2024г. В связи с длительным выполнением проектно-изыскательных работ.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</si>
  <si>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</si>
  <si>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</si>
  <si>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</si>
  <si>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</si>
  <si>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</si>
  <si>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</si>
  <si>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Перенос СМР на 2024г. в связи с масштабной загруженностью города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</si>
  <si>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</si>
  <si>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</si>
  <si>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Оплата за фактическое выполнение работ, с учетом непредвиденных затрат по договору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</si>
  <si>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</si>
  <si>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</si>
  <si>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Перенос СМР на 2024г. В связи с масштабной загруженностью города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</si>
  <si>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</si>
  <si>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</si>
  <si>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Заявитель своими силами выполнилнил работы по строительсу тепловой сети на территории земельного участка школы №1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</si>
  <si>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</si>
  <si>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</si>
  <si>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УТ2611-УТ 2608 по ул. Борисенко.48  до точки подключения</t>
  </si>
  <si>
    <t>N_505-ПТС-4тп</t>
  </si>
  <si>
    <t>Выполнение и оплата работ согласно условиям договора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</si>
  <si>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</si>
  <si>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</si>
  <si>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</si>
  <si>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</si>
  <si>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Перенесение работ на 2024г в связи с прохождением историко-культурной экспертизы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</si>
  <si>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</si>
  <si>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</si>
  <si>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Поздняя подача подрядчиков документов по выполнениею работ, финансирование перенесено на 2024г.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</si>
  <si>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</si>
  <si>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</si>
  <si>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проект, произведено авансирование, выполнение работ планируется в 2024г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</si>
  <si>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</si>
  <si>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</si>
  <si>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Поздняя сдача подрядчиков документов по выполнению работ, финансирование перенесено на 2024г.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</si>
  <si>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</si>
  <si>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</si>
  <si>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Гарантийное удержание,будет выплачено в 2024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</si>
  <si>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</si>
  <si>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</si>
  <si>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</si>
  <si>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</si>
  <si>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</si>
  <si>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</si>
  <si>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</si>
  <si>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В связи с длительным выполнением работ по ПИР, работы по СМР будут осуществлены в 2024</t>
  </si>
  <si>
    <t>3.1.3.5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</si>
  <si>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</si>
  <si>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</si>
  <si>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</si>
  <si>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</si>
  <si>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</si>
  <si>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</si>
  <si>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</si>
  <si>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</si>
  <si>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3.1.4</t>
  </si>
  <si>
    <t>3.2</t>
  </si>
  <si>
    <t>3.2.1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</si>
  <si>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</si>
  <si>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</si>
  <si>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</si>
  <si>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</si>
  <si>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</si>
  <si>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</si>
  <si>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</si>
  <si>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</si>
  <si>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</si>
  <si>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</si>
  <si>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</si>
  <si>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Реконструкция градирни №3 СП Артёмовская ТЭЦ</t>
  </si>
  <si>
    <t>N_505АрТЭЦ-1</t>
  </si>
  <si>
    <t>Выполнены проектно-изыскательные работы, договор СМР будет заключен в 2024г.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</si>
  <si>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</si>
  <si>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</si>
  <si>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Экономия стоимости основного оборудования по результатам закупочных процедур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</si>
  <si>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</si>
  <si>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</si>
  <si>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</si>
  <si>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</si>
  <si>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</si>
  <si>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</si>
  <si>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</si>
  <si>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</si>
  <si>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Смещение сроков выполнения работ, ведется претензионная работа, сдан 1АОВР</t>
  </si>
  <si>
    <t>Модернизация АСУ и ТП турбинного и котельного оборудования Артемовской ТЭЦ</t>
  </si>
  <si>
    <t>I_505-ПГг-80</t>
  </si>
  <si>
    <t>Куплено оборудование, работы по турбине 5 перенесены на 2024г. по причине внеплановой остановки турбины 8 (пробой обмотки статора) по инициативе СОРДУ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</si>
  <si>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</si>
  <si>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</si>
  <si>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Заключено ДС на изменение сроков выполнения работ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</si>
  <si>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</si>
  <si>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</si>
  <si>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Реализация проекта в рамках выполнения требований правил технической эксплуатации электрических станций и сетей Росийской Федерации РД 34.20.501-95, п.6.6.2. Необходимость подтверждается актом №1 от 13.03.2014.  В рамках доработки ИПР по п. 4 замечаний СО ЕЭС к проекту ИПР АО "ДГК" от 29.04.2022 № В32-III-1-19-4819 изменено название проекта.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</si>
  <si>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</si>
  <si>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</si>
  <si>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Недопоставка оборудования в связи с длительным изготовлением, смещение выполнения строительно-монтажных работ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</si>
  <si>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</si>
  <si>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</si>
  <si>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Финансирование за выполнение ПИР в соответствии с графиком выполнения работ по договору № 37/АТ-23 от 26.05.2023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</si>
  <si>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</si>
  <si>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</si>
  <si>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</si>
  <si>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</si>
  <si>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</si>
  <si>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Смещение графика выполнения работ.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</si>
  <si>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</si>
  <si>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</si>
  <si>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</si>
  <si>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</si>
  <si>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</si>
  <si>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</si>
  <si>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</si>
  <si>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Смещение выполнения работ в связи с отказом разрешениея земляных работ по решению администрации г.Владивостока исх 1-3/4239 от 29.09.23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</si>
  <si>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</si>
  <si>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</si>
  <si>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</si>
  <si>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</si>
  <si>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</si>
  <si>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</si>
  <si>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</si>
  <si>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</si>
  <si>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</si>
  <si>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</si>
  <si>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Гарантийное удержание будет выплачено в 2024г.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</si>
  <si>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</si>
  <si>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</si>
  <si>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Невыполнение СМР со стороны подрядчика, идет процедура расторжения договора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</si>
  <si>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</si>
  <si>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</si>
  <si>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</si>
  <si>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</si>
  <si>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В 2023г. произведена оплата материалов, договор СМР не заключен в виду отсутствия участников закупочных процедур</t>
  </si>
  <si>
    <t>Техперевооружение теплотрассы  УТ1023-УТ1024  ул. Петра Великого Дн 720 L=134м.п. Приморские тепловые сети</t>
  </si>
  <si>
    <t>K_505-ПГт-5-96</t>
  </si>
  <si>
    <t>Экономия по материалам в результате закупочных процедур</t>
  </si>
  <si>
    <t>Техперевооружение теплотрассы  УТ01128-УТ01131 ул. Севастопольская  Дн 530 L=797 ул. Севастопольская, Артем</t>
  </si>
  <si>
    <t>K_505-ПГт-5-98</t>
  </si>
  <si>
    <t>Поздний срок объявления закупочных процедур в связи с изменением объма работ и выходом на ЦЗК. Договор СМР заключен сроком на 2года</t>
  </si>
  <si>
    <t>Техперевооружение теплотрассы УТ 3733 - УТ 3735 ул. Нейбута Дн 720 L=514п.м Приморские тепловые сети</t>
  </si>
  <si>
    <t>N_505-ПГт-5-105</t>
  </si>
  <si>
    <t xml:space="preserve">Новый проект.Выполнение мероприятия включенно в актуализированную «Схему теплоснабжения Владивостокского городского округа на период до 2036 года, утвержденную приказом Министертва энергетики Российской Федерации от 14.08.2020 № 655.  (Глава 8. стр. 79). Необходимость подтверждается актом дефектации теплотрассы от 07.10.2019, заключением №485/19 от 16.12.2019 по результатам  визуального измерительного контроля и толщинометрии участка трубопровода тепловой сети, протоколом от 05.12.2019.  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</si>
  <si>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</si>
  <si>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</si>
  <si>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</si>
  <si>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</si>
  <si>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Оплата работ согласно условиям договора</t>
  </si>
  <si>
    <t>Техперевооружение теплотрассы УТ3711-УТ3714 ул. Фадеева Дн 720 L=412п.м Приморские тепловые сети</t>
  </si>
  <si>
    <t>N_505-ПГт-5-128</t>
  </si>
  <si>
    <t>Экономия по стоимости давальческого материала и перенос выплаты гарантийного удержжания на 2024г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</si>
  <si>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</si>
  <si>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</si>
  <si>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</si>
  <si>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</si>
  <si>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УТ2409 (т.Б) до УТ2408 (УП-1) ул. Набережная Д. 820*9. L= 2*192.8 п.м. СП Приморские тепловые сети</t>
  </si>
  <si>
    <t>N_505-ПГт-5-137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</si>
  <si>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</si>
  <si>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</si>
  <si>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</si>
  <si>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</si>
  <si>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теплосетевого комплекса в г.Партизанск (СП ПТС) (инвестиционное обеспечение)</t>
  </si>
  <si>
    <t>I_505-ПГт-105</t>
  </si>
  <si>
    <t>Возврат ГУ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</si>
  <si>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</si>
  <si>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</si>
  <si>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</si>
  <si>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</si>
  <si>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 xml:space="preserve">Новый проект включен в ИПР на основании акта б/н от 07.11.2022г. на осмотр тепломагистрали, заключения №224/22  от 10.11.2022 по результатам  визуального измерительного контроля и толщинометрии участка обратного трубопровода тепловой сети, протокола № 10-тех  от 10.11.2022  и Постановления администрации г. Владивостока от 28.07.2022 № 728 обутверждении схемы теплоснабжения  Владивостокского городского округа на период до 2036 года (с актуализацией на 2023 год). Выполнение данного проекта учтено в схеме теплоснабжения на 2023г. </t>
  </si>
  <si>
    <t>Техперевооружение теплотрассы УТ 1235- УТ 1234, ул. Интернациональная Дн 720, Приморские тепловые сети</t>
  </si>
  <si>
    <t>N_505-ПТС-5-2</t>
  </si>
  <si>
    <t xml:space="preserve">Новый проект включен в ИПР на основании акта от 07.11.2022г. на осмотр тепломагистрали, заключеня №223/22  от 10.11.2022 по результатам  визуального измерительного контроля и толщинометрии участка обратного трубопровода тепловой сети, протокола № 13-тех  от 10.11.2022 и  Постановления администрации г. Владивостока от 28.07.2022 № 728 обутверждении схемы теплоснабжения  Владивостокского городского округа на период до 2036 года (с актуализацией на 2023 год). Выполнение данного проекта учтено в схеме теплоснабжения на 2023г. </t>
  </si>
  <si>
    <t>Техперевооружение теплотрассы УТ0132 - УТ0132Б  ул.Кирова Дн 530 L=2х250м.п СП Приморские тепловые сети</t>
  </si>
  <si>
    <t>N_505-ПТС-16</t>
  </si>
  <si>
    <t>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теплотрассы.
Предназначен для обеспечения горячим водоснабжением, вентиляцией и теплом жилых домов, объектов жилищно-коммунального хозяйства, а также производственных комплексов. Необходимость подтверждается протоколом №11-тех от 10.11.2022</t>
  </si>
  <si>
    <t>Техперевооружение теплотрассы УТ1052 - УТ1053 ул. Шефнера  Дн 720 L=2х80м.п СП Приморские тепловые сети</t>
  </si>
  <si>
    <t>N_505-ПТС-17</t>
  </si>
  <si>
    <t>Экономия в связи со снижением стоимости давальческого материала</t>
  </si>
  <si>
    <t>3.3.4</t>
  </si>
  <si>
    <t>Установка аккумуляторной батареи 720 А/ч - 2 шт. СК-20, Артемовской ТЭЦ</t>
  </si>
  <si>
    <t>I_505-ПГг-86</t>
  </si>
  <si>
    <t>СМР перенесены на 2024г в связи с длительным изготовлением оборудования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</si>
  <si>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</si>
  <si>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</si>
  <si>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</si>
  <si>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</si>
  <si>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</si>
  <si>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</si>
  <si>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</si>
  <si>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</si>
  <si>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Выполнение работ с опережением графика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</si>
  <si>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</si>
  <si>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</si>
  <si>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</si>
  <si>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</si>
  <si>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</si>
  <si>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</si>
  <si>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</si>
  <si>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</si>
  <si>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Экономия по закупкам , победитель торгов использует УСН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</si>
  <si>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</si>
  <si>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</si>
  <si>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</si>
  <si>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</si>
  <si>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Установка АОПО для ВЛ 110 кВ Артемовская ТЭЦ – Западная –Кролевцы – Штыкова №1,2.  Артемовской ТЭЦ</t>
  </si>
  <si>
    <t>J_505-ПГг-112</t>
  </si>
  <si>
    <t>Оплата за фактическое выполнение работ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</si>
  <si>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</si>
  <si>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</si>
  <si>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>Невыполнение работ со стороны подрядчика, идет расторжение договора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</si>
  <si>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</si>
  <si>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</si>
  <si>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Гашение задолженности по договору 22г., новый договор СМР не заключен в связи с отсутствием участника закупочных процедур</t>
  </si>
  <si>
    <t>Устройство системы автоматизации ж/д переезда перед ТЦ "Северная"  Приморские тепловые сети</t>
  </si>
  <si>
    <t>J_505-ПГт-123</t>
  </si>
  <si>
    <t>Смещение графика выполнения работ, перенос оплаты ГУ на 2024г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</si>
  <si>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</si>
  <si>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</si>
  <si>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</si>
  <si>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</si>
  <si>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Выполнение работ с отставанием графика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</si>
  <si>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</si>
  <si>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</si>
  <si>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</si>
  <si>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</si>
  <si>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>Заключается ДС на перенос сроков выполнения работ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</si>
  <si>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</si>
  <si>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</si>
  <si>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Установка топливозаправочной модульной станции ёмкостью 40м3, СП Партизанская ГРЭС </t>
  </si>
  <si>
    <t>K_505-ПГг-127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</si>
  <si>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</si>
  <si>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</si>
  <si>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</si>
  <si>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</si>
  <si>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 xml:space="preserve">Новый проект, связан с переводом на работу с использованием дизельного топлива 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</si>
  <si>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</si>
  <si>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</si>
  <si>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</si>
  <si>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</si>
  <si>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</si>
  <si>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</si>
  <si>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</si>
  <si>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</si>
  <si>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</si>
  <si>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</si>
  <si>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</si>
  <si>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</si>
  <si>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</si>
  <si>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</si>
  <si>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>Смещения графика выполнения работ, согласно ДС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</si>
  <si>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</si>
  <si>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</si>
  <si>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</si>
  <si>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</si>
  <si>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Смещение сроков поставки материалов, в результате позднего заключения договора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</si>
  <si>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</si>
  <si>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</si>
  <si>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</si>
  <si>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</si>
  <si>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Оплата ПИР, договор на СМР не заключен ввиду отсутствия участников закупочных процедур</t>
  </si>
  <si>
    <t>Техперевооружение системы радиосвязи Восточной ТЭЦ</t>
  </si>
  <si>
    <t>N_505-ПГг-145</t>
  </si>
  <si>
    <t>СМР перенесены на 2025г в связи с необходимостью выполнения корректировки проектной документации (замена импортного оборудования на российские аналоги)</t>
  </si>
  <si>
    <t>Модернизация СОТИАССО для Восточной ТЭЦ</t>
  </si>
  <si>
    <t>N_505-ПГг-146</t>
  </si>
  <si>
    <t xml:space="preserve">Перенос ПИР на 2025г, в связи с возможностью вывода ТЭЦ Восточной как объекта диспетчирезации из эксплуатации  Письмо №ДГК-01.2/19394 от 09.10.23 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</si>
  <si>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</si>
  <si>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</si>
  <si>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</si>
  <si>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</si>
  <si>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Новый проект. Включен в ИПР на основании протокола технического совещания от 01.07.2021 №35 "О необходимости реконструкции узлов учета тепловой энергии, теплоносителя на КЦ-1" вцелях исполнения требований федерального закона об энергосбережении №261-ФЗ от 22.11.2009. По проекту выполнены СМР. Выплачено ГУ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</si>
  <si>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</si>
  <si>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</si>
  <si>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Преобретено оборудование, недофинансирование проекта связяно с отсутствием договора по СМР (торги не состоялись, отсутствие участников закупочных процедур)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</si>
  <si>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</si>
  <si>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</si>
  <si>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</si>
  <si>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</si>
  <si>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Благоустройство территории промплощадки  СП ТЭЦ Восточная</t>
  </si>
  <si>
    <t>N_505-ТЭЦВост-1</t>
  </si>
  <si>
    <t>Проект отменен  в виду реконструкции ТЭЦ Восточной на данной территории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</si>
  <si>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</si>
  <si>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</si>
  <si>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</si>
  <si>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</si>
  <si>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</si>
  <si>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</si>
  <si>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</si>
  <si>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</si>
  <si>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</si>
  <si>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</si>
  <si>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</si>
  <si>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</si>
  <si>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</si>
  <si>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</si>
  <si>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</si>
  <si>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</si>
  <si>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</si>
  <si>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</si>
  <si>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</si>
  <si>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</si>
  <si>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</si>
  <si>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Техперевооружение действующей системы пожарной сигнализации зданий Восточной ТЭЦ (ПИР)</t>
  </si>
  <si>
    <t>N_505-ПГг-143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</si>
  <si>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</si>
  <si>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</si>
  <si>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Отставание от графика выполнения в связи с длительным выполнением ПИР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</si>
  <si>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</si>
  <si>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</si>
  <si>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 рамках реконструкции ТЭЦ Восточная</t>
  </si>
  <si>
    <t>Покупка многофункционального устройства Артемовская ТЭЦ - 1 шт</t>
  </si>
  <si>
    <t>I_505-ПГг-39-84</t>
  </si>
  <si>
    <t>Экономия по результататм закупочным процедурам</t>
  </si>
  <si>
    <t>Покупка оборудования радиосвязи Артемовская ТЭЦ, 1 компл.</t>
  </si>
  <si>
    <t>I_505-ПГг-39-85</t>
  </si>
  <si>
    <t>Покупка оборудования для опто-волоконных линий связи, Артемовская ТЭЦ, 1 компл.</t>
  </si>
  <si>
    <t>I_505-ПГг-39-86</t>
  </si>
  <si>
    <t>Покупка стековых коммутаторов, Артемовская ТЭЦ, 1 компл.</t>
  </si>
  <si>
    <t>I_505-ПГг-39-87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</si>
  <si>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</si>
  <si>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</si>
  <si>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</si>
  <si>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</si>
  <si>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</si>
  <si>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</si>
  <si>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</si>
  <si>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</si>
  <si>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</si>
  <si>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</si>
  <si>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</si>
  <si>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</si>
  <si>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</si>
  <si>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</si>
  <si>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Закупочные процедуры не состоялись в виду отсутствия участников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</si>
  <si>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</si>
  <si>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</si>
  <si>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</si>
  <si>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</si>
  <si>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</si>
  <si>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</si>
  <si>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</si>
  <si>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</si>
  <si>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</si>
  <si>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</si>
  <si>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</si>
  <si>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</si>
  <si>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</si>
  <si>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</si>
  <si>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</si>
  <si>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</si>
  <si>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ГРЭС, 1 шт.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</si>
  <si>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</si>
  <si>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</si>
  <si>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</si>
  <si>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</si>
  <si>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</si>
  <si>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</si>
  <si>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</si>
  <si>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</si>
  <si>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</si>
  <si>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</si>
  <si>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</si>
  <si>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</si>
  <si>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</si>
  <si>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</si>
  <si>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</si>
  <si>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</si>
  <si>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</si>
  <si>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</si>
  <si>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</si>
  <si>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</si>
  <si>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</si>
  <si>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Оплата согласно заключенному договору</t>
  </si>
  <si>
    <t>Покупка широкоформатного принтера, Приморские тепловые сети - 1шт.</t>
  </si>
  <si>
    <t>I_505-ПГт-11-44</t>
  </si>
  <si>
    <t>Покупка кондиционеров Daikin FTXS42K/RXS42L/-30 с зимним комплектом. Партизанская ГРЭС, 6 шт.</t>
  </si>
  <si>
    <t>L_505-ПГг-39-151</t>
  </si>
  <si>
    <t>Покупка станка вертикально-расточного  1 шт, СП Приморские тепловые сети</t>
  </si>
  <si>
    <t>K_505-ПГт-11-102</t>
  </si>
  <si>
    <t>В связи с высоким ростом стоимости проект исключен из ИПР</t>
  </si>
  <si>
    <t>Покупка прибора для виброналадочных работ АГАТ-М, 1шт СП Приморские тепловые сети</t>
  </si>
  <si>
    <t>K_505-ПГт-11-103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</si>
  <si>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</si>
  <si>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</si>
  <si>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электрического отбойного молотка, 2 шт. 
Приморские тепловые сети</t>
  </si>
  <si>
    <t>J_505-ПГт-11-62</t>
  </si>
  <si>
    <t>Исключение из ИПР в связи со стоимостью оборудования ниже 100тыс.руб.</t>
  </si>
  <si>
    <t>Покупка Спектрофатометра ЮНИКОМ 1201,  1шт. Приморские тепловые сети</t>
  </si>
  <si>
    <t>J_505-ПГт-11-77</t>
  </si>
  <si>
    <t>Покупка сварочного аппарата DLW-300 ESV, СП ПТС  1 шт.</t>
  </si>
  <si>
    <t>J_505-ПГт-11-83</t>
  </si>
  <si>
    <t xml:space="preserve">Экономия в связи со снижением стоимости   </t>
  </si>
  <si>
    <t>Покупка кондуктометра «МАРК-603», 4шт. СП Примоские тепловые сети</t>
  </si>
  <si>
    <t>L_505-ПГт-11-144</t>
  </si>
  <si>
    <t>Покупка машины пневматической «Мангуст» -2МТ- 1шт. СП Примоские тепловые сети</t>
  </si>
  <si>
    <t>L_505-ПГт-11-150</t>
  </si>
  <si>
    <t>Исключен в процессе корректировки ИПР в пользу приоритетного ОНСС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</si>
  <si>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</si>
  <si>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</si>
  <si>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</si>
  <si>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</si>
  <si>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Оплата согласно условиям договора</t>
  </si>
  <si>
    <t>Покупка спектрофотометра ЮНИКОМ 1201- 1шт. СП Примоские тепловые сети</t>
  </si>
  <si>
    <t>L_505-ПГт-11-153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</si>
  <si>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</si>
  <si>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</si>
  <si>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</si>
  <si>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</si>
  <si>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</si>
  <si>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</si>
  <si>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комплекта оборудования диспетчерской связи, , 1 шт. СП Приморские тепловые сети</t>
  </si>
  <si>
    <t>N_505-ПГт-11-119</t>
  </si>
  <si>
    <t>Покупка портативного газоанализатора (не менее трёх сенсоров) для Восточной ТЭЦ,  1 шт.</t>
  </si>
  <si>
    <t>N_505-ПГг-39-184</t>
  </si>
  <si>
    <t>Покупка системы непрерывной осушки трансформаторов для Восточной ТЭЦ,  1 шт.</t>
  </si>
  <si>
    <t>N_505-ПГг-39-185</t>
  </si>
  <si>
    <t>Закупочтные процедуры не состоялись в виду отсутствия участников.</t>
  </si>
  <si>
    <t>Покупка обучающего навыкам оказания первой помощи робота-тренажёра (расширенной комплектации) для Восточной ТЭЦ,  1 шт.</t>
  </si>
  <si>
    <t>N_505-ПГг-39-186</t>
  </si>
  <si>
    <t>Покупка мобильной установки для очистки турбинного масла для Восточной ТЭЦ,  1 шт.</t>
  </si>
  <si>
    <t>N_505-ПГг-39-188</t>
  </si>
  <si>
    <t>Покупка калибратора системы мониторинга вибраций оборудования (Калибратора универсального 8003) для Восточной ТЭЦ,  1 шт.</t>
  </si>
  <si>
    <t>N_505-ПГг-39-190</t>
  </si>
  <si>
    <t>Покупка машины высокого давления для чистки теплообменников  «Вулкан-БС» для Восточной ТЭЦ,  1 шт.</t>
  </si>
  <si>
    <t>N_505-ПГг-39-194</t>
  </si>
  <si>
    <t>Покупка робота-тренажера "Гоша-01", СП Артемовская ТЭЦ, 1 шт.</t>
  </si>
  <si>
    <t>N_505-ПГг-39-200</t>
  </si>
  <si>
    <t>Экономия по закупочным процедурам, поставщик использует УСН</t>
  </si>
  <si>
    <t>Покупка газоанализатора ГАНК СП Приморские тепловые сети, 1 шт.</t>
  </si>
  <si>
    <t>N_505-ПГт-11-163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</si>
  <si>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</si>
  <si>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N_505-ПГт-11-167</t>
  </si>
  <si>
    <t>Покупка Микроомметра МИКО-1, 1шт. СП Партизанская ГРЭС</t>
  </si>
  <si>
    <t>N_505-ПГРЭС-39-4</t>
  </si>
  <si>
    <t>Покупка помпы ручной пневматической ЭЛЕМЕР PV-60, 1шт. СП Партизанская ГРЭС</t>
  </si>
  <si>
    <t>N_505-ПГРЭС-39-5</t>
  </si>
  <si>
    <t>Покупка Тепловизора SAT D300, 1 шт., СП Партизанская ГРЭС</t>
  </si>
  <si>
    <t>N_505-ПГРЭС-39-6</t>
  </si>
  <si>
    <t>Покупка Фаскоснимателя Р3-PG 150 (или аналог), 1шт. СП Партизанская ГРЭС</t>
  </si>
  <si>
    <t>N_505-ПГРЭС-39-7</t>
  </si>
  <si>
    <t>Покупка Прибора ТМВ-2, 1 шт., СП Партизанская ГРЭС</t>
  </si>
  <si>
    <t>N_505-ПГРЭС-39-8</t>
  </si>
  <si>
    <t>Покупка установки БАН-5000 (блок абсорбера с нагревом и фильтрацией), 1 шт., СП Партизанская ГРЭС</t>
  </si>
  <si>
    <t>N_505-ПГРЭС-39-9</t>
  </si>
  <si>
    <t>Покупка тепловоза ТЭМ-2У, СП Партизанская ГРЭС, 1.шт.</t>
  </si>
  <si>
    <t>N_505-ПГРЭС-39-10</t>
  </si>
  <si>
    <t>Новый проект. Включен в программу ИПР для обеспечения процесса современным оборудованием</t>
  </si>
  <si>
    <t>Покупка манипулятора мини-погрузчика ЧЕТРА МКСМ-100М с навесным оборудование (или аналог), 1 шт, СП ТЭЦ Восточная</t>
  </si>
  <si>
    <t>N_505-ТЭЦВост-39-1</t>
  </si>
  <si>
    <t>Оплата по фактически заключенному договору</t>
  </si>
  <si>
    <t>Покупка крановых весов для СП ТЭЦ Восточная, 1шт.</t>
  </si>
  <si>
    <t>N_505-ТЭЦВост-39-4</t>
  </si>
  <si>
    <t>Покупка ИБП для оборудования связи СП  ТЭЦ Восточная,  1 компл.</t>
  </si>
  <si>
    <t>N_505-ТЭЦВост-39-6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</si>
  <si>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</si>
  <si>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</si>
  <si>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</si>
  <si>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</si>
  <si>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Позднее заключение договора (27.12.23)по причине отсутствия участников закупочных процедур, в связи с непредвиденным ростом цен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</si>
  <si>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</si>
  <si>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</si>
  <si>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</si>
  <si>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</si>
  <si>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Автогидроподъемника КЭМЗ АПТ 18.02 на шасси ГАЗ С41R13 - 1 шт.  СП Артемовской ТЭЦ</t>
  </si>
  <si>
    <t>N_505-АрТЭЦ-39-1</t>
  </si>
  <si>
    <t>По условиям договора поставка осуществляется в течении 180 дней, договор заключен в июле 2023г.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</si>
  <si>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</si>
  <si>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</si>
  <si>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</si>
  <si>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</si>
  <si>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Экономия по результататм закупочных процедур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</si>
  <si>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</si>
  <si>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</si>
  <si>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</si>
  <si>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</si>
  <si>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</si>
  <si>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</si>
  <si>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</si>
  <si>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</si>
  <si>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</si>
  <si>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</si>
  <si>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бульдозера ДЭТ-250, СП Артемовская ТЭЦ,1.шт.</t>
  </si>
  <si>
    <t>N_505-АрТЭЦ-39-13</t>
  </si>
  <si>
    <t>Внеплановая закупка с целью обеспечения технологического процесса</t>
  </si>
  <si>
    <t>Покупка триммера,1 шт, СП Артемовская ТЭЦ</t>
  </si>
  <si>
    <t>N_505-АрТЭЦ-39-14</t>
  </si>
  <si>
    <t>Покупка  бульдозера 1шт,СП ВТЭЦ-2</t>
  </si>
  <si>
    <t>O_505-ВлТЭЦ-2-1</t>
  </si>
  <si>
    <t>Покупка Станка сверлильного магнитного  СП Партизанская ГРЭС, 1 шт.</t>
  </si>
  <si>
    <t>N_505-ПГРЭС-39-11</t>
  </si>
  <si>
    <t>Покупка Электромолотка СП Партизанская ГРЭС, 1 шт.</t>
  </si>
  <si>
    <t>N_505-ПГРЭС-39-12</t>
  </si>
  <si>
    <t xml:space="preserve">Покупка системы центровки валов со стрелочным индикатором, 1 шт, СП Артёмовская ТЭЦ </t>
  </si>
  <si>
    <t>O_505-АрТЭЦ-39-15</t>
  </si>
  <si>
    <t>Покупка крана автомобильного г/п 25тн колесная база 6х4 «Ивановец» или «Клинцы» на базе Камаз, 1 шт, СП ПТС</t>
  </si>
  <si>
    <t>N_505-ПТС-11-4</t>
  </si>
  <si>
    <t>Покупка экскаватора, 1 шт, СП ПТС</t>
  </si>
  <si>
    <t>N_505-ПТС-11-5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</si>
  <si>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</si>
  <si>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</si>
  <si>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</si>
  <si>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</si>
  <si>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</si>
  <si>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</si>
  <si>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</si>
  <si>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</si>
  <si>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 соответствии с Протоколом заседания Коммитета по инновационному развитию Группы РусГидро №35-КИ от 20.03.23 принято решение об изменении объема выполнении работ по дог. №280/23-22 от 25.02.22, заключено ДС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</si>
  <si>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</si>
  <si>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</si>
  <si>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</si>
  <si>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</si>
  <si>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</si>
  <si>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</si>
  <si>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</si>
  <si>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</si>
  <si>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</si>
  <si>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</si>
  <si>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Возникновение оплаты на основании заключенных  договоров о компенсации затрат и комплексного договора подряда. Не все денежные средства поступили для оплаты счета.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</si>
  <si>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</si>
  <si>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</si>
  <si>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</si>
  <si>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</si>
  <si>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</si>
  <si>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</si>
  <si>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</si>
  <si>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</si>
  <si>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</si>
  <si>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</si>
  <si>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</si>
  <si>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</si>
  <si>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</si>
  <si>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</si>
  <si>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</si>
  <si>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Изменение условий оплаты по фактически сложившейся кредиторской задолженности</t>
  </si>
  <si>
    <t>4.2.2</t>
  </si>
  <si>
    <t>4.2.3</t>
  </si>
  <si>
    <t>Реконструкция  II очереди МТС г. Нерюнгри" НГРЭС</t>
  </si>
  <si>
    <t>J_505-НГ-84</t>
  </si>
  <si>
    <t>НД</t>
  </si>
  <si>
    <t>4.2.4</t>
  </si>
  <si>
    <t>Наращивание дамбы шлакозолоотвала №1 НГРЭС</t>
  </si>
  <si>
    <t>J_505-НГ-75</t>
  </si>
  <si>
    <t>Изменение условий оплаты по результатам заключения догорных условий. В связи с пережением графика работ подрядчика.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</si>
  <si>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</si>
  <si>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</si>
  <si>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</si>
  <si>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</si>
  <si>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</si>
  <si>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</si>
  <si>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условий оплаты по результатам заключения дополнительных соглашений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</si>
  <si>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</si>
  <si>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</si>
  <si>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</si>
  <si>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</si>
  <si>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</si>
  <si>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</si>
  <si>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Установка системы принудительного расхолаживания турбин Нерюнгринской ГРЭС</t>
  </si>
  <si>
    <t>N_505-НГ-123</t>
  </si>
  <si>
    <t>Изменение условий оплаты по результатам заключения договорных отношений. Новый проект включен в ИПР в соответствии с  программой повышения надежности тепловых электростанций АО «ДГК»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</si>
  <si>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</si>
  <si>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</si>
  <si>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</si>
  <si>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</si>
  <si>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Изменение условий оплаты по результатам заключения дополнительного соглашения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</si>
  <si>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</si>
  <si>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</si>
  <si>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</si>
  <si>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</si>
  <si>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</si>
  <si>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В связи с поздним заключением договора по причине подготовки проектной документации, затянулось начало работ.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</si>
  <si>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</si>
  <si>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</si>
  <si>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</si>
  <si>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</si>
  <si>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Отсутствие потенциальных участников на выполнение работ при проведении конкурсных процедур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</si>
  <si>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</si>
  <si>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</si>
  <si>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</si>
  <si>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</si>
  <si>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</si>
  <si>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</si>
  <si>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</si>
  <si>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</si>
  <si>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</si>
  <si>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</si>
  <si>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</si>
  <si>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</si>
  <si>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Изменение графика производства  в связи с поздней поставкой оборудования Заказчика.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</si>
  <si>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</si>
  <si>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</si>
  <si>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</si>
  <si>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</si>
  <si>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>Отсутствие потенциальных участников на выполнение работ при проведении конкурсных процедур.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</si>
  <si>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</si>
  <si>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</si>
  <si>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</si>
  <si>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</si>
  <si>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 xml:space="preserve">Неисполнение обязательств со стороны подрядной организации. 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</si>
  <si>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</si>
  <si>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</si>
  <si>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</si>
  <si>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</si>
  <si>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</si>
  <si>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</si>
  <si>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</si>
  <si>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</si>
  <si>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</si>
  <si>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</si>
  <si>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 xml:space="preserve">Изменение условий оплаты по результатам заключения договорных отношений. Новый проект включен в ИПР с целью резервирования выдачи тепловой мощности с целью обеспечения вывода т/а ст. №3.5.6. из эксплуатации. Необходимость подтверждается протоколом тех. совещания АО "ДГК" от 07.04.2022 №258пр. 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</si>
  <si>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</si>
  <si>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N_505-НГ-125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</si>
  <si>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</si>
  <si>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</si>
  <si>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</si>
  <si>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</si>
  <si>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</si>
  <si>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</si>
  <si>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</si>
  <si>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</si>
  <si>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</si>
  <si>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</si>
  <si>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</si>
  <si>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</si>
  <si>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</si>
  <si>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</si>
  <si>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Изменение графика по результатам заключения договорных условий на стадии проектирования.</t>
  </si>
  <si>
    <t>4.6</t>
  </si>
  <si>
    <t>4.7</t>
  </si>
  <si>
    <t>Замена системы возбуждения турбогенераторов ТГ-2, ТГ-3 Нерюнгринской ГРЭС (ПИР)</t>
  </si>
  <si>
    <t>N_505-НГ-119</t>
  </si>
  <si>
    <t>Реконструкция пылесистем котлоагрегатов Нерюнгринской ГРЭС (ПИР)</t>
  </si>
  <si>
    <t>N_505-НГ-122</t>
  </si>
  <si>
    <t>Отсутствие источника финансирования ППН-2, перенос оплаты в 2024 год. Заключено соглашение об оплате в январе 2024.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</si>
  <si>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</si>
  <si>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</si>
  <si>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Изменение графика выполнения работ в связи с неисполнением обязательств Подрядчиком. Стороны решили прекратить действие договора подряда на выполнение проектно-изыскательских работ №779/НГ-22 от 27.05.2022 г. с 29.12.2023 г.</t>
  </si>
  <si>
    <t>Разработка ПИР для проекта "Реконструкция  III очереди МТС г. Нерюнгри" НГРЭС"</t>
  </si>
  <si>
    <t>N_505-НГ-113</t>
  </si>
  <si>
    <t>Экономия в связи с упращенной системой налогооблаждения, применяемой подрядной организацией.</t>
  </si>
  <si>
    <t xml:space="preserve">Покупка серверного оборудования, НГРЭС, 1 компл. </t>
  </si>
  <si>
    <t>I_505-НГ-24-42</t>
  </si>
  <si>
    <t>Покупка оборудования системы хранения данных, НГРЭС, 1 компл.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</si>
  <si>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</si>
  <si>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</si>
  <si>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</si>
  <si>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</si>
  <si>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</si>
  <si>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</si>
  <si>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</si>
  <si>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</si>
  <si>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</si>
  <si>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Поздняя поставки оборудования (оплата в январе 2024г.)</t>
  </si>
  <si>
    <t>Покупка оборудования Wi-Fi  НГРЭС 1 шт.</t>
  </si>
  <si>
    <t>I_505-НГ-24-48</t>
  </si>
  <si>
    <t>Покупка оборудования звукозаписи, НГРЭС, 1 шт.</t>
  </si>
  <si>
    <t>I_505-НГ-24-49</t>
  </si>
  <si>
    <t>Покупка многофункционального устройства      НГРЭС   4  шт.</t>
  </si>
  <si>
    <t>I_505-НГ-24-50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</si>
  <si>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</si>
  <si>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</si>
  <si>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</si>
  <si>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</si>
  <si>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электронасосного агрегата  ЭЦВ 10-160-125, СП ЧТЭЦ   кол-во 2 шт.</t>
  </si>
  <si>
    <t>I_505-НГ-24-58</t>
  </si>
  <si>
    <t>Покупка проборазделочной машины МПЛ 150, СП НГРЭС   кол-во 2 шт.</t>
  </si>
  <si>
    <t>I_505-НГ-24-60</t>
  </si>
  <si>
    <t>Покупка ультарзвукового дефектоскопа А 1214 ЭКСПЕРТ, НГРЭС, 1 шт.</t>
  </si>
  <si>
    <t>N_505-НГ-24-95</t>
  </si>
  <si>
    <t>Покупка ультразвукового толщиномера А1209, НГРЭС, 1шт.</t>
  </si>
  <si>
    <t>N_505-НГ-24-96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</si>
  <si>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</si>
  <si>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</si>
  <si>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ручного щлифовально-полировального станка типа LaboPol, НГРЭС, 1 шт.</t>
  </si>
  <si>
    <t>N_505-НГ-24-101</t>
  </si>
  <si>
    <t xml:space="preserve">Покупка сварочного аппарата ВОЛС, НГРЭС, 1 компл.
</t>
  </si>
  <si>
    <t>L_505-НГ-24-111</t>
  </si>
  <si>
    <t>Покупка виброанализатора СД-23, НГРЭС, 1 шт</t>
  </si>
  <si>
    <t>N_505-НГ-24-110</t>
  </si>
  <si>
    <t>Покупка бетоносмесительной установки НГРЭС, 1 шт.</t>
  </si>
  <si>
    <t>N_505-НГ-24-118</t>
  </si>
  <si>
    <t xml:space="preserve">Покупка анализатора пыли НГРЭС, 1 шт. </t>
  </si>
  <si>
    <t>N_505-НГ-24-119</t>
  </si>
  <si>
    <t>Покупка передвижного сварочного агрегата ЧТЭЦ, 1 шт.</t>
  </si>
  <si>
    <t>N_505-НГ-24-121</t>
  </si>
  <si>
    <t>Покупка плоттера Brother DX SDX 1200 НГРЭС, 1 шт.</t>
  </si>
  <si>
    <t>N_505-НГ-24-123</t>
  </si>
  <si>
    <t>Покупка самосвала г/п 12 тн, НГРЭС, 1 шт.</t>
  </si>
  <si>
    <t>N_505-НГ-24-81</t>
  </si>
  <si>
    <t xml:space="preserve"> Изменение графика поставки оборудования поставщиком в соответствии с заключенным договором</t>
  </si>
  <si>
    <t xml:space="preserve">Покупка автомобиля бортового с крановой установкой г/п 5тн, НГРЭС, 1 шт. </t>
  </si>
  <si>
    <t>N_505-НГ-24-131</t>
  </si>
  <si>
    <t>Изменением графика поставки оборудования поставщиком в соответствии с заключенным договором</t>
  </si>
  <si>
    <t>Покупка экскаватора ёмкостью ковша 0,25м3 на пневмоходу, ЧТЭЦ, 1  шт.</t>
  </si>
  <si>
    <t>N_505-НГ-24-132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</si>
  <si>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</si>
  <si>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</si>
  <si>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</si>
  <si>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</si>
  <si>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 xml:space="preserve"> Изменение в связи с экономией по результатам торговых процедур.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</si>
  <si>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</si>
  <si>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</si>
  <si>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</si>
  <si>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</si>
  <si>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 xml:space="preserve">Изменение (увеличение) стоимости оборудования по результатам торговых процедур. 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</si>
  <si>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</si>
  <si>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</si>
  <si>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</si>
  <si>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</si>
  <si>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Покупка фотометра  КФК-3-01, СП НГРЭС   кол-во 1 шт.</t>
  </si>
  <si>
    <t>N_505-НГ-24-129</t>
  </si>
  <si>
    <t>Покупка широкоформатного принтера НГРЭС, 1 шт.</t>
  </si>
  <si>
    <t>N_505-НГ-24-149</t>
  </si>
  <si>
    <t>внеплановый проект, включен в инвестиционную программу в связи с необходимостью закупки</t>
  </si>
  <si>
    <t>Покупка широкоформатного сканера,НГРЭС, 1 шт.</t>
  </si>
  <si>
    <t>N_505-НГ-24-150</t>
  </si>
  <si>
    <t>Покупка разгонщика с ремкомплектом, НГРЭС, 1 шт.</t>
  </si>
  <si>
    <t>O_505-НГ-24-152</t>
  </si>
  <si>
    <t>Покупка печи муфельной, НГРЭС, 1 шт.</t>
  </si>
  <si>
    <t>O_505-НГ-24-153</t>
  </si>
  <si>
    <t>Покупка инвертора трехфазного,1 шт, НГРЭС</t>
  </si>
  <si>
    <t>O_505-НГ-24-154</t>
  </si>
  <si>
    <t xml:space="preserve">Выкуп сооружения производственного (промышленного) назначения, СП НГРЭС, 1 шт. </t>
  </si>
  <si>
    <t>N_505-НГ-128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</si>
  <si>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</si>
  <si>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</si>
  <si>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</si>
  <si>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</si>
  <si>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</si>
  <si>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</si>
  <si>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</si>
  <si>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</si>
  <si>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</si>
  <si>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</si>
  <si>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</si>
  <si>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</si>
  <si>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</si>
  <si>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</si>
  <si>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</si>
  <si>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</si>
  <si>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</si>
  <si>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Отсутствие заключенного договора подряда в связи с несостоявшейся закупкой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</si>
  <si>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</si>
  <si>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</si>
  <si>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</si>
  <si>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</si>
  <si>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</si>
  <si>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</si>
  <si>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</si>
  <si>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</si>
  <si>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</si>
  <si>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</si>
  <si>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</si>
  <si>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</si>
  <si>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</si>
  <si>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</si>
  <si>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</si>
  <si>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</si>
  <si>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</si>
  <si>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</si>
  <si>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</si>
  <si>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</si>
  <si>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</si>
  <si>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Новый проект. Реализация программы по снижению потерь тепловой энергии АО «ДГК» на 2023-2023гг.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</si>
  <si>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</si>
  <si>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</si>
  <si>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</si>
  <si>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</si>
  <si>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</si>
  <si>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</si>
  <si>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</si>
  <si>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</si>
  <si>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</si>
  <si>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</si>
  <si>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</si>
  <si>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</si>
  <si>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</si>
  <si>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</si>
  <si>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Отказано в получении разрешительной документации на строительство</t>
  </si>
  <si>
    <t>5.6</t>
  </si>
  <si>
    <t>5.7</t>
  </si>
  <si>
    <t>Покупка газоанализатора четырехсенсорный с зондом - 1 шт. Бир.ТЭЦ</t>
  </si>
  <si>
    <t>N_505-БирТЭЦ-8-34</t>
  </si>
  <si>
    <t>Покупка помпы гидравлической ручной - 1 шт. , Бир.ТЭЦ</t>
  </si>
  <si>
    <t>N_505-БирТЭЦ-8-35</t>
  </si>
  <si>
    <t>Покупка переносного прибора для определения зольности угля ASHPROBE– 1 шт, БТЭЦ</t>
  </si>
  <si>
    <t>H_505-ХТСКб-8-19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</si>
  <si>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</si>
  <si>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</si>
  <si>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</si>
  <si>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</si>
  <si>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Покупка генератора бензинового, 1 шт., СП Бир.ТЭЦ</t>
  </si>
  <si>
    <t>N_505-БирТЭЦ-8-41</t>
  </si>
  <si>
    <t>В рамках реализации производственной программы была проведена закупка, в результате которой возникло превышение фактической цены (свыше 100 тыс. рублей без НДС)</t>
  </si>
  <si>
    <t>Покупка амперметра, 1 шт., СП Бир.ТЭЦ</t>
  </si>
  <si>
    <t>N_505-БирТЭЦ-8-42</t>
  </si>
  <si>
    <t>Покупка сварочного аппарата,1 шт., СП Бир.ТЭЦ</t>
  </si>
  <si>
    <t>N_505-БирТЭЦ-8-39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</si>
</sst>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"/>
    <numFmt numFmtId="165" formatCode="#,##0.0"/>
    <numFmt numFmtId="166" formatCode="_-* #,##0.00_р_._-;\-* #,##0.00_р_._-;_-* &quot;-&quot;??_р_._-;_-@_-"/>
    <numFmt numFmtId="167" formatCode="#,##0.00000"/>
  </numFmts>
  <fonts count="1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u/>
      <sz val="12"/>
      <name val="Times New Roman Cyr"/>
      <charset val="204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7" fillId="0" borderId="0"/>
  </cellStyleXfs>
  <cellXfs count="165">
    <xf numFmtId="0" fontId="0" fillId="0" borderId="0" xfId="0"/>
    <xf numFmtId="0" fontId="1" fillId="0" borderId="0" xfId="1" applyFont="1" applyFill="1"/>
    <xf numFmtId="0" fontId="2" fillId="0" borderId="0" xfId="1" applyFont="1" applyFill="1"/>
    <xf numFmtId="0" fontId="3" fillId="0" borderId="0" xfId="1" applyFont="1"/>
    <xf numFmtId="0" fontId="2" fillId="0" borderId="0" xfId="1" applyFont="1"/>
    <xf numFmtId="0" fontId="1" fillId="0" borderId="0" xfId="1" applyFont="1"/>
    <xf numFmtId="0" fontId="4" fillId="0" borderId="0" xfId="1" applyFont="1" applyAlignment="1">
      <alignment horizontal="right" vertical="center"/>
    </xf>
    <xf numFmtId="4" fontId="2" fillId="0" borderId="0" xfId="1" applyNumberFormat="1" applyFont="1"/>
    <xf numFmtId="0" fontId="4" fillId="0" borderId="0" xfId="1" applyFont="1" applyAlignment="1">
      <alignment horizontal="right"/>
    </xf>
    <xf numFmtId="2" fontId="2" fillId="0" borderId="0" xfId="1" applyNumberFormat="1" applyFont="1"/>
    <xf numFmtId="4" fontId="1" fillId="0" borderId="0" xfId="1" applyNumberFormat="1" applyFont="1"/>
    <xf numFmtId="0" fontId="1" fillId="0" borderId="0" xfId="1" applyFont="1" applyFill="1" applyBorder="1"/>
    <xf numFmtId="0" fontId="1" fillId="0" borderId="0" xfId="1" applyFont="1" applyBorder="1"/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3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" fillId="0" borderId="0" xfId="1" applyFont="1" applyFill="1" applyAlignment="1">
      <alignment horizont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9" fontId="10" fillId="0" borderId="8" xfId="3" applyNumberFormat="1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4" fontId="12" fillId="0" borderId="9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9" xfId="4" applyNumberFormat="1" applyFont="1" applyBorder="1" applyAlignment="1" applyProtection="1">
      <alignment horizontal="center" vertical="center" wrapText="1"/>
      <protection locked="0"/>
    </xf>
    <xf numFmtId="4" fontId="10" fillId="0" borderId="9" xfId="0" applyNumberFormat="1" applyFont="1" applyFill="1" applyBorder="1" applyAlignment="1">
      <alignment horizontal="center" vertical="center"/>
    </xf>
    <xf numFmtId="10" fontId="13" fillId="0" borderId="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10" xfId="1" applyFont="1" applyFill="1" applyBorder="1" applyAlignment="1">
      <alignment horizontal="center" vertical="center" wrapText="1"/>
    </xf>
    <xf numFmtId="164" fontId="1" fillId="0" borderId="0" xfId="1" applyNumberFormat="1" applyFont="1" applyFill="1"/>
    <xf numFmtId="49" fontId="10" fillId="0" borderId="6" xfId="3" applyNumberFormat="1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/>
    </xf>
    <xf numFmtId="10" fontId="13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/>
    </xf>
    <xf numFmtId="10" fontId="13" fillId="0" borderId="3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1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/>
    </xf>
    <xf numFmtId="165" fontId="1" fillId="0" borderId="3" xfId="4" applyNumberFormat="1" applyFont="1" applyFill="1" applyBorder="1" applyAlignment="1" applyProtection="1">
      <alignment horizontal="left" vertical="top" wrapText="1"/>
      <protection locked="0"/>
    </xf>
    <xf numFmtId="165" fontId="14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5" fillId="0" borderId="3" xfId="5" applyNumberFormat="1" applyFont="1" applyFill="1" applyBorder="1" applyAlignment="1" applyProtection="1">
      <alignment horizontal="center" vertical="center" wrapText="1"/>
      <protection locked="0"/>
    </xf>
    <xf numFmtId="4" fontId="1" fillId="0" borderId="3" xfId="0" applyNumberFormat="1" applyFont="1" applyFill="1" applyBorder="1" applyAlignment="1">
      <alignment horizontal="center" vertical="center" wrapText="1"/>
    </xf>
    <xf numFmtId="10" fontId="14" fillId="0" borderId="3" xfId="4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1" applyFont="1" applyFill="1" applyBorder="1" applyAlignment="1">
      <alignment horizontal="center" vertical="center" wrapText="1"/>
    </xf>
    <xf numFmtId="49" fontId="13" fillId="0" borderId="3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3" xfId="5" applyNumberFormat="1" applyFont="1" applyFill="1" applyBorder="1" applyAlignment="1" applyProtection="1">
      <alignment horizontal="left" vertical="center" wrapText="1"/>
      <protection locked="0"/>
    </xf>
    <xf numFmtId="166" fontId="13" fillId="0" borderId="3" xfId="5" applyNumberFormat="1" applyFont="1" applyFill="1" applyBorder="1" applyAlignment="1" applyProtection="1">
      <alignment horizontal="center" vertical="center" wrapText="1"/>
      <protection locked="0"/>
    </xf>
    <xf numFmtId="4" fontId="13" fillId="0" borderId="3" xfId="5" applyNumberFormat="1" applyFont="1" applyFill="1" applyBorder="1" applyAlignment="1" applyProtection="1">
      <alignment horizontal="center" vertical="center" wrapText="1"/>
      <protection locked="0"/>
    </xf>
    <xf numFmtId="4" fontId="13" fillId="0" borderId="3" xfId="4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15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3" xfId="4" applyNumberFormat="1" applyFont="1" applyBorder="1" applyAlignment="1" applyProtection="1">
      <alignment horizontal="center" vertical="center" wrapText="1"/>
      <protection locked="0"/>
    </xf>
    <xf numFmtId="4" fontId="10" fillId="0" borderId="3" xfId="1" applyNumberFormat="1" applyFont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 applyProtection="1">
      <alignment horizontal="left" vertical="top" wrapText="1"/>
      <protection locked="0"/>
    </xf>
    <xf numFmtId="166" fontId="14" fillId="0" borderId="3" xfId="5" applyNumberFormat="1" applyFont="1" applyFill="1" applyBorder="1" applyAlignment="1" applyProtection="1">
      <alignment horizontal="center" vertical="center" wrapText="1"/>
      <protection locked="0"/>
    </xf>
    <xf numFmtId="4" fontId="1" fillId="0" borderId="3" xfId="1" applyNumberFormat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166" fontId="14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3" xfId="5" applyNumberFormat="1" applyFont="1" applyFill="1" applyBorder="1" applyAlignment="1" applyProtection="1">
      <alignment horizontal="center" vertical="center" wrapText="1"/>
      <protection locked="0"/>
    </xf>
    <xf numFmtId="4" fontId="12" fillId="0" borderId="3" xfId="5" applyNumberFormat="1" applyFont="1" applyBorder="1" applyAlignment="1" applyProtection="1">
      <alignment horizontal="center" vertical="center" wrapText="1"/>
      <protection locked="0"/>
    </xf>
    <xf numFmtId="4" fontId="1" fillId="0" borderId="6" xfId="0" applyNumberFormat="1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4" fillId="0" borderId="3" xfId="4" applyNumberFormat="1" applyFont="1" applyFill="1" applyBorder="1" applyAlignment="1" applyProtection="1">
      <alignment horizontal="center" vertical="center" wrapText="1"/>
      <protection locked="0"/>
    </xf>
    <xf numFmtId="165" fontId="14" fillId="0" borderId="3" xfId="5" applyNumberFormat="1" applyFont="1" applyFill="1" applyBorder="1" applyAlignment="1" applyProtection="1">
      <alignment vertical="center" wrapText="1"/>
      <protection locked="0"/>
    </xf>
    <xf numFmtId="4" fontId="14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3" fillId="2" borderId="3" xfId="4" applyNumberFormat="1" applyFont="1" applyFill="1" applyBorder="1" applyAlignment="1" applyProtection="1">
      <alignment horizontal="center" vertical="center" wrapText="1"/>
      <protection locked="0"/>
    </xf>
    <xf numFmtId="49" fontId="10" fillId="0" borderId="3" xfId="3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" fontId="10" fillId="0" borderId="6" xfId="1" applyNumberFormat="1" applyFont="1" applyBorder="1" applyAlignment="1">
      <alignment horizontal="center" vertical="center" wrapText="1"/>
    </xf>
    <xf numFmtId="2" fontId="1" fillId="0" borderId="3" xfId="2" applyNumberFormat="1" applyFont="1" applyFill="1" applyBorder="1" applyAlignment="1">
      <alignment horizontal="center" vertical="center"/>
    </xf>
    <xf numFmtId="2" fontId="1" fillId="0" borderId="3" xfId="2" applyNumberFormat="1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165" fontId="1" fillId="0" borderId="3" xfId="4" applyNumberFormat="1" applyFont="1" applyFill="1" applyBorder="1" applyAlignment="1" applyProtection="1">
      <alignment horizontal="center" vertical="center" wrapText="1"/>
      <protection locked="0"/>
    </xf>
    <xf numFmtId="167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NumberFormat="1" applyFont="1" applyFill="1" applyBorder="1" applyAlignment="1">
      <alignment horizontal="center" vertical="center"/>
    </xf>
    <xf numFmtId="0" fontId="10" fillId="2" borderId="3" xfId="1" applyNumberFormat="1" applyFont="1" applyFill="1" applyBorder="1" applyAlignment="1">
      <alignment horizontal="center" vertical="center" wrapText="1"/>
    </xf>
    <xf numFmtId="2" fontId="1" fillId="0" borderId="6" xfId="2" applyNumberFormat="1" applyFont="1" applyFill="1" applyBorder="1" applyAlignment="1">
      <alignment horizontal="center" vertical="center"/>
    </xf>
    <xf numFmtId="2" fontId="1" fillId="0" borderId="6" xfId="2" applyNumberFormat="1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4" fontId="14" fillId="0" borderId="3" xfId="5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6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2" fontId="15" fillId="0" borderId="6" xfId="4" applyNumberFormat="1" applyFont="1" applyFill="1" applyBorder="1" applyAlignment="1" applyProtection="1">
      <alignment horizontal="left" vertical="center" wrapText="1"/>
      <protection locked="0"/>
    </xf>
    <xf numFmtId="2" fontId="15" fillId="0" borderId="6" xfId="5" applyNumberFormat="1" applyFont="1" applyFill="1" applyBorder="1" applyAlignment="1" applyProtection="1">
      <alignment horizontal="center" vertical="center" wrapText="1"/>
      <protection locked="0"/>
    </xf>
    <xf numFmtId="4" fontId="1" fillId="0" borderId="3" xfId="1" applyNumberFormat="1" applyFont="1" applyFill="1" applyBorder="1" applyAlignment="1">
      <alignment horizontal="center" vertical="center"/>
    </xf>
    <xf numFmtId="165" fontId="13" fillId="0" borderId="3" xfId="4" applyNumberFormat="1" applyFont="1" applyFill="1" applyBorder="1" applyAlignment="1" applyProtection="1">
      <alignment horizontal="left" vertical="center" wrapText="1"/>
      <protection locked="0"/>
    </xf>
    <xf numFmtId="2" fontId="1" fillId="0" borderId="3" xfId="4" applyNumberFormat="1" applyFont="1" applyFill="1" applyBorder="1" applyAlignment="1" applyProtection="1">
      <alignment horizontal="left" vertical="center" wrapText="1"/>
      <protection locked="0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6" xfId="2" applyNumberFormat="1" applyFont="1" applyFill="1" applyBorder="1" applyAlignment="1" applyProtection="1">
      <alignment horizontal="left" vertical="center" wrapText="1"/>
      <protection locked="0"/>
    </xf>
    <xf numFmtId="0" fontId="1" fillId="0" borderId="3" xfId="3" applyFont="1" applyFill="1" applyBorder="1" applyAlignment="1">
      <alignment horizontal="center" vertical="center" wrapText="1"/>
    </xf>
    <xf numFmtId="4" fontId="15" fillId="0" borderId="6" xfId="4" applyNumberFormat="1" applyFont="1" applyFill="1" applyBorder="1" applyAlignment="1" applyProtection="1">
      <alignment horizontal="center" vertical="center" wrapText="1"/>
      <protection locked="0"/>
    </xf>
    <xf numFmtId="2" fontId="1" fillId="0" borderId="3" xfId="2" applyNumberFormat="1" applyFont="1" applyFill="1" applyBorder="1" applyAlignment="1">
      <alignment horizontal="center" vertical="center" wrapText="1"/>
    </xf>
    <xf numFmtId="4" fontId="15" fillId="0" borderId="6" xfId="5" applyNumberFormat="1" applyFont="1" applyFill="1" applyBorder="1" applyAlignment="1" applyProtection="1">
      <alignment horizontal="center" vertical="center" wrapText="1"/>
      <protection locked="0"/>
    </xf>
    <xf numFmtId="167" fontId="10" fillId="0" borderId="3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>
      <alignment horizontal="center" vertical="center"/>
    </xf>
    <xf numFmtId="4" fontId="12" fillId="0" borderId="6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6" xfId="4" applyNumberFormat="1" applyFont="1" applyBorder="1" applyAlignment="1" applyProtection="1">
      <alignment horizontal="center" vertical="center" wrapText="1"/>
      <protection locked="0"/>
    </xf>
    <xf numFmtId="2" fontId="15" fillId="0" borderId="3" xfId="4" applyNumberFormat="1" applyFont="1" applyFill="1" applyBorder="1" applyAlignment="1" applyProtection="1">
      <alignment horizontal="center" vertical="center" wrapText="1"/>
      <protection locked="0"/>
    </xf>
    <xf numFmtId="2" fontId="15" fillId="0" borderId="3" xfId="4" applyNumberFormat="1" applyFont="1" applyFill="1" applyBorder="1" applyAlignment="1" applyProtection="1">
      <alignment horizontal="left" vertical="center" wrapText="1"/>
      <protection locked="0"/>
    </xf>
    <xf numFmtId="165" fontId="14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14" fillId="0" borderId="3" xfId="4" applyNumberFormat="1" applyFont="1" applyFill="1" applyBorder="1" applyAlignment="1" applyProtection="1">
      <alignment horizontal="left" vertical="center" wrapText="1"/>
      <protection locked="0"/>
    </xf>
    <xf numFmtId="4" fontId="1" fillId="0" borderId="6" xfId="1" applyNumberFormat="1" applyFont="1" applyFill="1" applyBorder="1" applyAlignment="1">
      <alignment horizontal="center" vertical="center" wrapText="1"/>
    </xf>
    <xf numFmtId="165" fontId="13" fillId="0" borderId="3" xfId="4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3" applyFont="1" applyFill="1" applyBorder="1" applyAlignment="1">
      <alignment horizontal="left" vertical="center" wrapText="1"/>
    </xf>
    <xf numFmtId="165" fontId="1" fillId="0" borderId="3" xfId="4" applyNumberFormat="1" applyFont="1" applyFill="1" applyBorder="1" applyAlignment="1" applyProtection="1">
      <alignment horizontal="left" vertical="center" wrapText="1"/>
      <protection locked="0"/>
    </xf>
    <xf numFmtId="165" fontId="14" fillId="0" borderId="3" xfId="4" applyNumberFormat="1" applyFont="1" applyFill="1" applyBorder="1" applyAlignment="1" applyProtection="1">
      <alignment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165" fontId="15" fillId="0" borderId="3" xfId="4" applyNumberFormat="1" applyFont="1" applyFill="1" applyBorder="1" applyAlignment="1" applyProtection="1">
      <alignment horizontal="left" vertical="center" wrapText="1"/>
      <protection locked="0"/>
    </xf>
    <xf numFmtId="165" fontId="15" fillId="0" borderId="3" xfId="5" applyNumberFormat="1" applyFont="1" applyFill="1" applyBorder="1" applyAlignment="1" applyProtection="1">
      <alignment horizontal="left" vertical="center" wrapText="1"/>
      <protection locked="0"/>
    </xf>
    <xf numFmtId="1" fontId="1" fillId="0" borderId="3" xfId="4" applyNumberFormat="1" applyFont="1" applyFill="1" applyBorder="1" applyAlignment="1" applyProtection="1">
      <alignment horizontal="left" vertical="center" wrapText="1"/>
      <protection locked="0"/>
    </xf>
    <xf numFmtId="165" fontId="1" fillId="0" borderId="3" xfId="3" applyNumberFormat="1" applyFont="1" applyFill="1" applyBorder="1" applyAlignment="1" applyProtection="1">
      <alignment horizontal="left" vertical="center" wrapText="1"/>
      <protection locked="0"/>
    </xf>
    <xf numFmtId="165" fontId="1" fillId="0" borderId="3" xfId="5" applyNumberFormat="1" applyFont="1" applyFill="1" applyBorder="1" applyAlignment="1" applyProtection="1">
      <alignment horizontal="left" vertical="center" wrapText="1"/>
      <protection locked="0"/>
    </xf>
    <xf numFmtId="3" fontId="1" fillId="0" borderId="3" xfId="4" applyNumberFormat="1" applyFont="1" applyFill="1" applyBorder="1" applyAlignment="1" applyProtection="1">
      <alignment horizontal="left" vertical="center" wrapText="1"/>
      <protection locked="0"/>
    </xf>
    <xf numFmtId="3" fontId="1" fillId="0" borderId="3" xfId="5" applyNumberFormat="1" applyFont="1" applyFill="1" applyBorder="1" applyAlignment="1" applyProtection="1">
      <alignment horizontal="left" vertical="center" wrapText="1"/>
      <protection locked="0"/>
    </xf>
    <xf numFmtId="3" fontId="15" fillId="0" borderId="3" xfId="5" applyNumberFormat="1" applyFont="1" applyFill="1" applyBorder="1" applyAlignment="1" applyProtection="1">
      <alignment horizontal="left" vertical="center" wrapText="1"/>
      <protection locked="0"/>
    </xf>
    <xf numFmtId="0" fontId="7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3" fillId="0" borderId="0" xfId="2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1" fillId="0" borderId="3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0" xfId="1" applyFont="1" applyFill="1" applyAlignment="1">
      <alignment horizontal="center" wrapText="1"/>
    </xf>
  </cellXfs>
  <cellStyles count="7">
    <cellStyle name="Обычный" xfId="0" builtinId="0"/>
    <cellStyle name="Обычный 3" xfId="1"/>
    <cellStyle name="Обычный 7" xfId="2"/>
    <cellStyle name="Обычный 7 3 2" xfId="6"/>
    <cellStyle name="Обычный 7 4" xfId="3"/>
    <cellStyle name="Стиль 1" xfId="4"/>
    <cellStyle name="Стиль 1 2" xfId="5"/>
  </cellStyles>
  <dxfs count="37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527</xdr:row>
      <xdr:rowOff>0</xdr:rowOff>
    </xdr:from>
    <xdr:to>
      <xdr:col>1</xdr:col>
      <xdr:colOff>952500</xdr:colOff>
      <xdr:row>527</xdr:row>
      <xdr:rowOff>160020</xdr:rowOff>
    </xdr:to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762125" y="317049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243</xdr:row>
      <xdr:rowOff>0</xdr:rowOff>
    </xdr:from>
    <xdr:ext cx="0" cy="160020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762125" y="152828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5" name="Text Box 4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6" name="Text Box 5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7" name="Text Box 6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8" name="Text Box 7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29" name="Text Box 8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0" name="Text Box 9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1" name="Text Box 10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2" name="Text Box 11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3" name="Text Box 12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4" name="Text Box 13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5" name="Text Box 14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6" name="Text Box 15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7" name="Text Box 16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8" name="Text Box 17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39" name="Text Box 18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0" name="Text Box 19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1" name="Text Box 20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2" name="Text Box 21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3" name="Text Box 22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7" name="Text Box 4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8" name="Text Box 5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49" name="Text Box 6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0" name="Text Box 7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1" name="Text Box 8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2" name="Text Box 9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3" name="Text Box 10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4" name="Text Box 11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5" name="Text Box 12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6" name="Text Box 13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7" name="Text Box 14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8" name="Text Box 15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59" name="Text Box 16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0" name="Text Box 17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1" name="Text Box 18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2" name="Text Box 19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3" name="Text Box 20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366</xdr:row>
      <xdr:rowOff>0</xdr:rowOff>
    </xdr:from>
    <xdr:ext cx="0" cy="160020"/>
    <xdr:sp macro="" textlink="">
      <xdr:nvSpPr>
        <xdr:cNvPr id="265" name="Text Box 22"/>
        <xdr:cNvSpPr txBox="1">
          <a:spLocks noChangeArrowheads="1"/>
        </xdr:cNvSpPr>
      </xdr:nvSpPr>
      <xdr:spPr bwMode="auto">
        <a:xfrm>
          <a:off x="1762125" y="21743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69" name="Text Box 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0" name="Text Box 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1" name="Text Box 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2" name="Text Box 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3" name="Text Box 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4" name="Text Box 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5" name="Text Box 1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6" name="Text Box 1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7" name="Text Box 1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8" name="Text Box 1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79" name="Text Box 1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0" name="Text Box 1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1" name="Text Box 1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2" name="Text Box 1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3" name="Text Box 1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4" name="Text Box 1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5" name="Text Box 2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7" name="Text Box 2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1" name="Text Box 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2" name="Text Box 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3" name="Text Box 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4" name="Text Box 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5" name="Text Box 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6" name="Text Box 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7" name="Text Box 1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8" name="Text Box 1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299" name="Text Box 1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0" name="Text Box 1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1" name="Text Box 1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2" name="Text Box 1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3" name="Text Box 1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4" name="Text Box 1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5" name="Text Box 1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6" name="Text Box 1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7" name="Text Box 2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09" name="Text Box 2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3" name="Text Box 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4" name="Text Box 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5" name="Text Box 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6" name="Text Box 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7" name="Text Box 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8" name="Text Box 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19" name="Text Box 1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0" name="Text Box 1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1" name="Text Box 1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2" name="Text Box 13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3" name="Text Box 14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4" name="Text Box 15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5" name="Text Box 16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6" name="Text Box 17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7" name="Text Box 18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8" name="Text Box 19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29" name="Text Box 20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30" name="Text Box 21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526</xdr:row>
      <xdr:rowOff>0</xdr:rowOff>
    </xdr:from>
    <xdr:to>
      <xdr:col>1</xdr:col>
      <xdr:colOff>952500</xdr:colOff>
      <xdr:row>526</xdr:row>
      <xdr:rowOff>160020</xdr:rowOff>
    </xdr:to>
    <xdr:sp macro="" textlink="">
      <xdr:nvSpPr>
        <xdr:cNvPr id="331" name="Text Box 22"/>
        <xdr:cNvSpPr txBox="1">
          <a:spLocks noChangeArrowheads="1"/>
        </xdr:cNvSpPr>
      </xdr:nvSpPr>
      <xdr:spPr bwMode="auto">
        <a:xfrm>
          <a:off x="1762125" y="31664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5" name="Text Box 4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6" name="Text Box 5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7" name="Text Box 6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0" name="Text Box 9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1" name="Text Box 10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2" name="Text Box 11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3" name="Text Box 12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4" name="Text Box 13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5" name="Text Box 14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6" name="Text Box 15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7" name="Text Box 16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8" name="Text Box 17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49" name="Text Box 18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0" name="Text Box 19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1" name="Text Box 20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3" name="Text Box 22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7" name="Text Box 4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8" name="Text Box 5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59" name="Text Box 6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0" name="Text Box 7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1" name="Text Box 8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2" name="Text Box 9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3" name="Text Box 10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4" name="Text Box 11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5" name="Text Box 12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6" name="Text Box 13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7" name="Text Box 14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8" name="Text Box 15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69" name="Text Box 16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0" name="Text Box 17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1" name="Text Box 18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2" name="Text Box 19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3" name="Text Box 20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5" name="Text Box 22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79" name="Text Box 4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0" name="Text Box 5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1" name="Text Box 6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2" name="Text Box 7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3" name="Text Box 8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4" name="Text Box 9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5" name="Text Box 10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6" name="Text Box 11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7" name="Text Box 12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8" name="Text Box 13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89" name="Text Box 14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0" name="Text Box 15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1" name="Text Box 16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2" name="Text Box 17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3" name="Text Box 18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4" name="Text Box 19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5" name="Text Box 20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6" name="Text Box 21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50</xdr:row>
      <xdr:rowOff>0</xdr:rowOff>
    </xdr:from>
    <xdr:ext cx="0" cy="160020"/>
    <xdr:sp macro="" textlink="">
      <xdr:nvSpPr>
        <xdr:cNvPr id="397" name="Text Box 22"/>
        <xdr:cNvSpPr txBox="1">
          <a:spLocks noChangeArrowheads="1"/>
        </xdr:cNvSpPr>
      </xdr:nvSpPr>
      <xdr:spPr bwMode="auto">
        <a:xfrm>
          <a:off x="1762125" y="277749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1" name="Text Box 4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2" name="Text Box 5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3" name="Text Box 6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4" name="Text Box 7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5" name="Text Box 8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6" name="Text Box 9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7" name="Text Box 10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8" name="Text Box 11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09" name="Text Box 12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0" name="Text Box 13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1" name="Text Box 14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2" name="Text Box 15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3" name="Text Box 16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4" name="Text Box 17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5" name="Text Box 18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6" name="Text Box 19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7" name="Text Box 20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8" name="Text Box 21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19" name="Text Box 22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3" name="Text Box 4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4" name="Text Box 5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5" name="Text Box 6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6" name="Text Box 7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7" name="Text Box 8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8" name="Text Box 9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29" name="Text Box 10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0" name="Text Box 11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1" name="Text Box 12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2" name="Text Box 13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3" name="Text Box 14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4" name="Text Box 15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5" name="Text Box 16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6" name="Text Box 17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7" name="Text Box 18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8" name="Text Box 19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39" name="Text Box 20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1" name="Text Box 22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5" name="Text Box 4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6" name="Text Box 5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7" name="Text Box 6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8" name="Text Box 7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49" name="Text Box 8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0" name="Text Box 9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1" name="Text Box 10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2" name="Text Box 11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3" name="Text Box 12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4" name="Text Box 13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5" name="Text Box 14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6" name="Text Box 15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7" name="Text Box 16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8" name="Text Box 17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59" name="Text Box 18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60" name="Text Box 19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61" name="Text Box 20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98</xdr:row>
      <xdr:rowOff>0</xdr:rowOff>
    </xdr:from>
    <xdr:ext cx="0" cy="160020"/>
    <xdr:sp macro="" textlink="">
      <xdr:nvSpPr>
        <xdr:cNvPr id="463" name="Text Box 22"/>
        <xdr:cNvSpPr txBox="1">
          <a:spLocks noChangeArrowheads="1"/>
        </xdr:cNvSpPr>
      </xdr:nvSpPr>
      <xdr:spPr bwMode="auto">
        <a:xfrm>
          <a:off x="1762125" y="57350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1158875</xdr:colOff>
      <xdr:row>385</xdr:row>
      <xdr:rowOff>0</xdr:rowOff>
    </xdr:from>
    <xdr:to>
      <xdr:col>1</xdr:col>
      <xdr:colOff>1711325</xdr:colOff>
      <xdr:row>385</xdr:row>
      <xdr:rowOff>112395</xdr:rowOff>
    </xdr:to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968500" y="229438200"/>
          <a:ext cx="552450" cy="112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8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69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0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1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2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3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4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5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8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79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0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1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2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3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4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8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89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0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1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2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3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4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5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6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7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8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499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0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1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2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3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4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5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6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2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3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4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5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6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7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8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19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2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3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4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5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6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7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8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2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3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4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5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6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7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8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39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0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1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2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3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4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5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6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7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8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49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0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6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7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8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59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0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1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2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3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6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7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8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69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0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1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2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7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8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79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0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1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2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3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4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5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6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7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8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3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4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5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6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7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8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599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0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1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2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3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4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5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6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7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8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09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0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6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7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8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19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0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1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2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3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6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7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8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29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0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1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2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6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7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8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39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0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1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2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49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0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1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2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3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654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0" name="Text Box 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1" name="Text Box 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2" name="Text Box 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3" name="Text Box 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4" name="Text Box 1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5" name="Text Box 1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6" name="Text Box 1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7" name="Text Box 1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0" name="Text Box 1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1" name="Text Box 1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2" name="Text Box 1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3" name="Text Box 1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4" name="Text Box 2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5" name="Text Box 2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6" name="Text Box 2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0" name="Text Box 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1" name="Text Box 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2" name="Text Box 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3" name="Text Box 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4" name="Text Box 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5" name="Text Box 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6" name="Text Box 1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7" name="Text Box 1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8" name="Text Box 1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9" name="Text Box 1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0" name="Text Box 1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1" name="Text Box 1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2" name="Text Box 1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3" name="Text Box 1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4" name="Text Box 1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5" name="Text Box 1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6" name="Text Box 2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7" name="Text Box 2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8" name="Text Box 2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1" name="Text Box 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4" name="Text Box 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5" name="Text Box 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6" name="Text Box 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7" name="Text Box 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8" name="Text Box 1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9" name="Text Box 1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0" name="Text Box 1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1" name="Text Box 13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4" name="Text Box 16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5" name="Text Box 17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6" name="Text Box 18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7" name="Text Box 19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8" name="Text Box 20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9" name="Text Box 21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20" name="Text Box 22"/>
        <xdr:cNvSpPr txBox="1">
          <a:spLocks noChangeArrowheads="1"/>
        </xdr:cNvSpPr>
      </xdr:nvSpPr>
      <xdr:spPr bwMode="auto">
        <a:xfrm>
          <a:off x="1762125" y="137731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4" name="Text Box 4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5" name="Text Box 5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6" name="Text Box 6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7" name="Text Box 7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8" name="Text Box 8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29" name="Text Box 9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0" name="Text Box 10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1" name="Text Box 11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2" name="Text Box 12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3" name="Text Box 13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4" name="Text Box 14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5" name="Text Box 15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6" name="Text Box 16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7" name="Text Box 17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8" name="Text Box 18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39" name="Text Box 19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0" name="Text Box 20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1" name="Text Box 21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2" name="Text Box 22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8" name="Text Box 6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49" name="Text Box 7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0" name="Text Box 8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1" name="Text Box 9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2" name="Text Box 10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3" name="Text Box 11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4" name="Text Box 12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5" name="Text Box 13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8" name="Text Box 16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59" name="Text Box 17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0" name="Text Box 18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1" name="Text Box 19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2" name="Text Box 20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3" name="Text Box 21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4" name="Text Box 22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7" name="Text Box 3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8" name="Text Box 4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69" name="Text Box 5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0" name="Text Box 6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1" name="Text Box 7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2" name="Text Box 8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3" name="Text Box 9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4" name="Text Box 10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5" name="Text Box 11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6" name="Text Box 12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7" name="Text Box 13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8" name="Text Box 14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79" name="Text Box 15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0" name="Text Box 16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1" name="Text Box 17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2" name="Text Box 18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3" name="Text Box 19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4" name="Text Box 20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5" name="Text Box 21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79</xdr:row>
      <xdr:rowOff>0</xdr:rowOff>
    </xdr:from>
    <xdr:ext cx="0" cy="160020"/>
    <xdr:sp macro="" textlink="">
      <xdr:nvSpPr>
        <xdr:cNvPr id="786" name="Text Box 22"/>
        <xdr:cNvSpPr txBox="1">
          <a:spLocks noChangeArrowheads="1"/>
        </xdr:cNvSpPr>
      </xdr:nvSpPr>
      <xdr:spPr bwMode="auto">
        <a:xfrm>
          <a:off x="1762125" y="45148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88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89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0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1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2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3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4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5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6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7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8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799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0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1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2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3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4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5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6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2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3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4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5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6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7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8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19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2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3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4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5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6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7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8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2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3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4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5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6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7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8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39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0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1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2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3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4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5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6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7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8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49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0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1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6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7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8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59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0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1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2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3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6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7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8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69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0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1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2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6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7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8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79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0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1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2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3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4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5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6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7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8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89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0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1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2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3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4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7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0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1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2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3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4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5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6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7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0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6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7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8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19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0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1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2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3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6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7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8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29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0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1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2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6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7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8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39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0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1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2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3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4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5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6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7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8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49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0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1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2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3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4" name="Text Box 2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5" name="Text Box 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0" name="Text Box 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1" name="Text Box 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2" name="Text Box 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3" name="Text Box 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4" name="Text Box 1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5" name="Text Box 1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6" name="Text Box 12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7" name="Text Box 13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0" name="Text Box 16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1" name="Text Box 17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2" name="Text Box 18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3" name="Text Box 19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4" name="Text Box 20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243</xdr:row>
      <xdr:rowOff>0</xdr:rowOff>
    </xdr:from>
    <xdr:to>
      <xdr:col>1</xdr:col>
      <xdr:colOff>3552825</xdr:colOff>
      <xdr:row>243</xdr:row>
      <xdr:rowOff>160020</xdr:rowOff>
    </xdr:to>
    <xdr:sp macro="" textlink="">
      <xdr:nvSpPr>
        <xdr:cNvPr id="975" name="Text Box 21"/>
        <xdr:cNvSpPr txBox="1">
          <a:spLocks noChangeArrowheads="1"/>
        </xdr:cNvSpPr>
      </xdr:nvSpPr>
      <xdr:spPr bwMode="auto">
        <a:xfrm>
          <a:off x="1762125" y="1528286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243</xdr:row>
      <xdr:rowOff>63500</xdr:rowOff>
    </xdr:from>
    <xdr:to>
      <xdr:col>1</xdr:col>
      <xdr:colOff>2600325</xdr:colOff>
      <xdr:row>243</xdr:row>
      <xdr:rowOff>223520</xdr:rowOff>
    </xdr:to>
    <xdr:sp macro="" textlink="">
      <xdr:nvSpPr>
        <xdr:cNvPr id="976" name="Text Box 22"/>
        <xdr:cNvSpPr txBox="1">
          <a:spLocks noChangeArrowheads="1"/>
        </xdr:cNvSpPr>
      </xdr:nvSpPr>
      <xdr:spPr bwMode="auto">
        <a:xfrm>
          <a:off x="809625" y="1528921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917"/>
  <sheetViews>
    <sheetView tabSelected="1" zoomScale="60" zoomScaleNormal="60" workbookViewId="0">
      <selection activeCell="A7" sqref="A7:AC7"/>
    </sheetView>
  </sheetViews>
  <sheetFormatPr defaultColWidth="9" defaultRowHeight="15.75" x14ac:dyDescent="0.25"/>
  <cols>
    <col min="1" max="1" width="10.625" style="1" customWidth="1"/>
    <col min="2" max="2" width="53.875" style="1" customWidth="1"/>
    <col min="3" max="3" width="30.75" style="1" customWidth="1"/>
    <col min="4" max="4" width="12.375" style="2" customWidth="1"/>
    <col min="5" max="5" width="12.375" style="3" customWidth="1"/>
    <col min="6" max="9" width="12.375" style="4" customWidth="1"/>
    <col min="10" max="10" width="12.375" style="5" customWidth="1"/>
    <col min="11" max="11" width="12.375" style="4" customWidth="1"/>
    <col min="12" max="17" width="12.375" style="5" customWidth="1"/>
    <col min="18" max="18" width="15.125" style="5" customWidth="1"/>
    <col min="19" max="19" width="12.375" style="4" customWidth="1"/>
    <col min="20" max="28" width="12.375" style="5" customWidth="1"/>
    <col min="29" max="29" width="55" style="5" customWidth="1"/>
    <col min="30" max="30" width="11.875" style="1" customWidth="1"/>
    <col min="31" max="31" width="14" style="1" customWidth="1"/>
    <col min="32" max="32" width="9" style="1" customWidth="1"/>
    <col min="33" max="33" width="11.75" style="1" customWidth="1"/>
    <col min="34" max="35" width="18.125" style="1" customWidth="1"/>
    <col min="36" max="36" width="9" style="1"/>
    <col min="37" max="37" width="16.75" style="1" bestFit="1" customWidth="1"/>
    <col min="38" max="38" width="21.25" style="1" customWidth="1"/>
    <col min="39" max="39" width="9" style="1"/>
    <col min="40" max="40" width="15" style="1" customWidth="1"/>
    <col min="41" max="16384" width="9" style="5"/>
  </cols>
  <sheetData>
    <row r="1" spans="1:40" ht="20.25" customHeight="1" x14ac:dyDescent="0.25">
      <c r="AC1" s="6" t="s">
        <v>0</v>
      </c>
    </row>
    <row r="2" spans="1:40" ht="20.25" customHeight="1" x14ac:dyDescent="0.3">
      <c r="H2" s="7"/>
      <c r="AC2" s="8" t="s">
        <v>1</v>
      </c>
    </row>
    <row r="3" spans="1:40" ht="20.25" customHeight="1" x14ac:dyDescent="0.3">
      <c r="H3" s="9"/>
      <c r="I3" s="7"/>
      <c r="J3" s="10"/>
      <c r="AC3" s="8" t="s">
        <v>2</v>
      </c>
    </row>
    <row r="4" spans="1:40" s="12" customFormat="1" ht="20.25" customHeight="1" x14ac:dyDescent="0.3">
      <c r="A4" s="142" t="s">
        <v>3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</row>
    <row r="5" spans="1:40" s="12" customFormat="1" ht="20.25" customHeight="1" x14ac:dyDescent="0.3">
      <c r="A5" s="143" t="s">
        <v>4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</row>
    <row r="6" spans="1:40" s="12" customFormat="1" ht="20.25" customHeight="1" x14ac:dyDescent="0.3">
      <c r="A6" s="13"/>
      <c r="B6" s="13"/>
      <c r="C6" s="13"/>
      <c r="D6" s="14"/>
      <c r="E6" s="15"/>
      <c r="F6" s="14"/>
      <c r="G6" s="14"/>
      <c r="H6" s="14"/>
      <c r="I6" s="14"/>
      <c r="J6" s="13"/>
      <c r="K6" s="14"/>
      <c r="L6" s="13"/>
      <c r="M6" s="13"/>
      <c r="N6" s="13"/>
      <c r="O6" s="13"/>
      <c r="P6" s="13"/>
      <c r="Q6" s="13"/>
      <c r="R6" s="13"/>
      <c r="S6" s="14"/>
      <c r="T6" s="13"/>
      <c r="U6" s="13"/>
      <c r="V6" s="13"/>
      <c r="W6" s="13"/>
      <c r="X6" s="13"/>
      <c r="Y6" s="13"/>
      <c r="Z6" s="13"/>
      <c r="AA6" s="13"/>
      <c r="AB6" s="13"/>
      <c r="AC6" s="13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1:40" s="12" customFormat="1" ht="20.25" customHeight="1" x14ac:dyDescent="0.3">
      <c r="A7" s="143" t="s">
        <v>5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</row>
    <row r="8" spans="1:40" ht="20.25" customHeight="1" x14ac:dyDescent="0.25">
      <c r="A8" s="144" t="s">
        <v>6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</row>
    <row r="9" spans="1:40" ht="20.25" customHeight="1" x14ac:dyDescent="0.25">
      <c r="A9" s="16"/>
      <c r="B9" s="16"/>
      <c r="C9" s="16"/>
      <c r="D9" s="17"/>
      <c r="E9" s="18"/>
      <c r="F9" s="19"/>
      <c r="G9" s="19"/>
      <c r="H9" s="19"/>
      <c r="I9" s="19"/>
      <c r="J9" s="18"/>
      <c r="K9" s="19"/>
      <c r="L9" s="18"/>
      <c r="M9" s="18"/>
      <c r="N9" s="18"/>
      <c r="O9" s="18"/>
      <c r="P9" s="18"/>
      <c r="Q9" s="18"/>
      <c r="R9" s="18"/>
      <c r="S9" s="19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40" ht="20.25" customHeight="1" x14ac:dyDescent="0.3">
      <c r="A10" s="145" t="s">
        <v>7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</row>
    <row r="11" spans="1:40" ht="20.25" customHeight="1" x14ac:dyDescent="0.25"/>
    <row r="12" spans="1:40" ht="20.25" customHeight="1" x14ac:dyDescent="0.25">
      <c r="A12" s="140" t="s">
        <v>8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</row>
    <row r="13" spans="1:40" ht="20.25" customHeight="1" x14ac:dyDescent="0.25">
      <c r="A13" s="144" t="s">
        <v>9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</row>
    <row r="14" spans="1:40" ht="21" customHeight="1" x14ac:dyDescent="0.25">
      <c r="D14" s="1"/>
      <c r="E14" s="5"/>
      <c r="F14" s="5"/>
      <c r="G14" s="5"/>
      <c r="H14" s="5"/>
      <c r="I14" s="5"/>
      <c r="K14" s="5"/>
      <c r="S14" s="5"/>
    </row>
    <row r="15" spans="1:40" ht="21" customHeight="1" x14ac:dyDescent="0.25">
      <c r="D15" s="1"/>
      <c r="F15" s="5"/>
      <c r="G15" s="5"/>
      <c r="H15" s="5"/>
      <c r="I15" s="5"/>
      <c r="K15" s="5"/>
      <c r="S15" s="5"/>
    </row>
    <row r="16" spans="1:40" ht="21" customHeight="1" x14ac:dyDescent="0.25">
      <c r="A16" s="146" t="s">
        <v>10</v>
      </c>
      <c r="B16" s="146" t="s">
        <v>11</v>
      </c>
      <c r="C16" s="146" t="s">
        <v>12</v>
      </c>
      <c r="D16" s="146" t="s">
        <v>13</v>
      </c>
      <c r="E16" s="149" t="s">
        <v>14</v>
      </c>
      <c r="F16" s="146" t="s">
        <v>15</v>
      </c>
      <c r="G16" s="152" t="s">
        <v>16</v>
      </c>
      <c r="H16" s="155" t="s">
        <v>17</v>
      </c>
      <c r="I16" s="155"/>
      <c r="J16" s="155"/>
      <c r="K16" s="155"/>
      <c r="L16" s="155"/>
      <c r="M16" s="155"/>
      <c r="N16" s="155"/>
      <c r="O16" s="155"/>
      <c r="P16" s="155"/>
      <c r="Q16" s="155"/>
      <c r="R16" s="152" t="s">
        <v>18</v>
      </c>
      <c r="S16" s="158" t="s">
        <v>19</v>
      </c>
      <c r="T16" s="159"/>
      <c r="U16" s="159"/>
      <c r="V16" s="159"/>
      <c r="W16" s="159"/>
      <c r="X16" s="159"/>
      <c r="Y16" s="159"/>
      <c r="Z16" s="159"/>
      <c r="AA16" s="159"/>
      <c r="AB16" s="159"/>
      <c r="AC16" s="155" t="s">
        <v>20</v>
      </c>
    </row>
    <row r="17" spans="1:38" ht="39.75" customHeight="1" x14ac:dyDescent="0.25">
      <c r="A17" s="147"/>
      <c r="B17" s="147"/>
      <c r="C17" s="147"/>
      <c r="D17" s="147"/>
      <c r="E17" s="150"/>
      <c r="F17" s="147"/>
      <c r="G17" s="153"/>
      <c r="H17" s="155" t="s">
        <v>21</v>
      </c>
      <c r="I17" s="155"/>
      <c r="J17" s="155"/>
      <c r="K17" s="155"/>
      <c r="L17" s="155"/>
      <c r="M17" s="155" t="s">
        <v>22</v>
      </c>
      <c r="N17" s="155"/>
      <c r="O17" s="155"/>
      <c r="P17" s="155"/>
      <c r="Q17" s="155"/>
      <c r="R17" s="156"/>
      <c r="S17" s="160" t="s">
        <v>23</v>
      </c>
      <c r="T17" s="159"/>
      <c r="U17" s="161" t="s">
        <v>24</v>
      </c>
      <c r="V17" s="161"/>
      <c r="W17" s="161" t="s">
        <v>25</v>
      </c>
      <c r="X17" s="159"/>
      <c r="Y17" s="161" t="s">
        <v>26</v>
      </c>
      <c r="Z17" s="159"/>
      <c r="AA17" s="161" t="s">
        <v>27</v>
      </c>
      <c r="AB17" s="159"/>
      <c r="AC17" s="155"/>
    </row>
    <row r="18" spans="1:38" ht="39.75" customHeight="1" x14ac:dyDescent="0.25">
      <c r="A18" s="147"/>
      <c r="B18" s="147"/>
      <c r="C18" s="147"/>
      <c r="D18" s="147"/>
      <c r="E18" s="150"/>
      <c r="F18" s="147"/>
      <c r="G18" s="153"/>
      <c r="H18" s="162" t="s">
        <v>23</v>
      </c>
      <c r="I18" s="162" t="s">
        <v>24</v>
      </c>
      <c r="J18" s="161" t="s">
        <v>25</v>
      </c>
      <c r="K18" s="162" t="s">
        <v>26</v>
      </c>
      <c r="L18" s="162" t="s">
        <v>27</v>
      </c>
      <c r="M18" s="163" t="s">
        <v>28</v>
      </c>
      <c r="N18" s="163" t="s">
        <v>24</v>
      </c>
      <c r="O18" s="161" t="s">
        <v>25</v>
      </c>
      <c r="P18" s="163" t="s">
        <v>26</v>
      </c>
      <c r="Q18" s="163" t="s">
        <v>27</v>
      </c>
      <c r="R18" s="156"/>
      <c r="S18" s="159"/>
      <c r="T18" s="159"/>
      <c r="U18" s="161"/>
      <c r="V18" s="161"/>
      <c r="W18" s="159"/>
      <c r="X18" s="159"/>
      <c r="Y18" s="159"/>
      <c r="Z18" s="159"/>
      <c r="AA18" s="159"/>
      <c r="AB18" s="159"/>
      <c r="AC18" s="155"/>
      <c r="AG18" s="164"/>
      <c r="AH18" s="20"/>
      <c r="AI18" s="20"/>
    </row>
    <row r="19" spans="1:38" ht="157.5" customHeight="1" x14ac:dyDescent="0.25">
      <c r="A19" s="148"/>
      <c r="B19" s="148"/>
      <c r="C19" s="148"/>
      <c r="D19" s="148"/>
      <c r="E19" s="151"/>
      <c r="F19" s="148"/>
      <c r="G19" s="154"/>
      <c r="H19" s="162"/>
      <c r="I19" s="162"/>
      <c r="J19" s="161"/>
      <c r="K19" s="162"/>
      <c r="L19" s="162"/>
      <c r="M19" s="163"/>
      <c r="N19" s="163"/>
      <c r="O19" s="161"/>
      <c r="P19" s="163"/>
      <c r="Q19" s="163"/>
      <c r="R19" s="157"/>
      <c r="S19" s="21" t="s">
        <v>29</v>
      </c>
      <c r="T19" s="21" t="s">
        <v>30</v>
      </c>
      <c r="U19" s="21" t="s">
        <v>29</v>
      </c>
      <c r="V19" s="21" t="s">
        <v>30</v>
      </c>
      <c r="W19" s="21" t="s">
        <v>29</v>
      </c>
      <c r="X19" s="21" t="s">
        <v>30</v>
      </c>
      <c r="Y19" s="21" t="s">
        <v>29</v>
      </c>
      <c r="Z19" s="21" t="s">
        <v>30</v>
      </c>
      <c r="AA19" s="21" t="s">
        <v>29</v>
      </c>
      <c r="AB19" s="21" t="s">
        <v>30</v>
      </c>
      <c r="AC19" s="155"/>
      <c r="AG19" s="164"/>
      <c r="AH19" s="20"/>
      <c r="AI19" s="20"/>
    </row>
    <row r="20" spans="1:38" ht="16.5" thickBot="1" x14ac:dyDescent="0.3">
      <c r="A20" s="22">
        <v>1</v>
      </c>
      <c r="B20" s="22">
        <f t="shared" ref="B20:AC20" si="0">A20+1</f>
        <v>2</v>
      </c>
      <c r="C20" s="22">
        <f t="shared" si="0"/>
        <v>3</v>
      </c>
      <c r="D20" s="22">
        <f t="shared" si="0"/>
        <v>4</v>
      </c>
      <c r="E20" s="23">
        <f t="shared" si="0"/>
        <v>5</v>
      </c>
      <c r="F20" s="22">
        <f t="shared" si="0"/>
        <v>6</v>
      </c>
      <c r="G20" s="22">
        <f t="shared" si="0"/>
        <v>7</v>
      </c>
      <c r="H20" s="22">
        <f t="shared" si="0"/>
        <v>8</v>
      </c>
      <c r="I20" s="22">
        <f t="shared" si="0"/>
        <v>9</v>
      </c>
      <c r="J20" s="22">
        <f t="shared" si="0"/>
        <v>10</v>
      </c>
      <c r="K20" s="22">
        <f t="shared" si="0"/>
        <v>11</v>
      </c>
      <c r="L20" s="22">
        <f t="shared" si="0"/>
        <v>12</v>
      </c>
      <c r="M20" s="22">
        <f t="shared" si="0"/>
        <v>13</v>
      </c>
      <c r="N20" s="22">
        <f t="shared" si="0"/>
        <v>14</v>
      </c>
      <c r="O20" s="22">
        <f t="shared" si="0"/>
        <v>15</v>
      </c>
      <c r="P20" s="22">
        <f t="shared" si="0"/>
        <v>16</v>
      </c>
      <c r="Q20" s="22">
        <f t="shared" si="0"/>
        <v>17</v>
      </c>
      <c r="R20" s="24">
        <f t="shared" si="0"/>
        <v>18</v>
      </c>
      <c r="S20" s="24">
        <f t="shared" si="0"/>
        <v>19</v>
      </c>
      <c r="T20" s="24">
        <f t="shared" si="0"/>
        <v>20</v>
      </c>
      <c r="U20" s="24">
        <f t="shared" si="0"/>
        <v>21</v>
      </c>
      <c r="V20" s="24">
        <f t="shared" si="0"/>
        <v>22</v>
      </c>
      <c r="W20" s="24">
        <f t="shared" si="0"/>
        <v>23</v>
      </c>
      <c r="X20" s="24">
        <f t="shared" si="0"/>
        <v>24</v>
      </c>
      <c r="Y20" s="24">
        <f t="shared" si="0"/>
        <v>25</v>
      </c>
      <c r="Z20" s="24">
        <f t="shared" si="0"/>
        <v>26</v>
      </c>
      <c r="AA20" s="24">
        <f t="shared" si="0"/>
        <v>27</v>
      </c>
      <c r="AB20" s="24">
        <f t="shared" si="0"/>
        <v>28</v>
      </c>
      <c r="AC20" s="22">
        <f t="shared" si="0"/>
        <v>29</v>
      </c>
    </row>
    <row r="21" spans="1:38" ht="16.5" thickBot="1" x14ac:dyDescent="0.3">
      <c r="A21" s="25" t="s">
        <v>31</v>
      </c>
      <c r="B21" s="26" t="s">
        <v>32</v>
      </c>
      <c r="C21" s="27" t="s">
        <v>33</v>
      </c>
      <c r="D21" s="28">
        <f t="shared" ref="D21:F21" si="1">SUM(D22,D23,D24,D25,D26,D27,D28)</f>
        <v>70415.016731892058</v>
      </c>
      <c r="E21" s="29">
        <f t="shared" si="1"/>
        <v>0</v>
      </c>
      <c r="F21" s="29">
        <f t="shared" si="1"/>
        <v>14666.076822988001</v>
      </c>
      <c r="G21" s="29">
        <f>SUM(G22,G23,G24,G25,G26,G27,G28)</f>
        <v>55748.93990890406</v>
      </c>
      <c r="H21" s="30">
        <f t="shared" ref="H21:S21" si="2">SUM(H22,H23,H24,H25,H26,H27,H28)</f>
        <v>11905.111458430481</v>
      </c>
      <c r="I21" s="30">
        <f t="shared" si="2"/>
        <v>0</v>
      </c>
      <c r="J21" s="30">
        <f t="shared" si="2"/>
        <v>0</v>
      </c>
      <c r="K21" s="30">
        <f t="shared" si="2"/>
        <v>5688.1515050300704</v>
      </c>
      <c r="L21" s="30">
        <f t="shared" si="2"/>
        <v>6216.959953400411</v>
      </c>
      <c r="M21" s="30">
        <f t="shared" si="2"/>
        <v>9975.5852947599997</v>
      </c>
      <c r="N21" s="30">
        <f t="shared" si="2"/>
        <v>0</v>
      </c>
      <c r="O21" s="30">
        <f t="shared" si="2"/>
        <v>0</v>
      </c>
      <c r="P21" s="30">
        <f t="shared" si="2"/>
        <v>4399.1790617966672</v>
      </c>
      <c r="Q21" s="30">
        <f t="shared" si="2"/>
        <v>5576.4062329633334</v>
      </c>
      <c r="R21" s="30">
        <f t="shared" si="2"/>
        <v>46229.013113334062</v>
      </c>
      <c r="S21" s="30">
        <f t="shared" si="2"/>
        <v>-2394.5106431104814</v>
      </c>
      <c r="T21" s="31">
        <f>S21/H21</f>
        <v>-0.20113298825227155</v>
      </c>
      <c r="U21" s="30">
        <f t="shared" ref="U21" si="3">SUM(U22,U23,U24,U25,U26,U27,U28)</f>
        <v>0</v>
      </c>
      <c r="V21" s="31">
        <v>0</v>
      </c>
      <c r="W21" s="30">
        <f t="shared" ref="W21" si="4">SUM(W22,W23,W24,W25,W26,W27,W28)</f>
        <v>0</v>
      </c>
      <c r="X21" s="31">
        <v>0</v>
      </c>
      <c r="Y21" s="30">
        <f t="shared" ref="Y21" si="5">SUM(Y22,Y23,Y24,Y25,Y26,Y27,Y28)</f>
        <v>-1326.288493413404</v>
      </c>
      <c r="Z21" s="31">
        <f>Y21/K21</f>
        <v>-0.23316687191622062</v>
      </c>
      <c r="AA21" s="30">
        <f t="shared" ref="AA21" si="6">SUM(AA22,AA23,AA24,AA25,AA26,AA27,AA28)</f>
        <v>-1068.2221496970767</v>
      </c>
      <c r="AB21" s="31">
        <f>AA21/L21</f>
        <v>-0.17182387496525611</v>
      </c>
      <c r="AC21" s="32" t="s">
        <v>34</v>
      </c>
      <c r="AK21" s="33"/>
      <c r="AL21" s="33"/>
    </row>
    <row r="22" spans="1:38" x14ac:dyDescent="0.25">
      <c r="A22" s="34" t="s">
        <v>35</v>
      </c>
      <c r="B22" s="35" t="s">
        <v>36</v>
      </c>
      <c r="C22" s="36" t="s">
        <v>33</v>
      </c>
      <c r="D22" s="37">
        <f t="shared" ref="D22:S22" si="7">SUM(D30,D375,D503,D751,D865)</f>
        <v>6123.0450299450213</v>
      </c>
      <c r="E22" s="38">
        <f t="shared" si="7"/>
        <v>0</v>
      </c>
      <c r="F22" s="38">
        <f t="shared" si="7"/>
        <v>916.39118327000006</v>
      </c>
      <c r="G22" s="38">
        <f t="shared" si="7"/>
        <v>5206.6538466750217</v>
      </c>
      <c r="H22" s="39">
        <f t="shared" si="7"/>
        <v>1497.0450342900001</v>
      </c>
      <c r="I22" s="39">
        <f t="shared" si="7"/>
        <v>0</v>
      </c>
      <c r="J22" s="39">
        <f t="shared" si="7"/>
        <v>0</v>
      </c>
      <c r="K22" s="39">
        <f t="shared" si="7"/>
        <v>146.5609993883333</v>
      </c>
      <c r="L22" s="39">
        <f t="shared" si="7"/>
        <v>1350.4840349016665</v>
      </c>
      <c r="M22" s="39">
        <f t="shared" si="7"/>
        <v>1573.8699373400002</v>
      </c>
      <c r="N22" s="39">
        <f t="shared" si="7"/>
        <v>0</v>
      </c>
      <c r="O22" s="39">
        <f t="shared" si="7"/>
        <v>0</v>
      </c>
      <c r="P22" s="39">
        <f t="shared" si="7"/>
        <v>83.058077440000019</v>
      </c>
      <c r="Q22" s="39">
        <f t="shared" si="7"/>
        <v>1490.8118599000002</v>
      </c>
      <c r="R22" s="39">
        <f t="shared" si="7"/>
        <v>3681.1182135850222</v>
      </c>
      <c r="S22" s="39">
        <f t="shared" si="7"/>
        <v>28.49059879999999</v>
      </c>
      <c r="T22" s="40">
        <f>S22/H22</f>
        <v>1.9031223608788866E-2</v>
      </c>
      <c r="U22" s="39">
        <f t="shared" ref="U22" si="8">SUM(U30,U375,U503,U751,U865)</f>
        <v>0</v>
      </c>
      <c r="V22" s="40">
        <v>0</v>
      </c>
      <c r="W22" s="39">
        <f t="shared" ref="W22" si="9">SUM(W30,W375,W503,W751,W865)</f>
        <v>0</v>
      </c>
      <c r="X22" s="40">
        <v>0</v>
      </c>
      <c r="Y22" s="39">
        <f t="shared" ref="Y22" si="10">SUM(Y30,Y375,Y503,Y751,Y865)</f>
        <v>-63.502921948333324</v>
      </c>
      <c r="Z22" s="40">
        <f>Y22/K22</f>
        <v>-0.43328663296074899</v>
      </c>
      <c r="AA22" s="39">
        <f t="shared" ref="AA22" si="11">SUM(AA30,AA375,AA503,AA751,AA865)</f>
        <v>91.993520748333268</v>
      </c>
      <c r="AB22" s="40">
        <f>AA22/L22</f>
        <v>6.8118925045294321E-2</v>
      </c>
      <c r="AC22" s="41" t="s">
        <v>34</v>
      </c>
      <c r="AK22" s="33"/>
      <c r="AL22" s="33"/>
    </row>
    <row r="23" spans="1:38" x14ac:dyDescent="0.25">
      <c r="A23" s="42" t="s">
        <v>37</v>
      </c>
      <c r="B23" s="43" t="s">
        <v>38</v>
      </c>
      <c r="C23" s="44" t="s">
        <v>33</v>
      </c>
      <c r="D23" s="45">
        <f t="shared" ref="D23:S23" si="12">SUM(D51,D402,D544,D766,D880)</f>
        <v>17458.120114115936</v>
      </c>
      <c r="E23" s="46">
        <f t="shared" si="12"/>
        <v>0</v>
      </c>
      <c r="F23" s="46">
        <f t="shared" si="12"/>
        <v>1993.01389675</v>
      </c>
      <c r="G23" s="46">
        <f t="shared" si="12"/>
        <v>15465.106217365936</v>
      </c>
      <c r="H23" s="47">
        <f t="shared" si="12"/>
        <v>1072.584177724081</v>
      </c>
      <c r="I23" s="47">
        <f t="shared" si="12"/>
        <v>0</v>
      </c>
      <c r="J23" s="47">
        <f t="shared" si="12"/>
        <v>0</v>
      </c>
      <c r="K23" s="47">
        <f t="shared" si="12"/>
        <v>754.60462828006757</v>
      </c>
      <c r="L23" s="47">
        <f t="shared" si="12"/>
        <v>317.97954944401346</v>
      </c>
      <c r="M23" s="47">
        <f t="shared" si="12"/>
        <v>1206.90864528</v>
      </c>
      <c r="N23" s="47">
        <f t="shared" si="12"/>
        <v>0</v>
      </c>
      <c r="O23" s="47">
        <f t="shared" si="12"/>
        <v>0</v>
      </c>
      <c r="P23" s="47">
        <f t="shared" si="12"/>
        <v>944.40315052666665</v>
      </c>
      <c r="Q23" s="47">
        <f t="shared" si="12"/>
        <v>262.50549475333332</v>
      </c>
      <c r="R23" s="47">
        <f t="shared" si="12"/>
        <v>14317.071038895936</v>
      </c>
      <c r="S23" s="47">
        <f t="shared" si="12"/>
        <v>75.451000745918861</v>
      </c>
      <c r="T23" s="48">
        <f>S23/H23</f>
        <v>7.034506224585424E-2</v>
      </c>
      <c r="U23" s="47">
        <f t="shared" ref="U23" si="13">SUM(U51,U402,U544,U766,U880)</f>
        <v>0</v>
      </c>
      <c r="V23" s="48">
        <v>0</v>
      </c>
      <c r="W23" s="47">
        <f t="shared" ref="W23" si="14">SUM(W51,W402,W544,W766,W880)</f>
        <v>0</v>
      </c>
      <c r="X23" s="48">
        <v>0</v>
      </c>
      <c r="Y23" s="47">
        <f t="shared" ref="Y23" si="15">SUM(Y51,Y402,Y544,Y766,Y880)</f>
        <v>186.29087906659902</v>
      </c>
      <c r="Z23" s="48">
        <f>Y23/K23</f>
        <v>0.24687216601255477</v>
      </c>
      <c r="AA23" s="47">
        <f t="shared" ref="AA23" si="16">SUM(AA51,AA402,AA544,AA766,AA880)</f>
        <v>-110.83987832068014</v>
      </c>
      <c r="AB23" s="48">
        <f>AA23/L23</f>
        <v>-0.34857549334378085</v>
      </c>
      <c r="AC23" s="49" t="s">
        <v>34</v>
      </c>
      <c r="AK23" s="33"/>
      <c r="AL23" s="33"/>
    </row>
    <row r="24" spans="1:38" x14ac:dyDescent="0.25">
      <c r="A24" s="42" t="s">
        <v>39</v>
      </c>
      <c r="B24" s="43" t="s">
        <v>40</v>
      </c>
      <c r="C24" s="44" t="s">
        <v>33</v>
      </c>
      <c r="D24" s="45">
        <f t="shared" ref="D24:S24" si="17">SUM(D69,D418,D555,D774,D885)</f>
        <v>28072.44964518895</v>
      </c>
      <c r="E24" s="46">
        <f t="shared" si="17"/>
        <v>0</v>
      </c>
      <c r="F24" s="46">
        <f t="shared" si="17"/>
        <v>7103.6725784880009</v>
      </c>
      <c r="G24" s="46">
        <f t="shared" si="17"/>
        <v>20968.777066700954</v>
      </c>
      <c r="H24" s="47">
        <f t="shared" si="17"/>
        <v>7133.9275978983951</v>
      </c>
      <c r="I24" s="47">
        <f t="shared" si="17"/>
        <v>0</v>
      </c>
      <c r="J24" s="47">
        <f t="shared" si="17"/>
        <v>0</v>
      </c>
      <c r="K24" s="47">
        <f t="shared" si="17"/>
        <v>3352.9496300366663</v>
      </c>
      <c r="L24" s="47">
        <f t="shared" si="17"/>
        <v>3780.9779678617297</v>
      </c>
      <c r="M24" s="47">
        <f t="shared" si="17"/>
        <v>5510.9109657500012</v>
      </c>
      <c r="N24" s="47">
        <f t="shared" si="17"/>
        <v>0</v>
      </c>
      <c r="O24" s="47">
        <f t="shared" si="17"/>
        <v>0</v>
      </c>
      <c r="P24" s="47">
        <f t="shared" si="17"/>
        <v>2207.12001452</v>
      </c>
      <c r="Q24" s="47">
        <f t="shared" si="17"/>
        <v>3303.7909512300002</v>
      </c>
      <c r="R24" s="47">
        <f t="shared" si="17"/>
        <v>15710.322710110948</v>
      </c>
      <c r="S24" s="47">
        <f t="shared" si="17"/>
        <v>-1884.7992215583961</v>
      </c>
      <c r="T24" s="48">
        <f t="shared" ref="T24:T32" si="18">S24/H24</f>
        <v>-0.26420217975209681</v>
      </c>
      <c r="U24" s="47">
        <f t="shared" ref="U24" si="19">SUM(U69,U418,U555,U774,U885)</f>
        <v>0</v>
      </c>
      <c r="V24" s="48">
        <v>0</v>
      </c>
      <c r="W24" s="47">
        <f t="shared" ref="W24" si="20">SUM(W69,W418,W555,W774,W885)</f>
        <v>0</v>
      </c>
      <c r="X24" s="48">
        <v>0</v>
      </c>
      <c r="Y24" s="47">
        <f t="shared" ref="Y24" si="21">SUM(Y69,Y418,Y555,Y774,Y885)</f>
        <v>-1170.8240516566666</v>
      </c>
      <c r="Z24" s="48">
        <f t="shared" ref="Z24:Z32" si="22">Y24/K24</f>
        <v>-0.34919225781625091</v>
      </c>
      <c r="AA24" s="47">
        <f t="shared" ref="AA24" si="23">SUM(AA69,AA418,AA555,AA774,AA885)</f>
        <v>-713.97516990172915</v>
      </c>
      <c r="AB24" s="48">
        <f t="shared" ref="AB24:AB32" si="24">AA24/L24</f>
        <v>-0.18883346477300583</v>
      </c>
      <c r="AC24" s="49" t="s">
        <v>34</v>
      </c>
      <c r="AK24" s="33"/>
      <c r="AL24" s="33"/>
    </row>
    <row r="25" spans="1:38" ht="31.5" x14ac:dyDescent="0.25">
      <c r="A25" s="42" t="s">
        <v>41</v>
      </c>
      <c r="B25" s="43" t="s">
        <v>42</v>
      </c>
      <c r="C25" s="44" t="s">
        <v>33</v>
      </c>
      <c r="D25" s="45">
        <f t="shared" ref="D25:S25" si="25">SUM(D204,D452,D641,D806,D895)</f>
        <v>605.83481769399998</v>
      </c>
      <c r="E25" s="46">
        <f t="shared" si="25"/>
        <v>0</v>
      </c>
      <c r="F25" s="46">
        <f t="shared" si="25"/>
        <v>21.638945730000003</v>
      </c>
      <c r="G25" s="46">
        <f t="shared" si="25"/>
        <v>584.19587196400005</v>
      </c>
      <c r="H25" s="47">
        <f t="shared" si="25"/>
        <v>46.068000121999901</v>
      </c>
      <c r="I25" s="47">
        <f t="shared" si="25"/>
        <v>0</v>
      </c>
      <c r="J25" s="47">
        <f t="shared" si="25"/>
        <v>0</v>
      </c>
      <c r="K25" s="47">
        <f t="shared" si="25"/>
        <v>38.390000101666587</v>
      </c>
      <c r="L25" s="47">
        <f t="shared" si="25"/>
        <v>7.6780000203333163</v>
      </c>
      <c r="M25" s="47">
        <f t="shared" si="25"/>
        <v>67.472966700000001</v>
      </c>
      <c r="N25" s="47">
        <f t="shared" si="25"/>
        <v>0</v>
      </c>
      <c r="O25" s="47">
        <f t="shared" si="25"/>
        <v>0</v>
      </c>
      <c r="P25" s="47">
        <f t="shared" si="25"/>
        <v>56.227472250000005</v>
      </c>
      <c r="Q25" s="47">
        <f t="shared" si="25"/>
        <v>11.245494450000004</v>
      </c>
      <c r="R25" s="47">
        <f t="shared" si="25"/>
        <v>516.72290526400002</v>
      </c>
      <c r="S25" s="47">
        <f t="shared" si="25"/>
        <v>21.404966578000106</v>
      </c>
      <c r="T25" s="48">
        <f t="shared" si="18"/>
        <v>0.46463850224264686</v>
      </c>
      <c r="U25" s="47">
        <f t="shared" ref="U25" si="26">SUM(U204,U452,U641,U806,U895)</f>
        <v>0</v>
      </c>
      <c r="V25" s="48">
        <v>0</v>
      </c>
      <c r="W25" s="47">
        <f t="shared" ref="W25" si="27">SUM(W204,W452,W641,W806,W895)</f>
        <v>0</v>
      </c>
      <c r="X25" s="48">
        <v>0</v>
      </c>
      <c r="Y25" s="47">
        <f t="shared" ref="Y25" si="28">SUM(Y204,Y452,Y641,Y806,Y895)</f>
        <v>17.837472148333418</v>
      </c>
      <c r="Z25" s="48">
        <f t="shared" si="22"/>
        <v>0.46463850224264674</v>
      </c>
      <c r="AA25" s="47">
        <f t="shared" ref="AA25" si="29">SUM(AA204,AA452,AA641,AA806,AA895)</f>
        <v>3.5674944296666879</v>
      </c>
      <c r="AB25" s="48">
        <f t="shared" si="24"/>
        <v>0.46463850224264736</v>
      </c>
      <c r="AC25" s="49" t="s">
        <v>34</v>
      </c>
      <c r="AK25" s="33"/>
      <c r="AL25" s="33"/>
    </row>
    <row r="26" spans="1:38" x14ac:dyDescent="0.25">
      <c r="A26" s="42" t="s">
        <v>43</v>
      </c>
      <c r="B26" s="43" t="s">
        <v>44</v>
      </c>
      <c r="C26" s="44" t="s">
        <v>33</v>
      </c>
      <c r="D26" s="45">
        <f t="shared" ref="D26:S26" si="30">SUM(D211,D465,D648,D813,D902)</f>
        <v>14209.609830112149</v>
      </c>
      <c r="E26" s="46">
        <f t="shared" si="30"/>
        <v>0</v>
      </c>
      <c r="F26" s="46">
        <f t="shared" si="30"/>
        <v>3627.4446223100003</v>
      </c>
      <c r="G26" s="46">
        <f t="shared" si="30"/>
        <v>10582.165207802145</v>
      </c>
      <c r="H26" s="47">
        <f t="shared" si="30"/>
        <v>482.46587654200005</v>
      </c>
      <c r="I26" s="47">
        <f t="shared" si="30"/>
        <v>0</v>
      </c>
      <c r="J26" s="47">
        <f t="shared" si="30"/>
        <v>0</v>
      </c>
      <c r="K26" s="47">
        <f t="shared" si="30"/>
        <v>169.02920608166659</v>
      </c>
      <c r="L26" s="47">
        <f t="shared" si="30"/>
        <v>313.43667046033335</v>
      </c>
      <c r="M26" s="47">
        <f t="shared" si="30"/>
        <v>240.03108109999997</v>
      </c>
      <c r="N26" s="47">
        <f t="shared" si="30"/>
        <v>0</v>
      </c>
      <c r="O26" s="47">
        <f t="shared" si="30"/>
        <v>0</v>
      </c>
      <c r="P26" s="47">
        <f t="shared" si="30"/>
        <v>138.32969384999998</v>
      </c>
      <c r="Q26" s="47">
        <f t="shared" si="30"/>
        <v>101.70138725000001</v>
      </c>
      <c r="R26" s="47">
        <f t="shared" si="30"/>
        <v>10342.134126702145</v>
      </c>
      <c r="S26" s="47">
        <f t="shared" si="30"/>
        <v>-242.434795442</v>
      </c>
      <c r="T26" s="48">
        <f t="shared" si="18"/>
        <v>-0.50249107186525621</v>
      </c>
      <c r="U26" s="47">
        <f t="shared" ref="U26" si="31">SUM(U211,U465,U648,U813,U902)</f>
        <v>0</v>
      </c>
      <c r="V26" s="48">
        <v>0</v>
      </c>
      <c r="W26" s="47">
        <f t="shared" ref="W26" si="32">SUM(W211,W465,W648,W813,W902)</f>
        <v>0</v>
      </c>
      <c r="X26" s="48">
        <v>0</v>
      </c>
      <c r="Y26" s="47">
        <f t="shared" ref="Y26" si="33">SUM(Y211,Y465,Y648,Y813,Y902)</f>
        <v>-30.699512231666617</v>
      </c>
      <c r="Z26" s="48">
        <f t="shared" si="22"/>
        <v>-0.18162253106030757</v>
      </c>
      <c r="AA26" s="47">
        <f t="shared" ref="AA26" si="34">SUM(AA211,AA465,AA648,AA813,AA902)</f>
        <v>-211.73528321033336</v>
      </c>
      <c r="AB26" s="48">
        <f t="shared" si="24"/>
        <v>-0.67552811513523692</v>
      </c>
      <c r="AC26" s="49" t="s">
        <v>34</v>
      </c>
      <c r="AK26" s="33"/>
      <c r="AL26" s="33"/>
    </row>
    <row r="27" spans="1:38" ht="31.5" x14ac:dyDescent="0.25">
      <c r="A27" s="42" t="s">
        <v>45</v>
      </c>
      <c r="B27" s="43" t="s">
        <v>46</v>
      </c>
      <c r="C27" s="44" t="s">
        <v>33</v>
      </c>
      <c r="D27" s="45">
        <f t="shared" ref="D27:S28" si="35">SUM(D225,D472,D654,D819,D908)</f>
        <v>0</v>
      </c>
      <c r="E27" s="46">
        <f t="shared" si="35"/>
        <v>0</v>
      </c>
      <c r="F27" s="46">
        <f t="shared" si="35"/>
        <v>0</v>
      </c>
      <c r="G27" s="46">
        <f t="shared" si="35"/>
        <v>0</v>
      </c>
      <c r="H27" s="47">
        <f t="shared" si="35"/>
        <v>0</v>
      </c>
      <c r="I27" s="47">
        <f t="shared" si="35"/>
        <v>0</v>
      </c>
      <c r="J27" s="47">
        <f t="shared" si="35"/>
        <v>0</v>
      </c>
      <c r="K27" s="47">
        <f t="shared" si="35"/>
        <v>0</v>
      </c>
      <c r="L27" s="47">
        <f t="shared" si="35"/>
        <v>0</v>
      </c>
      <c r="M27" s="47">
        <f t="shared" si="35"/>
        <v>0</v>
      </c>
      <c r="N27" s="47">
        <f t="shared" si="35"/>
        <v>0</v>
      </c>
      <c r="O27" s="47">
        <f t="shared" si="35"/>
        <v>0</v>
      </c>
      <c r="P27" s="47">
        <f t="shared" si="35"/>
        <v>0</v>
      </c>
      <c r="Q27" s="47">
        <f t="shared" si="35"/>
        <v>0</v>
      </c>
      <c r="R27" s="47">
        <f t="shared" si="35"/>
        <v>0</v>
      </c>
      <c r="S27" s="47">
        <f t="shared" si="35"/>
        <v>0</v>
      </c>
      <c r="T27" s="48">
        <v>0</v>
      </c>
      <c r="U27" s="47">
        <f t="shared" ref="U27:U28" si="36">SUM(U225,U472,U654,U819,U908)</f>
        <v>0</v>
      </c>
      <c r="V27" s="48">
        <v>0</v>
      </c>
      <c r="W27" s="47">
        <f t="shared" ref="W27:W28" si="37">SUM(W225,W472,W654,W819,W908)</f>
        <v>0</v>
      </c>
      <c r="X27" s="48">
        <v>0</v>
      </c>
      <c r="Y27" s="47">
        <f t="shared" ref="Y27:Y28" si="38">SUM(Y225,Y472,Y654,Y819,Y908)</f>
        <v>0</v>
      </c>
      <c r="Z27" s="48">
        <v>0</v>
      </c>
      <c r="AA27" s="47">
        <f t="shared" ref="AA27:AA28" si="39">SUM(AA225,AA472,AA654,AA819,AA908)</f>
        <v>0</v>
      </c>
      <c r="AB27" s="48">
        <v>0</v>
      </c>
      <c r="AC27" s="49" t="s">
        <v>34</v>
      </c>
      <c r="AK27" s="33"/>
      <c r="AL27" s="33"/>
    </row>
    <row r="28" spans="1:38" x14ac:dyDescent="0.25">
      <c r="A28" s="42" t="s">
        <v>47</v>
      </c>
      <c r="B28" s="43" t="s">
        <v>48</v>
      </c>
      <c r="C28" s="44" t="s">
        <v>33</v>
      </c>
      <c r="D28" s="45">
        <f t="shared" si="35"/>
        <v>3945.9572948360042</v>
      </c>
      <c r="E28" s="46">
        <f t="shared" si="35"/>
        <v>0</v>
      </c>
      <c r="F28" s="46">
        <f t="shared" si="35"/>
        <v>1003.9155964400001</v>
      </c>
      <c r="G28" s="46">
        <f>SUM(G226,G473,G655,G820,G909)</f>
        <v>2942.041698396004</v>
      </c>
      <c r="H28" s="47">
        <f t="shared" si="35"/>
        <v>1673.0207718540037</v>
      </c>
      <c r="I28" s="47">
        <f t="shared" si="35"/>
        <v>0</v>
      </c>
      <c r="J28" s="47">
        <f t="shared" si="35"/>
        <v>0</v>
      </c>
      <c r="K28" s="47">
        <f t="shared" si="35"/>
        <v>1226.6170411416704</v>
      </c>
      <c r="L28" s="47">
        <f t="shared" si="35"/>
        <v>446.4037307123341</v>
      </c>
      <c r="M28" s="47">
        <f t="shared" si="35"/>
        <v>1376.39169859</v>
      </c>
      <c r="N28" s="47">
        <f t="shared" si="35"/>
        <v>0</v>
      </c>
      <c r="O28" s="47">
        <f t="shared" si="35"/>
        <v>0</v>
      </c>
      <c r="P28" s="47">
        <f t="shared" si="35"/>
        <v>970.04065321000007</v>
      </c>
      <c r="Q28" s="47">
        <f t="shared" si="35"/>
        <v>406.3510453799999</v>
      </c>
      <c r="R28" s="47">
        <f t="shared" si="35"/>
        <v>1661.6441187760045</v>
      </c>
      <c r="S28" s="47">
        <f t="shared" si="35"/>
        <v>-392.62319223400391</v>
      </c>
      <c r="T28" s="48">
        <f t="shared" si="18"/>
        <v>-0.23467920951089435</v>
      </c>
      <c r="U28" s="47">
        <f t="shared" si="36"/>
        <v>0</v>
      </c>
      <c r="V28" s="48">
        <v>0</v>
      </c>
      <c r="W28" s="47">
        <f t="shared" si="37"/>
        <v>0</v>
      </c>
      <c r="X28" s="48">
        <v>0</v>
      </c>
      <c r="Y28" s="47">
        <f t="shared" si="38"/>
        <v>-265.39035879167011</v>
      </c>
      <c r="Z28" s="48">
        <f t="shared" si="22"/>
        <v>-0.21635958892651513</v>
      </c>
      <c r="AA28" s="47">
        <f t="shared" si="39"/>
        <v>-127.23283344233394</v>
      </c>
      <c r="AB28" s="48">
        <f t="shared" si="24"/>
        <v>-0.28501740619261029</v>
      </c>
      <c r="AC28" s="49" t="s">
        <v>34</v>
      </c>
      <c r="AK28" s="33"/>
      <c r="AL28" s="33"/>
    </row>
    <row r="29" spans="1:38" x14ac:dyDescent="0.25">
      <c r="A29" s="42" t="s">
        <v>49</v>
      </c>
      <c r="B29" s="43" t="s">
        <v>50</v>
      </c>
      <c r="C29" s="44" t="s">
        <v>33</v>
      </c>
      <c r="D29" s="45">
        <f t="shared" ref="D29:S29" si="40">SUM(D30,D51,D69,D204,D211,D225,D226)</f>
        <v>31889.750052685005</v>
      </c>
      <c r="E29" s="46">
        <f t="shared" si="40"/>
        <v>0</v>
      </c>
      <c r="F29" s="46">
        <f t="shared" si="40"/>
        <v>7164.4067215700006</v>
      </c>
      <c r="G29" s="46">
        <f t="shared" si="40"/>
        <v>24725.343331115004</v>
      </c>
      <c r="H29" s="47">
        <f>SUM(H30,H51,H69,H204,H211,H225,H226)</f>
        <v>5708.0164546964152</v>
      </c>
      <c r="I29" s="47">
        <f t="shared" si="40"/>
        <v>0</v>
      </c>
      <c r="J29" s="47">
        <f t="shared" si="40"/>
        <v>0</v>
      </c>
      <c r="K29" s="47">
        <f t="shared" si="40"/>
        <v>2941.7512572535161</v>
      </c>
      <c r="L29" s="47">
        <f t="shared" si="40"/>
        <v>2766.2651974429</v>
      </c>
      <c r="M29" s="47">
        <f t="shared" si="40"/>
        <v>4760.7049067800008</v>
      </c>
      <c r="N29" s="47">
        <f t="shared" si="40"/>
        <v>0</v>
      </c>
      <c r="O29" s="47">
        <f t="shared" si="40"/>
        <v>0</v>
      </c>
      <c r="P29" s="47">
        <f t="shared" si="40"/>
        <v>2301.2769644566665</v>
      </c>
      <c r="Q29" s="47">
        <f t="shared" si="40"/>
        <v>2459.4279423233334</v>
      </c>
      <c r="R29" s="47">
        <f t="shared" si="40"/>
        <v>20023.843943305001</v>
      </c>
      <c r="S29" s="47">
        <f t="shared" si="40"/>
        <v>-1010.1212425164157</v>
      </c>
      <c r="T29" s="48">
        <f t="shared" si="18"/>
        <v>-0.1769653697626104</v>
      </c>
      <c r="U29" s="47">
        <f t="shared" ref="U29" si="41">SUM(U30,U51,U69,U204,U211,U225,U226)</f>
        <v>0</v>
      </c>
      <c r="V29" s="48">
        <v>0</v>
      </c>
      <c r="W29" s="47">
        <f t="shared" ref="W29" si="42">SUM(W30,W51,W69,W204,W211,W225,W226)</f>
        <v>0</v>
      </c>
      <c r="X29" s="48">
        <v>0</v>
      </c>
      <c r="Y29" s="47">
        <f t="shared" ref="Y29" si="43">SUM(Y30,Y51,Y69,Y204,Y211,Y225,Y226)</f>
        <v>-660.84970008684968</v>
      </c>
      <c r="Z29" s="48">
        <f t="shared" si="22"/>
        <v>-0.22464499622712272</v>
      </c>
      <c r="AA29" s="47">
        <f t="shared" ref="AA29" si="44">SUM(AA30,AA51,AA69,AA204,AA211,AA225,AA226)</f>
        <v>-349.27154242956578</v>
      </c>
      <c r="AB29" s="48">
        <f t="shared" si="24"/>
        <v>-0.12626104783895192</v>
      </c>
      <c r="AC29" s="49" t="s">
        <v>34</v>
      </c>
      <c r="AK29" s="33"/>
      <c r="AL29" s="33"/>
    </row>
    <row r="30" spans="1:38" ht="31.5" x14ac:dyDescent="0.25">
      <c r="A30" s="42" t="s">
        <v>51</v>
      </c>
      <c r="B30" s="43" t="s">
        <v>52</v>
      </c>
      <c r="C30" s="44" t="s">
        <v>33</v>
      </c>
      <c r="D30" s="45">
        <f t="shared" ref="D30:S30" si="45">D31+D35+D38+D50</f>
        <v>3236.2537086999996</v>
      </c>
      <c r="E30" s="46">
        <f t="shared" si="45"/>
        <v>0</v>
      </c>
      <c r="F30" s="46">
        <f t="shared" si="45"/>
        <v>526.73334950999993</v>
      </c>
      <c r="G30" s="46">
        <f t="shared" si="45"/>
        <v>2709.5203591899999</v>
      </c>
      <c r="H30" s="47">
        <f>H31+H35+H38+H50</f>
        <v>217.66810679399998</v>
      </c>
      <c r="I30" s="47">
        <f t="shared" si="45"/>
        <v>0</v>
      </c>
      <c r="J30" s="47">
        <f t="shared" si="45"/>
        <v>0</v>
      </c>
      <c r="K30" s="47">
        <f t="shared" si="45"/>
        <v>3.001463498333333</v>
      </c>
      <c r="L30" s="47">
        <f t="shared" si="45"/>
        <v>214.66664329566663</v>
      </c>
      <c r="M30" s="47">
        <f t="shared" si="45"/>
        <v>548.24062323999999</v>
      </c>
      <c r="N30" s="47">
        <f t="shared" si="45"/>
        <v>0</v>
      </c>
      <c r="O30" s="47">
        <f t="shared" si="45"/>
        <v>0</v>
      </c>
      <c r="P30" s="47">
        <f t="shared" si="45"/>
        <v>1.95010006</v>
      </c>
      <c r="Q30" s="47">
        <f t="shared" si="45"/>
        <v>546.29052318000004</v>
      </c>
      <c r="R30" s="47">
        <f t="shared" si="45"/>
        <v>2161.27973595</v>
      </c>
      <c r="S30" s="47">
        <f t="shared" si="45"/>
        <v>330.57251644600001</v>
      </c>
      <c r="T30" s="48">
        <f t="shared" si="18"/>
        <v>1.5186998284450197</v>
      </c>
      <c r="U30" s="47">
        <f t="shared" ref="U30" si="46">U31+U35+U38+U50</f>
        <v>0</v>
      </c>
      <c r="V30" s="48">
        <v>0</v>
      </c>
      <c r="W30" s="47">
        <f t="shared" ref="W30" si="47">W31+W35+W38+W50</f>
        <v>0</v>
      </c>
      <c r="X30" s="48">
        <v>0</v>
      </c>
      <c r="Y30" s="47">
        <f t="shared" ref="Y30" si="48">Y31+Y35+Y38+Y50</f>
        <v>-1.051363438333333</v>
      </c>
      <c r="Z30" s="48">
        <f t="shared" si="22"/>
        <v>-0.3502835996230303</v>
      </c>
      <c r="AA30" s="47">
        <f t="shared" ref="AA30" si="49">AA31+AA35+AA38+AA50</f>
        <v>331.62387988433329</v>
      </c>
      <c r="AB30" s="48">
        <f t="shared" si="24"/>
        <v>1.5448319067791918</v>
      </c>
      <c r="AC30" s="49" t="s">
        <v>34</v>
      </c>
      <c r="AK30" s="33"/>
      <c r="AL30" s="33"/>
    </row>
    <row r="31" spans="1:38" ht="78.75" x14ac:dyDescent="0.25">
      <c r="A31" s="42" t="s">
        <v>53</v>
      </c>
      <c r="B31" s="43" t="s">
        <v>54</v>
      </c>
      <c r="C31" s="44" t="s">
        <v>33</v>
      </c>
      <c r="D31" s="45">
        <f t="shared" ref="D31:AA31" si="50">D32</f>
        <v>57.890672488</v>
      </c>
      <c r="E31" s="46">
        <f t="shared" si="50"/>
        <v>0</v>
      </c>
      <c r="F31" s="46">
        <f t="shared" si="50"/>
        <v>53.489861769999997</v>
      </c>
      <c r="G31" s="46">
        <f t="shared" si="50"/>
        <v>4.4008107180000025</v>
      </c>
      <c r="H31" s="47">
        <f t="shared" si="50"/>
        <v>4.4008107179999998</v>
      </c>
      <c r="I31" s="47">
        <f t="shared" si="50"/>
        <v>0</v>
      </c>
      <c r="J31" s="47">
        <f t="shared" si="50"/>
        <v>0</v>
      </c>
      <c r="K31" s="47">
        <f t="shared" si="50"/>
        <v>3.6673422649999998</v>
      </c>
      <c r="L31" s="47">
        <f t="shared" si="50"/>
        <v>0.73346845299999996</v>
      </c>
      <c r="M31" s="47">
        <f t="shared" si="50"/>
        <v>0</v>
      </c>
      <c r="N31" s="47">
        <f t="shared" si="50"/>
        <v>0</v>
      </c>
      <c r="O31" s="47">
        <f t="shared" si="50"/>
        <v>0</v>
      </c>
      <c r="P31" s="47">
        <f t="shared" si="50"/>
        <v>0</v>
      </c>
      <c r="Q31" s="47">
        <f t="shared" si="50"/>
        <v>0</v>
      </c>
      <c r="R31" s="47">
        <f t="shared" si="50"/>
        <v>4.4008107180000025</v>
      </c>
      <c r="S31" s="47">
        <f t="shared" si="50"/>
        <v>-4.4008107179999998</v>
      </c>
      <c r="T31" s="48">
        <f t="shared" si="18"/>
        <v>-1</v>
      </c>
      <c r="U31" s="47">
        <f t="shared" si="50"/>
        <v>0</v>
      </c>
      <c r="V31" s="48">
        <v>0</v>
      </c>
      <c r="W31" s="47">
        <f t="shared" si="50"/>
        <v>0</v>
      </c>
      <c r="X31" s="48">
        <v>0</v>
      </c>
      <c r="Y31" s="47">
        <f t="shared" si="50"/>
        <v>-3.6673422649999998</v>
      </c>
      <c r="Z31" s="48">
        <f t="shared" si="22"/>
        <v>-1</v>
      </c>
      <c r="AA31" s="47">
        <f t="shared" si="50"/>
        <v>-0.73346845299999996</v>
      </c>
      <c r="AB31" s="48">
        <f t="shared" si="24"/>
        <v>-1</v>
      </c>
      <c r="AC31" s="49" t="s">
        <v>34</v>
      </c>
      <c r="AK31" s="33"/>
      <c r="AL31" s="33"/>
    </row>
    <row r="32" spans="1:38" x14ac:dyDescent="0.25">
      <c r="A32" s="42" t="s">
        <v>55</v>
      </c>
      <c r="B32" s="43" t="s">
        <v>56</v>
      </c>
      <c r="C32" s="44" t="s">
        <v>33</v>
      </c>
      <c r="D32" s="45">
        <f t="shared" ref="D32:AA32" si="51">SUM(D33)</f>
        <v>57.890672488</v>
      </c>
      <c r="E32" s="46">
        <f t="shared" si="51"/>
        <v>0</v>
      </c>
      <c r="F32" s="46">
        <f t="shared" si="51"/>
        <v>53.489861769999997</v>
      </c>
      <c r="G32" s="46">
        <f t="shared" si="51"/>
        <v>4.4008107180000025</v>
      </c>
      <c r="H32" s="47">
        <f t="shared" si="51"/>
        <v>4.4008107179999998</v>
      </c>
      <c r="I32" s="47">
        <f t="shared" si="51"/>
        <v>0</v>
      </c>
      <c r="J32" s="47">
        <f t="shared" si="51"/>
        <v>0</v>
      </c>
      <c r="K32" s="47">
        <f t="shared" si="51"/>
        <v>3.6673422649999998</v>
      </c>
      <c r="L32" s="47">
        <f t="shared" si="51"/>
        <v>0.73346845299999996</v>
      </c>
      <c r="M32" s="47">
        <f t="shared" si="51"/>
        <v>0</v>
      </c>
      <c r="N32" s="47">
        <f t="shared" si="51"/>
        <v>0</v>
      </c>
      <c r="O32" s="47">
        <f t="shared" si="51"/>
        <v>0</v>
      </c>
      <c r="P32" s="47">
        <f t="shared" si="51"/>
        <v>0</v>
      </c>
      <c r="Q32" s="47">
        <f t="shared" si="51"/>
        <v>0</v>
      </c>
      <c r="R32" s="47">
        <f t="shared" si="51"/>
        <v>4.4008107180000025</v>
      </c>
      <c r="S32" s="47">
        <f t="shared" si="51"/>
        <v>-4.4008107179999998</v>
      </c>
      <c r="T32" s="48">
        <f t="shared" si="18"/>
        <v>-1</v>
      </c>
      <c r="U32" s="47">
        <f t="shared" si="51"/>
        <v>0</v>
      </c>
      <c r="V32" s="48">
        <v>0</v>
      </c>
      <c r="W32" s="47">
        <f t="shared" si="51"/>
        <v>0</v>
      </c>
      <c r="X32" s="48">
        <v>0</v>
      </c>
      <c r="Y32" s="47">
        <f t="shared" si="51"/>
        <v>-3.6673422649999998</v>
      </c>
      <c r="Z32" s="48">
        <f t="shared" si="22"/>
        <v>-1</v>
      </c>
      <c r="AA32" s="47">
        <f t="shared" si="51"/>
        <v>-0.73346845299999996</v>
      </c>
      <c r="AB32" s="48">
        <f t="shared" si="24"/>
        <v>-1</v>
      </c>
      <c r="AC32" s="49" t="s">
        <v>34</v>
      </c>
      <c r="AK32" s="33"/>
      <c r="AL32" s="33"/>
    </row>
    <row r="33" spans="1:40" ht="37.5" customHeight="1" x14ac:dyDescent="0.25">
      <c r="A33" s="50" t="s">
        <v>55</v>
      </c>
      <c r="B33" s="51" t="s">
        <v>57</v>
      </c>
      <c r="C33" s="52" t="s">
        <v>58</v>
      </c>
      <c r="D33" s="53">
        <v>57.890672488</v>
      </c>
      <c r="E33" s="53" t="s">
        <v>34</v>
      </c>
      <c r="F33" s="71">
        <v>53.489861769999997</v>
      </c>
      <c r="G33" s="71">
        <f>D33-F33</f>
        <v>4.4008107180000025</v>
      </c>
      <c r="H33" s="54">
        <v>4.4008107179999998</v>
      </c>
      <c r="I33" s="54">
        <v>0</v>
      </c>
      <c r="J33" s="54">
        <v>0</v>
      </c>
      <c r="K33" s="54">
        <v>3.6673422649999998</v>
      </c>
      <c r="L33" s="54">
        <v>0.73346845299999996</v>
      </c>
      <c r="M33" s="54">
        <f>N33+O33+P33+Q33</f>
        <v>0</v>
      </c>
      <c r="N33" s="54">
        <v>0</v>
      </c>
      <c r="O33" s="54">
        <v>0</v>
      </c>
      <c r="P33" s="54">
        <v>0</v>
      </c>
      <c r="Q33" s="54">
        <v>0</v>
      </c>
      <c r="R33" s="54">
        <f>G33-M33</f>
        <v>4.4008107180000025</v>
      </c>
      <c r="S33" s="54">
        <f>M33-H33</f>
        <v>-4.4008107179999998</v>
      </c>
      <c r="T33" s="55">
        <f>S33/H33</f>
        <v>-1</v>
      </c>
      <c r="U33" s="54">
        <f>N33-I33</f>
        <v>0</v>
      </c>
      <c r="V33" s="55">
        <v>0</v>
      </c>
      <c r="W33" s="54">
        <f>O33-J33</f>
        <v>0</v>
      </c>
      <c r="X33" s="55">
        <v>0</v>
      </c>
      <c r="Y33" s="54">
        <f>P33-K33</f>
        <v>-3.6673422649999998</v>
      </c>
      <c r="Z33" s="55">
        <f>Y33/K33</f>
        <v>-1</v>
      </c>
      <c r="AA33" s="54">
        <f>Q33-L33</f>
        <v>-0.73346845299999996</v>
      </c>
      <c r="AB33" s="55">
        <f>AA33/L33</f>
        <v>-1</v>
      </c>
      <c r="AC33" s="56" t="s">
        <v>59</v>
      </c>
      <c r="AK33" s="33"/>
      <c r="AL33" s="33"/>
    </row>
    <row r="34" spans="1:40" ht="46.5" customHeight="1" x14ac:dyDescent="0.25">
      <c r="A34" s="42" t="s">
        <v>60</v>
      </c>
      <c r="B34" s="43" t="s">
        <v>61</v>
      </c>
      <c r="C34" s="44" t="s">
        <v>33</v>
      </c>
      <c r="D34" s="45">
        <v>0</v>
      </c>
      <c r="E34" s="46">
        <v>0</v>
      </c>
      <c r="F34" s="46">
        <v>0</v>
      </c>
      <c r="G34" s="46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8">
        <v>0</v>
      </c>
      <c r="U34" s="47">
        <v>0</v>
      </c>
      <c r="V34" s="48">
        <v>0</v>
      </c>
      <c r="W34" s="47">
        <v>0</v>
      </c>
      <c r="X34" s="48">
        <v>0</v>
      </c>
      <c r="Y34" s="47">
        <v>0</v>
      </c>
      <c r="Z34" s="48">
        <v>0</v>
      </c>
      <c r="AA34" s="47">
        <v>0</v>
      </c>
      <c r="AB34" s="48">
        <v>0</v>
      </c>
      <c r="AC34" s="49" t="s">
        <v>34</v>
      </c>
      <c r="AK34" s="33"/>
      <c r="AL34" s="33"/>
    </row>
    <row r="35" spans="1:40" ht="56.25" customHeight="1" x14ac:dyDescent="0.25">
      <c r="A35" s="42" t="s">
        <v>62</v>
      </c>
      <c r="B35" s="43" t="s">
        <v>63</v>
      </c>
      <c r="C35" s="44" t="s">
        <v>33</v>
      </c>
      <c r="D35" s="45">
        <v>0</v>
      </c>
      <c r="E35" s="46">
        <v>0</v>
      </c>
      <c r="F35" s="46">
        <v>0</v>
      </c>
      <c r="G35" s="46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8">
        <v>0</v>
      </c>
      <c r="U35" s="47">
        <v>0</v>
      </c>
      <c r="V35" s="48">
        <v>0</v>
      </c>
      <c r="W35" s="47">
        <v>0</v>
      </c>
      <c r="X35" s="48">
        <v>0</v>
      </c>
      <c r="Y35" s="47">
        <v>0</v>
      </c>
      <c r="Z35" s="48">
        <v>0</v>
      </c>
      <c r="AA35" s="47">
        <v>0</v>
      </c>
      <c r="AB35" s="48">
        <v>0</v>
      </c>
      <c r="AC35" s="49" t="s">
        <v>34</v>
      </c>
      <c r="AK35" s="33"/>
      <c r="AL35" s="33"/>
    </row>
    <row r="36" spans="1:40" ht="48" customHeight="1" x14ac:dyDescent="0.25">
      <c r="A36" s="42" t="s">
        <v>64</v>
      </c>
      <c r="B36" s="43" t="s">
        <v>61</v>
      </c>
      <c r="C36" s="44" t="s">
        <v>33</v>
      </c>
      <c r="D36" s="45">
        <v>0</v>
      </c>
      <c r="E36" s="46">
        <v>0</v>
      </c>
      <c r="F36" s="46">
        <v>0</v>
      </c>
      <c r="G36" s="46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8">
        <v>0</v>
      </c>
      <c r="U36" s="47">
        <v>0</v>
      </c>
      <c r="V36" s="48">
        <v>0</v>
      </c>
      <c r="W36" s="47">
        <v>0</v>
      </c>
      <c r="X36" s="48">
        <v>0</v>
      </c>
      <c r="Y36" s="47">
        <v>0</v>
      </c>
      <c r="Z36" s="48">
        <v>0</v>
      </c>
      <c r="AA36" s="47">
        <v>0</v>
      </c>
      <c r="AB36" s="48">
        <v>0</v>
      </c>
      <c r="AC36" s="49" t="s">
        <v>34</v>
      </c>
      <c r="AK36" s="33"/>
      <c r="AL36" s="33"/>
    </row>
    <row r="37" spans="1:40" ht="41.25" customHeight="1" x14ac:dyDescent="0.25">
      <c r="A37" s="42" t="s">
        <v>65</v>
      </c>
      <c r="B37" s="43" t="s">
        <v>61</v>
      </c>
      <c r="C37" s="44" t="s">
        <v>33</v>
      </c>
      <c r="D37" s="45">
        <v>0</v>
      </c>
      <c r="E37" s="46">
        <v>0</v>
      </c>
      <c r="F37" s="46">
        <v>0</v>
      </c>
      <c r="G37" s="46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8">
        <v>0</v>
      </c>
      <c r="U37" s="47">
        <v>0</v>
      </c>
      <c r="V37" s="48">
        <v>0</v>
      </c>
      <c r="W37" s="47">
        <v>0</v>
      </c>
      <c r="X37" s="48">
        <v>0</v>
      </c>
      <c r="Y37" s="47">
        <v>0</v>
      </c>
      <c r="Z37" s="48">
        <v>0</v>
      </c>
      <c r="AA37" s="47">
        <v>0</v>
      </c>
      <c r="AB37" s="48">
        <v>0</v>
      </c>
      <c r="AC37" s="49" t="s">
        <v>34</v>
      </c>
      <c r="AK37" s="33"/>
      <c r="AL37" s="33"/>
    </row>
    <row r="38" spans="1:40" ht="63.75" customHeight="1" x14ac:dyDescent="0.25">
      <c r="A38" s="42" t="s">
        <v>66</v>
      </c>
      <c r="B38" s="43" t="s">
        <v>67</v>
      </c>
      <c r="C38" s="44" t="s">
        <v>33</v>
      </c>
      <c r="D38" s="45">
        <f t="shared" ref="D38:S38" si="52">D39+D40+D41+D42+D44</f>
        <v>3178.3630362119998</v>
      </c>
      <c r="E38" s="46">
        <f t="shared" si="52"/>
        <v>0</v>
      </c>
      <c r="F38" s="46">
        <f t="shared" si="52"/>
        <v>473.24348773999992</v>
      </c>
      <c r="G38" s="46">
        <f t="shared" si="52"/>
        <v>2705.1195484720001</v>
      </c>
      <c r="H38" s="47">
        <f t="shared" si="52"/>
        <v>213.26729607599998</v>
      </c>
      <c r="I38" s="47">
        <f t="shared" si="52"/>
        <v>0</v>
      </c>
      <c r="J38" s="47">
        <f t="shared" si="52"/>
        <v>0</v>
      </c>
      <c r="K38" s="47">
        <f t="shared" si="52"/>
        <v>-0.66587876666666701</v>
      </c>
      <c r="L38" s="47">
        <f t="shared" si="52"/>
        <v>213.93317484266663</v>
      </c>
      <c r="M38" s="47">
        <f t="shared" si="52"/>
        <v>548.24062323999999</v>
      </c>
      <c r="N38" s="47">
        <f t="shared" si="52"/>
        <v>0</v>
      </c>
      <c r="O38" s="47">
        <f t="shared" si="52"/>
        <v>0</v>
      </c>
      <c r="P38" s="47">
        <f t="shared" si="52"/>
        <v>1.95010006</v>
      </c>
      <c r="Q38" s="47">
        <f t="shared" si="52"/>
        <v>546.29052318000004</v>
      </c>
      <c r="R38" s="47">
        <f t="shared" si="52"/>
        <v>2156.8789252319998</v>
      </c>
      <c r="S38" s="47">
        <f t="shared" si="52"/>
        <v>334.97332716400001</v>
      </c>
      <c r="T38" s="48">
        <f t="shared" ref="T38:T42" si="53">S38/H38</f>
        <v>1.5706736725570378</v>
      </c>
      <c r="U38" s="47">
        <f t="shared" ref="U38" si="54">U39+U40+U41+U42+U44</f>
        <v>0</v>
      </c>
      <c r="V38" s="48">
        <v>0</v>
      </c>
      <c r="W38" s="47">
        <f t="shared" ref="W38" si="55">W39+W40+W41+W42+W44</f>
        <v>0</v>
      </c>
      <c r="X38" s="48">
        <v>0</v>
      </c>
      <c r="Y38" s="47">
        <f t="shared" ref="Y38" si="56">Y39+Y40+Y41+Y42+Y44</f>
        <v>2.6159788266666668</v>
      </c>
      <c r="Z38" s="48">
        <f t="shared" ref="Z38" si="57">Y38/K38</f>
        <v>-3.928611269228536</v>
      </c>
      <c r="AA38" s="47">
        <f t="shared" ref="AA38" si="58">AA39+AA40+AA41+AA42+AA44</f>
        <v>332.35734833733329</v>
      </c>
      <c r="AB38" s="48">
        <f t="shared" ref="AB38:AB42" si="59">AA38/L38</f>
        <v>1.5535568458784368</v>
      </c>
      <c r="AC38" s="49" t="s">
        <v>34</v>
      </c>
      <c r="AK38" s="33"/>
      <c r="AL38" s="33"/>
    </row>
    <row r="39" spans="1:40" ht="63" x14ac:dyDescent="0.25">
      <c r="A39" s="42" t="s">
        <v>68</v>
      </c>
      <c r="B39" s="43" t="s">
        <v>69</v>
      </c>
      <c r="C39" s="44" t="s">
        <v>33</v>
      </c>
      <c r="D39" s="45">
        <v>0</v>
      </c>
      <c r="E39" s="46">
        <v>0</v>
      </c>
      <c r="F39" s="46">
        <v>0</v>
      </c>
      <c r="G39" s="46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8">
        <v>0</v>
      </c>
      <c r="U39" s="47">
        <v>0</v>
      </c>
      <c r="V39" s="48">
        <v>0</v>
      </c>
      <c r="W39" s="47">
        <v>0</v>
      </c>
      <c r="X39" s="48">
        <v>0</v>
      </c>
      <c r="Y39" s="47">
        <v>0</v>
      </c>
      <c r="Z39" s="48">
        <v>0</v>
      </c>
      <c r="AA39" s="47">
        <v>0</v>
      </c>
      <c r="AB39" s="48">
        <v>0</v>
      </c>
      <c r="AC39" s="49" t="s">
        <v>34</v>
      </c>
      <c r="AK39" s="33"/>
      <c r="AL39" s="33"/>
    </row>
    <row r="40" spans="1:40" ht="95.25" customHeight="1" x14ac:dyDescent="0.25">
      <c r="A40" s="42" t="s">
        <v>70</v>
      </c>
      <c r="B40" s="43" t="s">
        <v>71</v>
      </c>
      <c r="C40" s="44" t="s">
        <v>33</v>
      </c>
      <c r="D40" s="45">
        <v>0</v>
      </c>
      <c r="E40" s="46">
        <v>0</v>
      </c>
      <c r="F40" s="46">
        <v>0</v>
      </c>
      <c r="G40" s="46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8">
        <v>0</v>
      </c>
      <c r="U40" s="47">
        <v>0</v>
      </c>
      <c r="V40" s="48">
        <v>0</v>
      </c>
      <c r="W40" s="47">
        <v>0</v>
      </c>
      <c r="X40" s="48">
        <v>0</v>
      </c>
      <c r="Y40" s="47">
        <v>0</v>
      </c>
      <c r="Z40" s="48">
        <v>0</v>
      </c>
      <c r="AA40" s="47">
        <v>0</v>
      </c>
      <c r="AB40" s="48">
        <v>0</v>
      </c>
      <c r="AC40" s="49" t="s">
        <v>34</v>
      </c>
      <c r="AK40" s="33"/>
      <c r="AL40" s="33"/>
    </row>
    <row r="41" spans="1:40" ht="85.5" customHeight="1" x14ac:dyDescent="0.25">
      <c r="A41" s="57" t="s">
        <v>72</v>
      </c>
      <c r="B41" s="58" t="s">
        <v>73</v>
      </c>
      <c r="C41" s="59" t="s">
        <v>33</v>
      </c>
      <c r="D41" s="45">
        <v>0</v>
      </c>
      <c r="E41" s="46">
        <v>0</v>
      </c>
      <c r="F41" s="46">
        <v>0</v>
      </c>
      <c r="G41" s="46">
        <v>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48">
        <v>0</v>
      </c>
      <c r="U41" s="60">
        <v>0</v>
      </c>
      <c r="V41" s="48">
        <v>0</v>
      </c>
      <c r="W41" s="60">
        <v>0</v>
      </c>
      <c r="X41" s="48">
        <v>0</v>
      </c>
      <c r="Y41" s="60">
        <v>0</v>
      </c>
      <c r="Z41" s="48">
        <v>0</v>
      </c>
      <c r="AA41" s="60">
        <v>0</v>
      </c>
      <c r="AB41" s="48">
        <v>0</v>
      </c>
      <c r="AC41" s="61" t="s">
        <v>34</v>
      </c>
      <c r="AK41" s="33"/>
      <c r="AL41" s="33"/>
    </row>
    <row r="42" spans="1:40" ht="114.75" customHeight="1" x14ac:dyDescent="0.25">
      <c r="A42" s="57" t="s">
        <v>74</v>
      </c>
      <c r="B42" s="58" t="s">
        <v>75</v>
      </c>
      <c r="C42" s="59" t="s">
        <v>33</v>
      </c>
      <c r="D42" s="45">
        <f t="shared" ref="D42:E42" si="60">SUM(D43:D43)</f>
        <v>1652.522590992</v>
      </c>
      <c r="E42" s="46">
        <f t="shared" si="60"/>
        <v>0</v>
      </c>
      <c r="F42" s="46">
        <f t="shared" ref="F42:AA42" si="61">SUM(F43:F43)</f>
        <v>0</v>
      </c>
      <c r="G42" s="46">
        <f t="shared" si="61"/>
        <v>1652.522590992</v>
      </c>
      <c r="H42" s="60">
        <f t="shared" si="61"/>
        <v>62.567972400000002</v>
      </c>
      <c r="I42" s="60">
        <f t="shared" si="61"/>
        <v>0</v>
      </c>
      <c r="J42" s="60">
        <f t="shared" si="61"/>
        <v>0</v>
      </c>
      <c r="K42" s="60">
        <f t="shared" si="61"/>
        <v>0</v>
      </c>
      <c r="L42" s="60">
        <f t="shared" si="61"/>
        <v>62.567972400000002</v>
      </c>
      <c r="M42" s="60">
        <f t="shared" si="61"/>
        <v>429.67325108</v>
      </c>
      <c r="N42" s="60">
        <f t="shared" si="61"/>
        <v>0</v>
      </c>
      <c r="O42" s="60">
        <f t="shared" si="61"/>
        <v>0</v>
      </c>
      <c r="P42" s="60">
        <f t="shared" si="61"/>
        <v>0</v>
      </c>
      <c r="Q42" s="60">
        <f t="shared" si="61"/>
        <v>429.67325108</v>
      </c>
      <c r="R42" s="60">
        <f t="shared" si="61"/>
        <v>1222.849339912</v>
      </c>
      <c r="S42" s="60">
        <f t="shared" si="61"/>
        <v>367.10527867999997</v>
      </c>
      <c r="T42" s="48">
        <f t="shared" si="53"/>
        <v>5.8673034237561446</v>
      </c>
      <c r="U42" s="60">
        <f t="shared" si="61"/>
        <v>0</v>
      </c>
      <c r="V42" s="48">
        <v>0</v>
      </c>
      <c r="W42" s="60">
        <f t="shared" si="61"/>
        <v>0</v>
      </c>
      <c r="X42" s="48">
        <v>0</v>
      </c>
      <c r="Y42" s="60">
        <f t="shared" si="61"/>
        <v>0</v>
      </c>
      <c r="Z42" s="48">
        <v>0</v>
      </c>
      <c r="AA42" s="60">
        <f t="shared" si="61"/>
        <v>367.10527867999997</v>
      </c>
      <c r="AB42" s="48">
        <f t="shared" si="59"/>
        <v>5.8673034237561446</v>
      </c>
      <c r="AC42" s="49" t="s">
        <v>34</v>
      </c>
      <c r="AK42" s="33"/>
      <c r="AL42" s="33"/>
    </row>
    <row r="43" spans="1:40" ht="210.75" customHeight="1" x14ac:dyDescent="0.25">
      <c r="A43" s="62" t="s">
        <v>74</v>
      </c>
      <c r="B43" s="128" t="s">
        <v>76</v>
      </c>
      <c r="C43" s="63" t="s">
        <v>77</v>
      </c>
      <c r="D43" s="64">
        <v>1652.522590992</v>
      </c>
      <c r="E43" s="64" t="s">
        <v>34</v>
      </c>
      <c r="F43" s="71">
        <v>0</v>
      </c>
      <c r="G43" s="71">
        <f>D43-F43</f>
        <v>1652.522590992</v>
      </c>
      <c r="H43" s="54">
        <v>62.567972400000002</v>
      </c>
      <c r="I43" s="54">
        <v>0</v>
      </c>
      <c r="J43" s="54">
        <v>0</v>
      </c>
      <c r="K43" s="54">
        <v>0</v>
      </c>
      <c r="L43" s="54">
        <v>62.567972400000002</v>
      </c>
      <c r="M43" s="54">
        <f>N43+O43+P43+Q43</f>
        <v>429.67325108</v>
      </c>
      <c r="N43" s="54">
        <v>0</v>
      </c>
      <c r="O43" s="54">
        <v>0</v>
      </c>
      <c r="P43" s="54">
        <v>0</v>
      </c>
      <c r="Q43" s="54">
        <v>429.67325108</v>
      </c>
      <c r="R43" s="54">
        <f>G43-M43</f>
        <v>1222.849339912</v>
      </c>
      <c r="S43" s="54">
        <f>M43-H43</f>
        <v>367.10527867999997</v>
      </c>
      <c r="T43" s="55">
        <f>S43/H43</f>
        <v>5.8673034237561446</v>
      </c>
      <c r="U43" s="54">
        <f>N43-I43</f>
        <v>0</v>
      </c>
      <c r="V43" s="55">
        <v>0</v>
      </c>
      <c r="W43" s="54">
        <f>O43-J43</f>
        <v>0</v>
      </c>
      <c r="X43" s="55">
        <v>0</v>
      </c>
      <c r="Y43" s="54">
        <f>P43-K43</f>
        <v>0</v>
      </c>
      <c r="Z43" s="55">
        <v>0</v>
      </c>
      <c r="AA43" s="54">
        <f>Q43-L43</f>
        <v>367.10527867999997</v>
      </c>
      <c r="AB43" s="55">
        <f>AA43/L43</f>
        <v>5.8673034237561446</v>
      </c>
      <c r="AC43" s="56" t="s">
        <v>78</v>
      </c>
      <c r="AK43" s="33"/>
      <c r="AL43" s="33"/>
    </row>
    <row r="44" spans="1:40" ht="87.75" customHeight="1" x14ac:dyDescent="0.25">
      <c r="A44" s="57" t="s">
        <v>79</v>
      </c>
      <c r="B44" s="58" t="s">
        <v>80</v>
      </c>
      <c r="C44" s="59" t="s">
        <v>33</v>
      </c>
      <c r="D44" s="65">
        <f>SUM(D45:D49)</f>
        <v>1525.8404452199998</v>
      </c>
      <c r="E44" s="66">
        <f>SUM(E45:E49)</f>
        <v>0</v>
      </c>
      <c r="F44" s="67">
        <f t="shared" ref="F44:S44" si="62">SUM(F45:F49)</f>
        <v>473.24348773999992</v>
      </c>
      <c r="G44" s="67">
        <f t="shared" si="62"/>
        <v>1052.5969574799999</v>
      </c>
      <c r="H44" s="60">
        <f t="shared" si="62"/>
        <v>150.69932367599998</v>
      </c>
      <c r="I44" s="60">
        <f t="shared" si="62"/>
        <v>0</v>
      </c>
      <c r="J44" s="60">
        <f t="shared" si="62"/>
        <v>0</v>
      </c>
      <c r="K44" s="60">
        <f t="shared" si="62"/>
        <v>-0.66587876666666701</v>
      </c>
      <c r="L44" s="60">
        <f t="shared" si="62"/>
        <v>151.36520244266663</v>
      </c>
      <c r="M44" s="60">
        <f t="shared" si="62"/>
        <v>118.56737215999999</v>
      </c>
      <c r="N44" s="60">
        <f t="shared" si="62"/>
        <v>0</v>
      </c>
      <c r="O44" s="60">
        <f t="shared" si="62"/>
        <v>0</v>
      </c>
      <c r="P44" s="60">
        <f t="shared" si="62"/>
        <v>1.95010006</v>
      </c>
      <c r="Q44" s="60">
        <f t="shared" si="62"/>
        <v>116.61727209999999</v>
      </c>
      <c r="R44" s="60">
        <f t="shared" si="62"/>
        <v>934.0295853199998</v>
      </c>
      <c r="S44" s="60">
        <f t="shared" si="62"/>
        <v>-32.131951515999987</v>
      </c>
      <c r="T44" s="48">
        <f>S44/H44</f>
        <v>-0.21321894970864588</v>
      </c>
      <c r="U44" s="60">
        <f t="shared" ref="U44" si="63">SUM(U45:U49)</f>
        <v>0</v>
      </c>
      <c r="V44" s="48">
        <v>0</v>
      </c>
      <c r="W44" s="60">
        <f t="shared" ref="W44" si="64">SUM(W45:W49)</f>
        <v>0</v>
      </c>
      <c r="X44" s="48">
        <v>0</v>
      </c>
      <c r="Y44" s="60">
        <f t="shared" ref="Y44" si="65">SUM(Y45:Y49)</f>
        <v>2.6159788266666668</v>
      </c>
      <c r="Z44" s="48">
        <f>Y44/K44</f>
        <v>-3.928611269228536</v>
      </c>
      <c r="AA44" s="60">
        <f t="shared" ref="AA44" si="66">SUM(AA45:AA49)</f>
        <v>-34.747930342666656</v>
      </c>
      <c r="AB44" s="48">
        <f>AA44/L44</f>
        <v>-0.22956353099602472</v>
      </c>
      <c r="AC44" s="68" t="s">
        <v>34</v>
      </c>
      <c r="AK44" s="33"/>
      <c r="AL44" s="33"/>
    </row>
    <row r="45" spans="1:40" ht="60.75" customHeight="1" x14ac:dyDescent="0.25">
      <c r="A45" s="50" t="s">
        <v>79</v>
      </c>
      <c r="B45" s="124" t="s">
        <v>81</v>
      </c>
      <c r="C45" s="70" t="s">
        <v>82</v>
      </c>
      <c r="D45" s="64">
        <v>459.8254528199999</v>
      </c>
      <c r="E45" s="64" t="s">
        <v>34</v>
      </c>
      <c r="F45" s="71">
        <v>460.56317633999993</v>
      </c>
      <c r="G45" s="71">
        <f t="shared" ref="G45:G49" si="67">D45-F45</f>
        <v>-0.73772352000003139</v>
      </c>
      <c r="H45" s="54">
        <v>-0.7990545200000001</v>
      </c>
      <c r="I45" s="54">
        <v>0</v>
      </c>
      <c r="J45" s="54">
        <v>0</v>
      </c>
      <c r="K45" s="71">
        <v>-0.66587876666666701</v>
      </c>
      <c r="L45" s="54">
        <v>-0.13317575333333309</v>
      </c>
      <c r="M45" s="54">
        <f t="shared" ref="M45:M49" si="68">N45+O45+P45+Q45</f>
        <v>2.3111381400000002</v>
      </c>
      <c r="N45" s="54">
        <v>0</v>
      </c>
      <c r="O45" s="54">
        <v>0</v>
      </c>
      <c r="P45" s="54">
        <v>1.95010006</v>
      </c>
      <c r="Q45" s="54">
        <v>0.36103808000000004</v>
      </c>
      <c r="R45" s="54">
        <f t="shared" ref="R45:R49" si="69">G45-M45</f>
        <v>-3.0488616600000316</v>
      </c>
      <c r="S45" s="54">
        <f t="shared" ref="S45:S49" si="70">M45-H45</f>
        <v>3.1101926600000001</v>
      </c>
      <c r="T45" s="55">
        <f t="shared" ref="T45:T56" si="71">S45/H45</f>
        <v>-3.8923409881969002</v>
      </c>
      <c r="U45" s="54">
        <f t="shared" ref="U45:U49" si="72">N45-I45</f>
        <v>0</v>
      </c>
      <c r="V45" s="55">
        <v>0</v>
      </c>
      <c r="W45" s="54">
        <f t="shared" ref="W45:W49" si="73">O45-J45</f>
        <v>0</v>
      </c>
      <c r="X45" s="55">
        <v>0</v>
      </c>
      <c r="Y45" s="54">
        <f t="shared" ref="Y45:Y49" si="74">P45-K45</f>
        <v>2.6159788266666668</v>
      </c>
      <c r="Z45" s="55">
        <f t="shared" ref="Z45" si="75">Y45/K45</f>
        <v>-3.928611269228536</v>
      </c>
      <c r="AA45" s="54">
        <f t="shared" ref="AA45:AA49" si="76">Q45-L45</f>
        <v>0.49421383333333313</v>
      </c>
      <c r="AB45" s="55">
        <f t="shared" ref="AB45:AB56" si="77">AA45/L45</f>
        <v>-3.7109895830387196</v>
      </c>
      <c r="AC45" s="56" t="s">
        <v>83</v>
      </c>
      <c r="AK45" s="33"/>
      <c r="AL45" s="33"/>
    </row>
    <row r="46" spans="1:40" ht="124.5" customHeight="1" x14ac:dyDescent="0.25">
      <c r="A46" s="50" t="s">
        <v>79</v>
      </c>
      <c r="B46" s="124" t="s">
        <v>84</v>
      </c>
      <c r="C46" s="52" t="s">
        <v>85</v>
      </c>
      <c r="D46" s="64">
        <v>515.92428839999991</v>
      </c>
      <c r="E46" s="64" t="s">
        <v>34</v>
      </c>
      <c r="F46" s="71">
        <v>9.6465168800000001</v>
      </c>
      <c r="G46" s="71">
        <f t="shared" si="67"/>
        <v>506.27777151999993</v>
      </c>
      <c r="H46" s="54">
        <v>96.849483115999988</v>
      </c>
      <c r="I46" s="54">
        <v>0</v>
      </c>
      <c r="J46" s="54">
        <v>0</v>
      </c>
      <c r="K46" s="71">
        <v>0</v>
      </c>
      <c r="L46" s="54">
        <v>96.849483115999988</v>
      </c>
      <c r="M46" s="54">
        <f t="shared" si="68"/>
        <v>81.704989019999999</v>
      </c>
      <c r="N46" s="54">
        <v>0</v>
      </c>
      <c r="O46" s="54">
        <v>0</v>
      </c>
      <c r="P46" s="54">
        <v>0</v>
      </c>
      <c r="Q46" s="54">
        <v>81.704989019999999</v>
      </c>
      <c r="R46" s="54">
        <f t="shared" si="69"/>
        <v>424.5727824999999</v>
      </c>
      <c r="S46" s="54">
        <f t="shared" si="70"/>
        <v>-15.144494095999988</v>
      </c>
      <c r="T46" s="55">
        <f t="shared" si="71"/>
        <v>-0.15637144989055751</v>
      </c>
      <c r="U46" s="54">
        <f t="shared" si="72"/>
        <v>0</v>
      </c>
      <c r="V46" s="55">
        <v>0</v>
      </c>
      <c r="W46" s="54">
        <f t="shared" si="73"/>
        <v>0</v>
      </c>
      <c r="X46" s="55">
        <v>0</v>
      </c>
      <c r="Y46" s="54">
        <f t="shared" si="74"/>
        <v>0</v>
      </c>
      <c r="Z46" s="55">
        <v>0</v>
      </c>
      <c r="AA46" s="54">
        <f t="shared" si="76"/>
        <v>-15.144494095999988</v>
      </c>
      <c r="AB46" s="55">
        <f t="shared" si="77"/>
        <v>-0.15637144989055751</v>
      </c>
      <c r="AC46" s="56" t="s">
        <v>86</v>
      </c>
      <c r="AK46" s="33"/>
      <c r="AL46" s="33"/>
    </row>
    <row r="47" spans="1:40" s="73" customFormat="1" ht="126" customHeight="1" x14ac:dyDescent="0.25">
      <c r="A47" s="50" t="s">
        <v>79</v>
      </c>
      <c r="B47" s="124" t="s">
        <v>87</v>
      </c>
      <c r="C47" s="52" t="s">
        <v>88</v>
      </c>
      <c r="D47" s="64">
        <v>91.77394799999999</v>
      </c>
      <c r="E47" s="64" t="s">
        <v>34</v>
      </c>
      <c r="F47" s="71">
        <v>0</v>
      </c>
      <c r="G47" s="71">
        <f t="shared" si="67"/>
        <v>91.77394799999999</v>
      </c>
      <c r="H47" s="54">
        <v>32.603806800000001</v>
      </c>
      <c r="I47" s="54">
        <v>0</v>
      </c>
      <c r="J47" s="54">
        <v>0</v>
      </c>
      <c r="K47" s="71">
        <v>0</v>
      </c>
      <c r="L47" s="54">
        <v>32.603806800000001</v>
      </c>
      <c r="M47" s="54">
        <f t="shared" si="68"/>
        <v>28.45032024</v>
      </c>
      <c r="N47" s="54">
        <v>0</v>
      </c>
      <c r="O47" s="54">
        <v>0</v>
      </c>
      <c r="P47" s="54">
        <v>0</v>
      </c>
      <c r="Q47" s="54">
        <v>28.45032024</v>
      </c>
      <c r="R47" s="54">
        <f t="shared" si="69"/>
        <v>63.323627759999994</v>
      </c>
      <c r="S47" s="54">
        <f t="shared" si="70"/>
        <v>-4.153486560000001</v>
      </c>
      <c r="T47" s="55">
        <f t="shared" si="71"/>
        <v>-0.12739268716314442</v>
      </c>
      <c r="U47" s="54">
        <f t="shared" si="72"/>
        <v>0</v>
      </c>
      <c r="V47" s="55">
        <v>0</v>
      </c>
      <c r="W47" s="54">
        <f t="shared" si="73"/>
        <v>0</v>
      </c>
      <c r="X47" s="55">
        <v>0</v>
      </c>
      <c r="Y47" s="54">
        <f t="shared" si="74"/>
        <v>0</v>
      </c>
      <c r="Z47" s="55">
        <v>0</v>
      </c>
      <c r="AA47" s="54">
        <f t="shared" si="76"/>
        <v>-4.153486560000001</v>
      </c>
      <c r="AB47" s="55">
        <f t="shared" si="77"/>
        <v>-0.12739268716314442</v>
      </c>
      <c r="AC47" s="56" t="s">
        <v>86</v>
      </c>
      <c r="AD47" s="1"/>
      <c r="AE47" s="1"/>
      <c r="AF47" s="72"/>
      <c r="AG47" s="1"/>
      <c r="AH47" s="1"/>
      <c r="AI47" s="1"/>
      <c r="AJ47" s="1"/>
      <c r="AK47" s="33"/>
      <c r="AL47" s="33"/>
      <c r="AM47" s="72"/>
      <c r="AN47" s="72"/>
    </row>
    <row r="48" spans="1:40" ht="141.75" x14ac:dyDescent="0.25">
      <c r="A48" s="50" t="s">
        <v>79</v>
      </c>
      <c r="B48" s="124" t="s">
        <v>89</v>
      </c>
      <c r="C48" s="70" t="s">
        <v>90</v>
      </c>
      <c r="D48" s="64">
        <v>454.94587319999999</v>
      </c>
      <c r="E48" s="64" t="s">
        <v>34</v>
      </c>
      <c r="F48" s="64">
        <v>0</v>
      </c>
      <c r="G48" s="71">
        <f t="shared" si="67"/>
        <v>454.94587319999999</v>
      </c>
      <c r="H48" s="54">
        <v>21.707999999999998</v>
      </c>
      <c r="I48" s="54">
        <v>0</v>
      </c>
      <c r="J48" s="54">
        <v>0</v>
      </c>
      <c r="K48" s="54">
        <v>0</v>
      </c>
      <c r="L48" s="54">
        <v>21.707999999999998</v>
      </c>
      <c r="M48" s="54">
        <f t="shared" si="68"/>
        <v>5.7638364800000002</v>
      </c>
      <c r="N48" s="54">
        <v>0</v>
      </c>
      <c r="O48" s="54">
        <v>0</v>
      </c>
      <c r="P48" s="54">
        <v>0</v>
      </c>
      <c r="Q48" s="54">
        <v>5.7638364800000002</v>
      </c>
      <c r="R48" s="54">
        <f t="shared" si="69"/>
        <v>449.18203671999999</v>
      </c>
      <c r="S48" s="54">
        <f t="shared" si="70"/>
        <v>-15.944163519999998</v>
      </c>
      <c r="T48" s="55">
        <f t="shared" si="71"/>
        <v>-0.73448330200847611</v>
      </c>
      <c r="U48" s="54">
        <f t="shared" si="72"/>
        <v>0</v>
      </c>
      <c r="V48" s="55">
        <v>0</v>
      </c>
      <c r="W48" s="54">
        <f t="shared" si="73"/>
        <v>0</v>
      </c>
      <c r="X48" s="55">
        <v>0</v>
      </c>
      <c r="Y48" s="54">
        <f t="shared" si="74"/>
        <v>0</v>
      </c>
      <c r="Z48" s="55">
        <v>0</v>
      </c>
      <c r="AA48" s="54">
        <f t="shared" si="76"/>
        <v>-15.944163519999998</v>
      </c>
      <c r="AB48" s="55">
        <f t="shared" si="77"/>
        <v>-0.73448330200847611</v>
      </c>
      <c r="AC48" s="56" t="s">
        <v>91</v>
      </c>
      <c r="AK48" s="33"/>
      <c r="AL48" s="33"/>
    </row>
    <row r="49" spans="1:38" ht="47.25" x14ac:dyDescent="0.25">
      <c r="A49" s="50" t="s">
        <v>79</v>
      </c>
      <c r="B49" s="124" t="s">
        <v>92</v>
      </c>
      <c r="C49" s="70" t="s">
        <v>93</v>
      </c>
      <c r="D49" s="64">
        <v>3.3708828</v>
      </c>
      <c r="E49" s="64" t="s">
        <v>34</v>
      </c>
      <c r="F49" s="71">
        <v>3.0337945199999998</v>
      </c>
      <c r="G49" s="71">
        <f t="shared" si="67"/>
        <v>0.33708828000000013</v>
      </c>
      <c r="H49" s="54">
        <v>0.33708827999999996</v>
      </c>
      <c r="I49" s="54">
        <v>0</v>
      </c>
      <c r="J49" s="54">
        <v>0</v>
      </c>
      <c r="K49" s="54">
        <v>0</v>
      </c>
      <c r="L49" s="54">
        <v>0.33708827999999996</v>
      </c>
      <c r="M49" s="54">
        <f t="shared" si="68"/>
        <v>0.33708828000000007</v>
      </c>
      <c r="N49" s="54">
        <v>0</v>
      </c>
      <c r="O49" s="54">
        <v>0</v>
      </c>
      <c r="P49" s="54">
        <v>0</v>
      </c>
      <c r="Q49" s="54">
        <v>0.33708828000000007</v>
      </c>
      <c r="R49" s="54">
        <f t="shared" si="69"/>
        <v>0</v>
      </c>
      <c r="S49" s="54">
        <f t="shared" si="70"/>
        <v>0</v>
      </c>
      <c r="T49" s="55">
        <f t="shared" si="71"/>
        <v>0</v>
      </c>
      <c r="U49" s="54">
        <f t="shared" si="72"/>
        <v>0</v>
      </c>
      <c r="V49" s="55">
        <v>0</v>
      </c>
      <c r="W49" s="54">
        <f t="shared" si="73"/>
        <v>0</v>
      </c>
      <c r="X49" s="55">
        <v>0</v>
      </c>
      <c r="Y49" s="54">
        <f t="shared" si="74"/>
        <v>0</v>
      </c>
      <c r="Z49" s="55">
        <v>0</v>
      </c>
      <c r="AA49" s="54">
        <f t="shared" si="76"/>
        <v>0</v>
      </c>
      <c r="AB49" s="55">
        <f t="shared" si="77"/>
        <v>0</v>
      </c>
      <c r="AC49" s="56" t="s">
        <v>34</v>
      </c>
      <c r="AK49" s="33"/>
      <c r="AL49" s="33"/>
    </row>
    <row r="50" spans="1:38" ht="50.25" customHeight="1" x14ac:dyDescent="0.25">
      <c r="A50" s="42" t="s">
        <v>94</v>
      </c>
      <c r="B50" s="43" t="s">
        <v>95</v>
      </c>
      <c r="C50" s="44" t="s">
        <v>33</v>
      </c>
      <c r="D50" s="37">
        <v>0</v>
      </c>
      <c r="E50" s="38">
        <v>0</v>
      </c>
      <c r="F50" s="38">
        <v>0</v>
      </c>
      <c r="G50" s="38">
        <v>0</v>
      </c>
      <c r="H50" s="47">
        <v>0</v>
      </c>
      <c r="I50" s="47">
        <v>0</v>
      </c>
      <c r="J50" s="47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8">
        <v>0</v>
      </c>
      <c r="U50" s="47">
        <v>0</v>
      </c>
      <c r="V50" s="48">
        <v>0</v>
      </c>
      <c r="W50" s="47">
        <v>0</v>
      </c>
      <c r="X50" s="48">
        <v>0</v>
      </c>
      <c r="Y50" s="47">
        <v>0</v>
      </c>
      <c r="Z50" s="48">
        <v>0</v>
      </c>
      <c r="AA50" s="47">
        <v>0</v>
      </c>
      <c r="AB50" s="48">
        <v>0</v>
      </c>
      <c r="AC50" s="68" t="s">
        <v>34</v>
      </c>
      <c r="AK50" s="33"/>
      <c r="AL50" s="33"/>
    </row>
    <row r="51" spans="1:38" ht="70.5" customHeight="1" x14ac:dyDescent="0.25">
      <c r="A51" s="42" t="s">
        <v>96</v>
      </c>
      <c r="B51" s="43" t="s">
        <v>97</v>
      </c>
      <c r="C51" s="44" t="s">
        <v>33</v>
      </c>
      <c r="D51" s="45">
        <f t="shared" ref="D51:S51" si="78">SUM(D52,D57,D59,D62)</f>
        <v>3788.285085465935</v>
      </c>
      <c r="E51" s="46">
        <f t="shared" si="78"/>
        <v>0</v>
      </c>
      <c r="F51" s="46">
        <f t="shared" si="78"/>
        <v>824.13432196999997</v>
      </c>
      <c r="G51" s="46">
        <f t="shared" si="78"/>
        <v>2964.1507634959357</v>
      </c>
      <c r="H51" s="47">
        <f t="shared" si="78"/>
        <v>552.45911923861547</v>
      </c>
      <c r="I51" s="47">
        <f t="shared" si="78"/>
        <v>0</v>
      </c>
      <c r="J51" s="47">
        <f t="shared" si="78"/>
        <v>0</v>
      </c>
      <c r="K51" s="47">
        <f t="shared" si="78"/>
        <v>389.68619861217957</v>
      </c>
      <c r="L51" s="47">
        <f t="shared" si="78"/>
        <v>162.77292062643588</v>
      </c>
      <c r="M51" s="47">
        <f t="shared" si="78"/>
        <v>430.94303538000003</v>
      </c>
      <c r="N51" s="47">
        <f t="shared" si="78"/>
        <v>0</v>
      </c>
      <c r="O51" s="47">
        <f t="shared" si="78"/>
        <v>0</v>
      </c>
      <c r="P51" s="47">
        <f t="shared" si="78"/>
        <v>360.0974284666666</v>
      </c>
      <c r="Q51" s="47">
        <f t="shared" si="78"/>
        <v>70.845606913333341</v>
      </c>
      <c r="R51" s="47">
        <f t="shared" si="78"/>
        <v>2533.2077281159359</v>
      </c>
      <c r="S51" s="47">
        <f t="shared" si="78"/>
        <v>-121.51608385861553</v>
      </c>
      <c r="T51" s="48">
        <f t="shared" si="71"/>
        <v>-0.21995488829306642</v>
      </c>
      <c r="U51" s="47">
        <f t="shared" ref="U51" si="79">SUM(U52,U57,U59,U62)</f>
        <v>0</v>
      </c>
      <c r="V51" s="48">
        <v>0</v>
      </c>
      <c r="W51" s="47">
        <f t="shared" ref="W51" si="80">SUM(W52,W57,W59,W62)</f>
        <v>0</v>
      </c>
      <c r="X51" s="48">
        <v>0</v>
      </c>
      <c r="Y51" s="47">
        <f t="shared" ref="Y51" si="81">SUM(Y52,Y57,Y59,Y62)</f>
        <v>-29.588770145512953</v>
      </c>
      <c r="Z51" s="48">
        <f t="shared" ref="Z51:Z56" si="82">Y51/K51</f>
        <v>-7.5929735902605197E-2</v>
      </c>
      <c r="AA51" s="47">
        <f t="shared" ref="AA51" si="83">SUM(AA52,AA57,AA59,AA62)</f>
        <v>-91.927313713102549</v>
      </c>
      <c r="AB51" s="48">
        <f t="shared" si="77"/>
        <v>-0.5647580282968313</v>
      </c>
      <c r="AC51" s="68" t="s">
        <v>34</v>
      </c>
      <c r="AK51" s="33"/>
      <c r="AL51" s="33"/>
    </row>
    <row r="52" spans="1:38" ht="40.5" customHeight="1" x14ac:dyDescent="0.25">
      <c r="A52" s="42" t="s">
        <v>98</v>
      </c>
      <c r="B52" s="43" t="s">
        <v>99</v>
      </c>
      <c r="C52" s="44" t="s">
        <v>33</v>
      </c>
      <c r="D52" s="45">
        <f t="shared" ref="D52:S52" si="84">SUM(D53:D56)</f>
        <v>1103.6689672819998</v>
      </c>
      <c r="E52" s="46">
        <f t="shared" si="84"/>
        <v>0</v>
      </c>
      <c r="F52" s="46">
        <f t="shared" si="84"/>
        <v>193.58777557999997</v>
      </c>
      <c r="G52" s="46">
        <f t="shared" si="84"/>
        <v>910.08119170199996</v>
      </c>
      <c r="H52" s="47">
        <f t="shared" si="84"/>
        <v>297.39287881460001</v>
      </c>
      <c r="I52" s="47">
        <f t="shared" si="84"/>
        <v>0</v>
      </c>
      <c r="J52" s="47">
        <f t="shared" si="84"/>
        <v>0</v>
      </c>
      <c r="K52" s="47">
        <f t="shared" si="84"/>
        <v>248.27270031883336</v>
      </c>
      <c r="L52" s="47">
        <f t="shared" si="84"/>
        <v>49.120178495766645</v>
      </c>
      <c r="M52" s="47">
        <f t="shared" si="84"/>
        <v>314.60433447999998</v>
      </c>
      <c r="N52" s="47">
        <f t="shared" si="84"/>
        <v>0</v>
      </c>
      <c r="O52" s="47">
        <f t="shared" si="84"/>
        <v>0</v>
      </c>
      <c r="P52" s="47">
        <f t="shared" si="84"/>
        <v>263.33677180999996</v>
      </c>
      <c r="Q52" s="47">
        <f t="shared" si="84"/>
        <v>51.267562670000004</v>
      </c>
      <c r="R52" s="47">
        <f t="shared" si="84"/>
        <v>595.47685722200004</v>
      </c>
      <c r="S52" s="47">
        <f t="shared" si="84"/>
        <v>17.211455665399974</v>
      </c>
      <c r="T52" s="48">
        <f t="shared" si="71"/>
        <v>5.7874471419774316E-2</v>
      </c>
      <c r="U52" s="47">
        <f t="shared" ref="U52" si="85">SUM(U53:U56)</f>
        <v>0</v>
      </c>
      <c r="V52" s="48">
        <v>0</v>
      </c>
      <c r="W52" s="47">
        <f t="shared" ref="W52" si="86">SUM(W53:W56)</f>
        <v>0</v>
      </c>
      <c r="X52" s="48">
        <v>0</v>
      </c>
      <c r="Y52" s="47">
        <f t="shared" ref="Y52" si="87">SUM(Y53:Y56)</f>
        <v>15.06407149116662</v>
      </c>
      <c r="Z52" s="48">
        <f t="shared" si="82"/>
        <v>6.0675505087032303E-2</v>
      </c>
      <c r="AA52" s="47">
        <f t="shared" ref="AA52" si="88">SUM(AA53:AA56)</f>
        <v>2.1473841742333581</v>
      </c>
      <c r="AB52" s="48">
        <f t="shared" si="77"/>
        <v>4.3716945662533119E-2</v>
      </c>
      <c r="AC52" s="49" t="s">
        <v>34</v>
      </c>
      <c r="AK52" s="33"/>
      <c r="AL52" s="33"/>
    </row>
    <row r="53" spans="1:38" ht="42.75" customHeight="1" x14ac:dyDescent="0.25">
      <c r="A53" s="50" t="s">
        <v>98</v>
      </c>
      <c r="B53" s="129" t="s">
        <v>100</v>
      </c>
      <c r="C53" s="74" t="s">
        <v>101</v>
      </c>
      <c r="D53" s="54">
        <v>268.44389330000001</v>
      </c>
      <c r="E53" s="54" t="s">
        <v>34</v>
      </c>
      <c r="F53" s="54">
        <v>0</v>
      </c>
      <c r="G53" s="71">
        <f t="shared" ref="G53:G56" si="89">D53-F53</f>
        <v>268.44389330000001</v>
      </c>
      <c r="H53" s="54">
        <v>10.8</v>
      </c>
      <c r="I53" s="54">
        <v>0</v>
      </c>
      <c r="J53" s="54">
        <v>0</v>
      </c>
      <c r="K53" s="54">
        <v>9</v>
      </c>
      <c r="L53" s="54">
        <v>1.8000000000000007</v>
      </c>
      <c r="M53" s="54">
        <f t="shared" ref="M53:M56" si="90">N53+O53+P53+Q53</f>
        <v>1.28495274</v>
      </c>
      <c r="N53" s="54">
        <v>0</v>
      </c>
      <c r="O53" s="54">
        <v>0</v>
      </c>
      <c r="P53" s="54">
        <v>1.0707939500000001</v>
      </c>
      <c r="Q53" s="54">
        <v>0.21415878999999996</v>
      </c>
      <c r="R53" s="54">
        <f t="shared" ref="R53:R56" si="91">G53-M53</f>
        <v>267.15894056000002</v>
      </c>
      <c r="S53" s="54">
        <f t="shared" ref="S53:S56" si="92">M53-H53</f>
        <v>-9.5150472600000011</v>
      </c>
      <c r="T53" s="55">
        <f t="shared" si="71"/>
        <v>-0.88102289444444448</v>
      </c>
      <c r="U53" s="54">
        <f t="shared" ref="U53:U56" si="93">N53-I53</f>
        <v>0</v>
      </c>
      <c r="V53" s="55">
        <v>0</v>
      </c>
      <c r="W53" s="54">
        <f t="shared" ref="W53:W56" si="94">O53-J53</f>
        <v>0</v>
      </c>
      <c r="X53" s="55">
        <v>0</v>
      </c>
      <c r="Y53" s="54">
        <f t="shared" ref="Y53:Y56" si="95">P53-K53</f>
        <v>-7.9292060499999995</v>
      </c>
      <c r="Z53" s="55">
        <f t="shared" si="82"/>
        <v>-0.88102289444444437</v>
      </c>
      <c r="AA53" s="54">
        <f t="shared" ref="AA53:AA56" si="96">Q53-L53</f>
        <v>-1.5858412100000008</v>
      </c>
      <c r="AB53" s="55">
        <f t="shared" si="77"/>
        <v>-0.88102289444444448</v>
      </c>
      <c r="AC53" s="56" t="s">
        <v>102</v>
      </c>
      <c r="AK53" s="33"/>
      <c r="AL53" s="33"/>
    </row>
    <row r="54" spans="1:38" ht="40.5" customHeight="1" x14ac:dyDescent="0.25">
      <c r="A54" s="50" t="s">
        <v>98</v>
      </c>
      <c r="B54" s="124" t="s">
        <v>103</v>
      </c>
      <c r="C54" s="70" t="s">
        <v>104</v>
      </c>
      <c r="D54" s="71">
        <v>304.00336406999998</v>
      </c>
      <c r="E54" s="71" t="s">
        <v>34</v>
      </c>
      <c r="F54" s="71">
        <v>1.3679999999999999</v>
      </c>
      <c r="G54" s="71">
        <f t="shared" si="89"/>
        <v>302.63536406999998</v>
      </c>
      <c r="H54" s="54">
        <v>47.408000000000001</v>
      </c>
      <c r="I54" s="54">
        <v>0</v>
      </c>
      <c r="J54" s="54">
        <v>0</v>
      </c>
      <c r="K54" s="71">
        <v>39.630000000000003</v>
      </c>
      <c r="L54" s="54">
        <v>7.7779999999999987</v>
      </c>
      <c r="M54" s="54">
        <f t="shared" si="90"/>
        <v>53.7869204</v>
      </c>
      <c r="N54" s="54">
        <v>0</v>
      </c>
      <c r="O54" s="54">
        <v>0</v>
      </c>
      <c r="P54" s="54">
        <v>44.945766999999996</v>
      </c>
      <c r="Q54" s="54">
        <v>8.8411534000000032</v>
      </c>
      <c r="R54" s="54">
        <f t="shared" si="91"/>
        <v>248.84844366999999</v>
      </c>
      <c r="S54" s="54">
        <f t="shared" si="92"/>
        <v>6.3789203999999984</v>
      </c>
      <c r="T54" s="55">
        <f t="shared" si="71"/>
        <v>0.13455367026662163</v>
      </c>
      <c r="U54" s="54">
        <f t="shared" si="93"/>
        <v>0</v>
      </c>
      <c r="V54" s="55">
        <v>0</v>
      </c>
      <c r="W54" s="54">
        <f t="shared" si="94"/>
        <v>0</v>
      </c>
      <c r="X54" s="55">
        <v>0</v>
      </c>
      <c r="Y54" s="54">
        <f t="shared" si="95"/>
        <v>5.3157669999999939</v>
      </c>
      <c r="Z54" s="55">
        <f t="shared" si="82"/>
        <v>0.13413492303810229</v>
      </c>
      <c r="AA54" s="54">
        <f t="shared" si="96"/>
        <v>1.0631534000000045</v>
      </c>
      <c r="AB54" s="55">
        <f t="shared" si="77"/>
        <v>0.13668724607868407</v>
      </c>
      <c r="AC54" s="56" t="s">
        <v>105</v>
      </c>
      <c r="AK54" s="33"/>
      <c r="AL54" s="33"/>
    </row>
    <row r="55" spans="1:38" ht="36.75" customHeight="1" x14ac:dyDescent="0.25">
      <c r="A55" s="50" t="s">
        <v>98</v>
      </c>
      <c r="B55" s="124" t="s">
        <v>106</v>
      </c>
      <c r="C55" s="70" t="s">
        <v>107</v>
      </c>
      <c r="D55" s="71">
        <v>286.05080780199989</v>
      </c>
      <c r="E55" s="71" t="s">
        <v>34</v>
      </c>
      <c r="F55" s="71">
        <v>71.764209769999994</v>
      </c>
      <c r="G55" s="71">
        <f t="shared" si="89"/>
        <v>214.28659803199992</v>
      </c>
      <c r="H55" s="54">
        <v>178.6077337346</v>
      </c>
      <c r="I55" s="54">
        <v>0</v>
      </c>
      <c r="J55" s="54">
        <v>0</v>
      </c>
      <c r="K55" s="71">
        <v>149.16174608550003</v>
      </c>
      <c r="L55" s="54">
        <v>29.445987649099976</v>
      </c>
      <c r="M55" s="54">
        <f t="shared" si="90"/>
        <v>189.05713866999997</v>
      </c>
      <c r="N55" s="54">
        <v>0</v>
      </c>
      <c r="O55" s="54">
        <v>0</v>
      </c>
      <c r="P55" s="54">
        <v>158.52021187999998</v>
      </c>
      <c r="Q55" s="54">
        <v>30.536926789999999</v>
      </c>
      <c r="R55" s="54">
        <f t="shared" si="91"/>
        <v>25.229459361999943</v>
      </c>
      <c r="S55" s="54">
        <f t="shared" si="92"/>
        <v>10.449404935399969</v>
      </c>
      <c r="T55" s="55">
        <f t="shared" si="71"/>
        <v>5.8504773096371823E-2</v>
      </c>
      <c r="U55" s="54">
        <f t="shared" si="93"/>
        <v>0</v>
      </c>
      <c r="V55" s="55">
        <v>0</v>
      </c>
      <c r="W55" s="54">
        <f t="shared" si="94"/>
        <v>0</v>
      </c>
      <c r="X55" s="55">
        <v>0</v>
      </c>
      <c r="Y55" s="54">
        <f t="shared" si="95"/>
        <v>9.3584657944999492</v>
      </c>
      <c r="Z55" s="55">
        <f t="shared" si="82"/>
        <v>6.2740387801143355E-2</v>
      </c>
      <c r="AA55" s="54">
        <f t="shared" si="96"/>
        <v>1.0909391409000229</v>
      </c>
      <c r="AB55" s="55">
        <f t="shared" si="77"/>
        <v>3.7048821520285047E-2</v>
      </c>
      <c r="AC55" s="56" t="s">
        <v>34</v>
      </c>
      <c r="AK55" s="33"/>
      <c r="AL55" s="33"/>
    </row>
    <row r="56" spans="1:38" ht="46.5" customHeight="1" x14ac:dyDescent="0.25">
      <c r="A56" s="50" t="s">
        <v>98</v>
      </c>
      <c r="B56" s="124" t="s">
        <v>108</v>
      </c>
      <c r="C56" s="70" t="s">
        <v>109</v>
      </c>
      <c r="D56" s="71">
        <v>245.17090210999996</v>
      </c>
      <c r="E56" s="71" t="s">
        <v>34</v>
      </c>
      <c r="F56" s="71">
        <v>120.45556580999997</v>
      </c>
      <c r="G56" s="71">
        <f t="shared" si="89"/>
        <v>124.71533629999999</v>
      </c>
      <c r="H56" s="54">
        <v>60.577145080000001</v>
      </c>
      <c r="I56" s="54">
        <v>0</v>
      </c>
      <c r="J56" s="54">
        <v>0</v>
      </c>
      <c r="K56" s="71">
        <v>50.480954233333335</v>
      </c>
      <c r="L56" s="54">
        <v>10.096190846666666</v>
      </c>
      <c r="M56" s="54">
        <f t="shared" si="90"/>
        <v>70.475322670000011</v>
      </c>
      <c r="N56" s="54">
        <v>0</v>
      </c>
      <c r="O56" s="54">
        <v>0</v>
      </c>
      <c r="P56" s="54">
        <v>58.799998980000012</v>
      </c>
      <c r="Q56" s="54">
        <v>11.675323689999997</v>
      </c>
      <c r="R56" s="54">
        <f t="shared" si="91"/>
        <v>54.240013629999979</v>
      </c>
      <c r="S56" s="54">
        <f t="shared" si="92"/>
        <v>9.8981775900000102</v>
      </c>
      <c r="T56" s="55">
        <f t="shared" si="71"/>
        <v>0.16339788837734395</v>
      </c>
      <c r="U56" s="54">
        <f t="shared" si="93"/>
        <v>0</v>
      </c>
      <c r="V56" s="55">
        <v>0</v>
      </c>
      <c r="W56" s="54">
        <f t="shared" si="94"/>
        <v>0</v>
      </c>
      <c r="X56" s="55">
        <v>0</v>
      </c>
      <c r="Y56" s="54">
        <f t="shared" si="95"/>
        <v>8.3190447466666768</v>
      </c>
      <c r="Z56" s="55">
        <f t="shared" si="82"/>
        <v>0.16479571103617305</v>
      </c>
      <c r="AA56" s="54">
        <f t="shared" si="96"/>
        <v>1.5791328433333316</v>
      </c>
      <c r="AB56" s="55">
        <f t="shared" si="77"/>
        <v>0.15640877508319825</v>
      </c>
      <c r="AC56" s="56" t="s">
        <v>110</v>
      </c>
      <c r="AK56" s="33"/>
      <c r="AL56" s="33"/>
    </row>
    <row r="57" spans="1:38" x14ac:dyDescent="0.25">
      <c r="A57" s="57" t="s">
        <v>111</v>
      </c>
      <c r="B57" s="58" t="s">
        <v>112</v>
      </c>
      <c r="C57" s="59" t="s">
        <v>33</v>
      </c>
      <c r="D57" s="37">
        <f t="shared" ref="D57:AA57" si="97">SUM(D58:D58)</f>
        <v>56.494640105199998</v>
      </c>
      <c r="E57" s="38">
        <f t="shared" si="97"/>
        <v>0</v>
      </c>
      <c r="F57" s="38">
        <f t="shared" si="97"/>
        <v>36.920600989999997</v>
      </c>
      <c r="G57" s="38">
        <f t="shared" si="97"/>
        <v>19.574039115200002</v>
      </c>
      <c r="H57" s="60">
        <f t="shared" si="97"/>
        <v>11.744423471999999</v>
      </c>
      <c r="I57" s="60">
        <f t="shared" si="97"/>
        <v>0</v>
      </c>
      <c r="J57" s="60">
        <f t="shared" si="97"/>
        <v>0</v>
      </c>
      <c r="K57" s="60">
        <f t="shared" si="97"/>
        <v>9.9502025599999993</v>
      </c>
      <c r="L57" s="60">
        <f t="shared" si="97"/>
        <v>1.7942209120000001</v>
      </c>
      <c r="M57" s="60">
        <f t="shared" si="97"/>
        <v>4.2984689900000008</v>
      </c>
      <c r="N57" s="60">
        <f t="shared" si="97"/>
        <v>0</v>
      </c>
      <c r="O57" s="60">
        <f t="shared" si="97"/>
        <v>0</v>
      </c>
      <c r="P57" s="60">
        <f t="shared" si="97"/>
        <v>4.2970169900000004</v>
      </c>
      <c r="Q57" s="60">
        <f t="shared" si="97"/>
        <v>1.4520000000002255E-3</v>
      </c>
      <c r="R57" s="60">
        <f t="shared" si="97"/>
        <v>15.275570125200002</v>
      </c>
      <c r="S57" s="60">
        <f t="shared" si="97"/>
        <v>-7.4459544819999985</v>
      </c>
      <c r="T57" s="48">
        <f>S57/H57</f>
        <v>-0.63399914859609541</v>
      </c>
      <c r="U57" s="60">
        <f t="shared" si="97"/>
        <v>0</v>
      </c>
      <c r="V57" s="48">
        <v>0</v>
      </c>
      <c r="W57" s="60">
        <f t="shared" si="97"/>
        <v>0</v>
      </c>
      <c r="X57" s="48">
        <v>0</v>
      </c>
      <c r="Y57" s="60">
        <f t="shared" si="97"/>
        <v>-5.6531855699999989</v>
      </c>
      <c r="Z57" s="48">
        <f>Y57/K57</f>
        <v>-0.56814778753609607</v>
      </c>
      <c r="AA57" s="60">
        <f t="shared" si="97"/>
        <v>-1.7927689119999999</v>
      </c>
      <c r="AB57" s="48">
        <f>AA57/L57</f>
        <v>-0.99919073510386092</v>
      </c>
      <c r="AC57" s="49" t="s">
        <v>34</v>
      </c>
      <c r="AK57" s="33"/>
      <c r="AL57" s="33"/>
    </row>
    <row r="58" spans="1:38" ht="47.25" x14ac:dyDescent="0.25">
      <c r="A58" s="50" t="s">
        <v>111</v>
      </c>
      <c r="B58" s="69" t="s">
        <v>113</v>
      </c>
      <c r="C58" s="70" t="s">
        <v>114</v>
      </c>
      <c r="D58" s="54">
        <v>56.494640105199998</v>
      </c>
      <c r="E58" s="54" t="s">
        <v>34</v>
      </c>
      <c r="F58" s="54">
        <v>36.920600989999997</v>
      </c>
      <c r="G58" s="71">
        <f>D58-F58</f>
        <v>19.574039115200002</v>
      </c>
      <c r="H58" s="54">
        <v>11.744423471999999</v>
      </c>
      <c r="I58" s="54">
        <v>0</v>
      </c>
      <c r="J58" s="54">
        <v>0</v>
      </c>
      <c r="K58" s="71">
        <v>9.9502025599999993</v>
      </c>
      <c r="L58" s="54">
        <v>1.7942209120000001</v>
      </c>
      <c r="M58" s="54">
        <f>N58+O58+P58+Q58</f>
        <v>4.2984689900000008</v>
      </c>
      <c r="N58" s="54">
        <v>0</v>
      </c>
      <c r="O58" s="54">
        <v>0</v>
      </c>
      <c r="P58" s="54">
        <v>4.2970169900000004</v>
      </c>
      <c r="Q58" s="54">
        <v>1.4520000000002255E-3</v>
      </c>
      <c r="R58" s="54">
        <f>G58-M58</f>
        <v>15.275570125200002</v>
      </c>
      <c r="S58" s="54">
        <f>M58-H58</f>
        <v>-7.4459544819999985</v>
      </c>
      <c r="T58" s="55">
        <f>S58/H58</f>
        <v>-0.63399914859609541</v>
      </c>
      <c r="U58" s="54">
        <f>N58-I58</f>
        <v>0</v>
      </c>
      <c r="V58" s="55">
        <v>0</v>
      </c>
      <c r="W58" s="54">
        <f>O58-J58</f>
        <v>0</v>
      </c>
      <c r="X58" s="55">
        <v>0</v>
      </c>
      <c r="Y58" s="54">
        <f>P58-K58</f>
        <v>-5.6531855699999989</v>
      </c>
      <c r="Z58" s="55">
        <f>Y58/K58</f>
        <v>-0.56814778753609607</v>
      </c>
      <c r="AA58" s="54">
        <f>Q58-L58</f>
        <v>-1.7927689119999999</v>
      </c>
      <c r="AB58" s="55">
        <f>AA58/L58</f>
        <v>-0.99919073510386092</v>
      </c>
      <c r="AC58" s="56" t="s">
        <v>115</v>
      </c>
      <c r="AK58" s="33"/>
      <c r="AL58" s="33"/>
    </row>
    <row r="59" spans="1:38" ht="28.5" customHeight="1" x14ac:dyDescent="0.25">
      <c r="A59" s="57" t="s">
        <v>116</v>
      </c>
      <c r="B59" s="58" t="s">
        <v>117</v>
      </c>
      <c r="C59" s="59" t="s">
        <v>33</v>
      </c>
      <c r="D59" s="75">
        <f t="shared" ref="D59:E59" si="98">SUM(D60:D61)</f>
        <v>472.86531828</v>
      </c>
      <c r="E59" s="76">
        <f t="shared" si="98"/>
        <v>0</v>
      </c>
      <c r="F59" s="67">
        <f t="shared" ref="F59:S59" si="99">SUM(F60:F61)</f>
        <v>198.08379606999998</v>
      </c>
      <c r="G59" s="67">
        <f t="shared" si="99"/>
        <v>274.78152220999999</v>
      </c>
      <c r="H59" s="60">
        <f t="shared" si="99"/>
        <v>80.903155679999998</v>
      </c>
      <c r="I59" s="60">
        <f t="shared" si="99"/>
        <v>0</v>
      </c>
      <c r="J59" s="60">
        <f t="shared" si="99"/>
        <v>0</v>
      </c>
      <c r="K59" s="60">
        <f t="shared" si="99"/>
        <v>3.471346</v>
      </c>
      <c r="L59" s="60">
        <f t="shared" si="99"/>
        <v>77.431809679999986</v>
      </c>
      <c r="M59" s="60">
        <f t="shared" si="99"/>
        <v>60.804565210000007</v>
      </c>
      <c r="N59" s="60">
        <f t="shared" si="99"/>
        <v>0</v>
      </c>
      <c r="O59" s="60">
        <f t="shared" si="99"/>
        <v>0</v>
      </c>
      <c r="P59" s="60">
        <f t="shared" si="99"/>
        <v>51.436556906666674</v>
      </c>
      <c r="Q59" s="60">
        <f t="shared" si="99"/>
        <v>9.3680083033333332</v>
      </c>
      <c r="R59" s="60">
        <f t="shared" si="99"/>
        <v>213.97695699999997</v>
      </c>
      <c r="S59" s="60">
        <f t="shared" si="99"/>
        <v>-20.098590469999987</v>
      </c>
      <c r="T59" s="48">
        <f>S59/H59</f>
        <v>-0.24842776899206348</v>
      </c>
      <c r="U59" s="60">
        <f t="shared" ref="U59" si="100">SUM(U60:U61)</f>
        <v>0</v>
      </c>
      <c r="V59" s="48">
        <v>0</v>
      </c>
      <c r="W59" s="60">
        <f t="shared" ref="W59" si="101">SUM(W60:W61)</f>
        <v>0</v>
      </c>
      <c r="X59" s="48">
        <v>0</v>
      </c>
      <c r="Y59" s="60">
        <f t="shared" ref="Y59" si="102">SUM(Y60:Y61)</f>
        <v>47.96521090666667</v>
      </c>
      <c r="Z59" s="48">
        <f>Y59/K59</f>
        <v>13.817467606705488</v>
      </c>
      <c r="AA59" s="60">
        <f t="shared" ref="AA59" si="103">SUM(AA60:AA61)</f>
        <v>-68.06380137666666</v>
      </c>
      <c r="AB59" s="48">
        <f>AA59/L59</f>
        <v>-0.87901602271665613</v>
      </c>
      <c r="AC59" s="49" t="s">
        <v>34</v>
      </c>
      <c r="AK59" s="33"/>
      <c r="AL59" s="33"/>
    </row>
    <row r="60" spans="1:38" ht="77.25" customHeight="1" x14ac:dyDescent="0.25">
      <c r="A60" s="50" t="s">
        <v>116</v>
      </c>
      <c r="B60" s="130" t="s">
        <v>118</v>
      </c>
      <c r="C60" s="52" t="s">
        <v>119</v>
      </c>
      <c r="D60" s="77">
        <v>389.67836747999996</v>
      </c>
      <c r="E60" s="77" t="s">
        <v>34</v>
      </c>
      <c r="F60" s="77">
        <v>198.08379606999998</v>
      </c>
      <c r="G60" s="71">
        <f t="shared" ref="G60:G61" si="104">D60-F60</f>
        <v>191.59457140999999</v>
      </c>
      <c r="H60" s="54">
        <v>4.1656152000000004</v>
      </c>
      <c r="I60" s="54">
        <v>0</v>
      </c>
      <c r="J60" s="54">
        <v>0</v>
      </c>
      <c r="K60" s="54">
        <v>3.471346</v>
      </c>
      <c r="L60" s="54">
        <v>0.69426920000000036</v>
      </c>
      <c r="M60" s="54">
        <f t="shared" ref="M60:M61" si="105">N60+O60+P60+Q60</f>
        <v>-9.7260554599999995</v>
      </c>
      <c r="N60" s="54">
        <v>0</v>
      </c>
      <c r="O60" s="54">
        <v>0</v>
      </c>
      <c r="P60" s="54">
        <v>-7.4004574000000005</v>
      </c>
      <c r="Q60" s="54">
        <v>-2.3255980599999995</v>
      </c>
      <c r="R60" s="54">
        <f t="shared" ref="R60:R61" si="106">G60-M60</f>
        <v>201.32062686999998</v>
      </c>
      <c r="S60" s="54">
        <f t="shared" ref="S60:S61" si="107">M60-H60</f>
        <v>-13.891670659999999</v>
      </c>
      <c r="T60" s="55">
        <f t="shared" ref="T60:T61" si="108">S60/H60</f>
        <v>-3.3348425125777337</v>
      </c>
      <c r="U60" s="54">
        <f t="shared" ref="U60:U61" si="109">N60-I60</f>
        <v>0</v>
      </c>
      <c r="V60" s="55">
        <v>0</v>
      </c>
      <c r="W60" s="54">
        <f t="shared" ref="W60:W61" si="110">O60-J60</f>
        <v>0</v>
      </c>
      <c r="X60" s="55">
        <v>0</v>
      </c>
      <c r="Y60" s="54">
        <f t="shared" ref="Y60:Y61" si="111">P60-K60</f>
        <v>-10.871803400000001</v>
      </c>
      <c r="Z60" s="55">
        <f t="shared" ref="Z60" si="112">Y60/K60</f>
        <v>-3.1318697127857611</v>
      </c>
      <c r="AA60" s="54">
        <f t="shared" ref="AA60:AA61" si="113">Q60-L60</f>
        <v>-3.0198672599999998</v>
      </c>
      <c r="AB60" s="55">
        <f t="shared" ref="AB60:AB61" si="114">AA60/L60</f>
        <v>-4.3497065115375966</v>
      </c>
      <c r="AC60" s="56" t="s">
        <v>120</v>
      </c>
      <c r="AK60" s="33"/>
      <c r="AL60" s="33"/>
    </row>
    <row r="61" spans="1:38" ht="130.5" customHeight="1" x14ac:dyDescent="0.25">
      <c r="A61" s="50" t="s">
        <v>116</v>
      </c>
      <c r="B61" s="130" t="s">
        <v>121</v>
      </c>
      <c r="C61" s="52" t="s">
        <v>122</v>
      </c>
      <c r="D61" s="54">
        <v>83.186950800000005</v>
      </c>
      <c r="E61" s="54" t="s">
        <v>34</v>
      </c>
      <c r="F61" s="54">
        <v>0</v>
      </c>
      <c r="G61" s="71">
        <f t="shared" si="104"/>
        <v>83.186950800000005</v>
      </c>
      <c r="H61" s="54">
        <v>76.737540479999993</v>
      </c>
      <c r="I61" s="54">
        <v>0</v>
      </c>
      <c r="J61" s="54">
        <v>0</v>
      </c>
      <c r="K61" s="54">
        <v>0</v>
      </c>
      <c r="L61" s="54">
        <v>76.737540479999993</v>
      </c>
      <c r="M61" s="54">
        <f t="shared" si="105"/>
        <v>70.530620670000005</v>
      </c>
      <c r="N61" s="54">
        <v>0</v>
      </c>
      <c r="O61" s="54">
        <v>0</v>
      </c>
      <c r="P61" s="54">
        <v>58.837014306666674</v>
      </c>
      <c r="Q61" s="54">
        <v>11.693606363333332</v>
      </c>
      <c r="R61" s="54">
        <f t="shared" si="106"/>
        <v>12.656330130000001</v>
      </c>
      <c r="S61" s="54">
        <f t="shared" si="107"/>
        <v>-6.206919809999988</v>
      </c>
      <c r="T61" s="55">
        <f t="shared" si="108"/>
        <v>-8.0885050148534407E-2</v>
      </c>
      <c r="U61" s="54">
        <f t="shared" si="109"/>
        <v>0</v>
      </c>
      <c r="V61" s="55">
        <v>0</v>
      </c>
      <c r="W61" s="54">
        <f t="shared" si="110"/>
        <v>0</v>
      </c>
      <c r="X61" s="55">
        <v>0</v>
      </c>
      <c r="Y61" s="54">
        <f t="shared" si="111"/>
        <v>58.837014306666674</v>
      </c>
      <c r="Z61" s="55">
        <v>1</v>
      </c>
      <c r="AA61" s="54">
        <f t="shared" si="113"/>
        <v>-65.043934116666662</v>
      </c>
      <c r="AB61" s="55">
        <f t="shared" si="114"/>
        <v>-0.84761557003014687</v>
      </c>
      <c r="AC61" s="56" t="s">
        <v>86</v>
      </c>
      <c r="AK61" s="33"/>
      <c r="AL61" s="33"/>
    </row>
    <row r="62" spans="1:38" ht="31.5" x14ac:dyDescent="0.25">
      <c r="A62" s="42" t="s">
        <v>123</v>
      </c>
      <c r="B62" s="43" t="s">
        <v>124</v>
      </c>
      <c r="C62" s="44" t="s">
        <v>33</v>
      </c>
      <c r="D62" s="37">
        <f t="shared" ref="D62:S62" si="115">SUM(D63:D68)</f>
        <v>2155.2561597987351</v>
      </c>
      <c r="E62" s="38">
        <f t="shared" si="115"/>
        <v>0</v>
      </c>
      <c r="F62" s="38">
        <f t="shared" si="115"/>
        <v>395.54214932999997</v>
      </c>
      <c r="G62" s="38">
        <f t="shared" si="115"/>
        <v>1759.7140104687358</v>
      </c>
      <c r="H62" s="47">
        <f t="shared" si="115"/>
        <v>162.4186612720155</v>
      </c>
      <c r="I62" s="47">
        <f t="shared" si="115"/>
        <v>0</v>
      </c>
      <c r="J62" s="47">
        <f t="shared" si="115"/>
        <v>0</v>
      </c>
      <c r="K62" s="47">
        <f t="shared" si="115"/>
        <v>127.99194973334625</v>
      </c>
      <c r="L62" s="47">
        <f t="shared" si="115"/>
        <v>34.426711538669245</v>
      </c>
      <c r="M62" s="47">
        <f t="shared" si="115"/>
        <v>51.235666700000003</v>
      </c>
      <c r="N62" s="47">
        <f t="shared" si="115"/>
        <v>0</v>
      </c>
      <c r="O62" s="47">
        <f t="shared" si="115"/>
        <v>0</v>
      </c>
      <c r="P62" s="47">
        <f t="shared" si="115"/>
        <v>41.027082759999999</v>
      </c>
      <c r="Q62" s="47">
        <f t="shared" si="115"/>
        <v>10.208583939999999</v>
      </c>
      <c r="R62" s="47">
        <f t="shared" si="115"/>
        <v>1708.4783437687358</v>
      </c>
      <c r="S62" s="47">
        <f t="shared" si="115"/>
        <v>-111.18299457201552</v>
      </c>
      <c r="T62" s="48">
        <f>S62/H62</f>
        <v>-0.68454569013968458</v>
      </c>
      <c r="U62" s="47">
        <f t="shared" ref="U62" si="116">SUM(U63:U68)</f>
        <v>0</v>
      </c>
      <c r="V62" s="48">
        <v>0</v>
      </c>
      <c r="W62" s="47">
        <f t="shared" ref="W62" si="117">SUM(W63:W68)</f>
        <v>0</v>
      </c>
      <c r="X62" s="48">
        <v>0</v>
      </c>
      <c r="Y62" s="47">
        <f t="shared" ref="Y62" si="118">SUM(Y63:Y68)</f>
        <v>-86.964866973346247</v>
      </c>
      <c r="Z62" s="48">
        <f>Y62/K62</f>
        <v>-0.67945575604188913</v>
      </c>
      <c r="AA62" s="47">
        <f t="shared" ref="AA62" si="119">SUM(AA63:AA68)</f>
        <v>-24.218127598669245</v>
      </c>
      <c r="AB62" s="48">
        <f>AA62/L62</f>
        <v>-0.70346909467279861</v>
      </c>
      <c r="AC62" s="68" t="s">
        <v>34</v>
      </c>
      <c r="AK62" s="33"/>
      <c r="AL62" s="33"/>
    </row>
    <row r="63" spans="1:38" ht="63.75" customHeight="1" x14ac:dyDescent="0.25">
      <c r="A63" s="50" t="s">
        <v>123</v>
      </c>
      <c r="B63" s="129" t="s">
        <v>125</v>
      </c>
      <c r="C63" s="52" t="s">
        <v>126</v>
      </c>
      <c r="D63" s="54">
        <v>98.900193443999996</v>
      </c>
      <c r="E63" s="54" t="s">
        <v>34</v>
      </c>
      <c r="F63" s="54">
        <v>10.930057389999998</v>
      </c>
      <c r="G63" s="71">
        <f t="shared" ref="G63:G68" si="120">D63-F63</f>
        <v>87.970136053999994</v>
      </c>
      <c r="H63" s="54">
        <v>80.482649755280008</v>
      </c>
      <c r="I63" s="54">
        <v>0</v>
      </c>
      <c r="J63" s="54">
        <v>0</v>
      </c>
      <c r="K63" s="54">
        <v>67.745437124399999</v>
      </c>
      <c r="L63" s="54">
        <v>12.737212630879995</v>
      </c>
      <c r="M63" s="54">
        <f t="shared" ref="M63:M68" si="121">N63+O63+P63+Q63</f>
        <v>12.8229284</v>
      </c>
      <c r="N63" s="54">
        <v>0</v>
      </c>
      <c r="O63" s="54">
        <v>0</v>
      </c>
      <c r="P63" s="54">
        <v>11.787095069999999</v>
      </c>
      <c r="Q63" s="54">
        <v>1.0358333300000013</v>
      </c>
      <c r="R63" s="54">
        <f t="shared" ref="R63:R68" si="122">G63-M63</f>
        <v>75.147207653999999</v>
      </c>
      <c r="S63" s="54">
        <f t="shared" ref="S63:S68" si="123">M63-H63</f>
        <v>-67.659721355280013</v>
      </c>
      <c r="T63" s="55">
        <f t="shared" ref="T63:T84" si="124">S63/H63</f>
        <v>-0.84067462441917484</v>
      </c>
      <c r="U63" s="54">
        <f t="shared" ref="U63:U68" si="125">N63-I63</f>
        <v>0</v>
      </c>
      <c r="V63" s="55">
        <v>0</v>
      </c>
      <c r="W63" s="54">
        <f t="shared" ref="W63:W68" si="126">O63-J63</f>
        <v>0</v>
      </c>
      <c r="X63" s="55">
        <v>0</v>
      </c>
      <c r="Y63" s="54">
        <f t="shared" ref="Y63:Y68" si="127">P63-K63</f>
        <v>-55.958342054399999</v>
      </c>
      <c r="Z63" s="55">
        <f t="shared" ref="Z63:Z84" si="128">Y63/K63</f>
        <v>-0.82600901890476375</v>
      </c>
      <c r="AA63" s="54">
        <f t="shared" ref="AA63:AA68" si="129">Q63-L63</f>
        <v>-11.701379300879994</v>
      </c>
      <c r="AB63" s="55">
        <f t="shared" ref="AB63:AB84" si="130">AA63/L63</f>
        <v>-0.91867660845287802</v>
      </c>
      <c r="AC63" s="56" t="s">
        <v>127</v>
      </c>
      <c r="AK63" s="33"/>
      <c r="AL63" s="33"/>
    </row>
    <row r="64" spans="1:38" ht="63.75" customHeight="1" x14ac:dyDescent="0.25">
      <c r="A64" s="50" t="s">
        <v>123</v>
      </c>
      <c r="B64" s="129" t="s">
        <v>128</v>
      </c>
      <c r="C64" s="52" t="s">
        <v>129</v>
      </c>
      <c r="D64" s="64">
        <v>427.1650164447355</v>
      </c>
      <c r="E64" s="64" t="s">
        <v>34</v>
      </c>
      <c r="F64" s="71">
        <v>370.99831076999999</v>
      </c>
      <c r="G64" s="71">
        <f t="shared" si="120"/>
        <v>56.16670567473551</v>
      </c>
      <c r="H64" s="54">
        <v>56.166705674735489</v>
      </c>
      <c r="I64" s="54">
        <v>0</v>
      </c>
      <c r="J64" s="54">
        <v>0</v>
      </c>
      <c r="K64" s="71">
        <v>47.146963073946246</v>
      </c>
      <c r="L64" s="54">
        <v>9.0197426007892503</v>
      </c>
      <c r="M64" s="54">
        <f t="shared" si="121"/>
        <v>20.596935389999999</v>
      </c>
      <c r="N64" s="54">
        <v>0</v>
      </c>
      <c r="O64" s="54">
        <v>0</v>
      </c>
      <c r="P64" s="54">
        <v>18.012888799999999</v>
      </c>
      <c r="Q64" s="54">
        <v>2.584046589999998</v>
      </c>
      <c r="R64" s="54">
        <f t="shared" si="122"/>
        <v>35.569770284735512</v>
      </c>
      <c r="S64" s="54">
        <f t="shared" si="123"/>
        <v>-35.56977028473549</v>
      </c>
      <c r="T64" s="55">
        <f t="shared" si="124"/>
        <v>-0.63328923883700794</v>
      </c>
      <c r="U64" s="54">
        <f t="shared" si="125"/>
        <v>0</v>
      </c>
      <c r="V64" s="55">
        <v>0</v>
      </c>
      <c r="W64" s="54">
        <f t="shared" si="126"/>
        <v>0</v>
      </c>
      <c r="X64" s="55">
        <v>0</v>
      </c>
      <c r="Y64" s="54">
        <f t="shared" si="127"/>
        <v>-29.134074273946247</v>
      </c>
      <c r="Z64" s="55">
        <f t="shared" si="128"/>
        <v>-0.61794169495608398</v>
      </c>
      <c r="AA64" s="54">
        <f t="shared" si="129"/>
        <v>-6.4356960107892522</v>
      </c>
      <c r="AB64" s="55">
        <f>AA64/L64</f>
        <v>-0.7135121583432007</v>
      </c>
      <c r="AC64" s="56" t="s">
        <v>130</v>
      </c>
      <c r="AK64" s="33"/>
      <c r="AL64" s="33"/>
    </row>
    <row r="65" spans="1:38" ht="63.75" customHeight="1" x14ac:dyDescent="0.25">
      <c r="A65" s="50" t="s">
        <v>123</v>
      </c>
      <c r="B65" s="129" t="s">
        <v>131</v>
      </c>
      <c r="C65" s="52" t="s">
        <v>132</v>
      </c>
      <c r="D65" s="64">
        <v>1430.5148729040002</v>
      </c>
      <c r="E65" s="64" t="s">
        <v>34</v>
      </c>
      <c r="F65" s="71">
        <v>8.8949949299999993</v>
      </c>
      <c r="G65" s="71">
        <f t="shared" si="120"/>
        <v>1421.6198779740002</v>
      </c>
      <c r="H65" s="54">
        <v>9.0601309160000003</v>
      </c>
      <c r="I65" s="54">
        <v>0</v>
      </c>
      <c r="J65" s="54">
        <v>0</v>
      </c>
      <c r="K65" s="71">
        <v>7.5501090966666666</v>
      </c>
      <c r="L65" s="54">
        <v>1.5100218193333337</v>
      </c>
      <c r="M65" s="54">
        <f t="shared" si="121"/>
        <v>7.3967856200000002</v>
      </c>
      <c r="N65" s="54">
        <v>0</v>
      </c>
      <c r="O65" s="54">
        <v>0</v>
      </c>
      <c r="P65" s="54">
        <v>7.3967856200000002</v>
      </c>
      <c r="Q65" s="54">
        <v>0</v>
      </c>
      <c r="R65" s="54">
        <f t="shared" si="122"/>
        <v>1414.2230923540003</v>
      </c>
      <c r="S65" s="54">
        <f t="shared" si="123"/>
        <v>-1.6633452960000001</v>
      </c>
      <c r="T65" s="55">
        <f t="shared" si="124"/>
        <v>-0.18358954317785489</v>
      </c>
      <c r="U65" s="54">
        <f t="shared" si="125"/>
        <v>0</v>
      </c>
      <c r="V65" s="55">
        <v>0</v>
      </c>
      <c r="W65" s="54">
        <f t="shared" si="126"/>
        <v>0</v>
      </c>
      <c r="X65" s="55">
        <v>0</v>
      </c>
      <c r="Y65" s="54">
        <f t="shared" si="127"/>
        <v>-0.15332347666666646</v>
      </c>
      <c r="Z65" s="55">
        <f t="shared" si="128"/>
        <v>-2.0307451813425845E-2</v>
      </c>
      <c r="AA65" s="54">
        <f t="shared" si="129"/>
        <v>-1.5100218193333337</v>
      </c>
      <c r="AB65" s="55">
        <f t="shared" si="130"/>
        <v>-1</v>
      </c>
      <c r="AC65" s="56" t="s">
        <v>127</v>
      </c>
      <c r="AK65" s="33"/>
      <c r="AL65" s="33"/>
    </row>
    <row r="66" spans="1:38" ht="63.75" customHeight="1" x14ac:dyDescent="0.25">
      <c r="A66" s="50" t="s">
        <v>123</v>
      </c>
      <c r="B66" s="124" t="s">
        <v>133</v>
      </c>
      <c r="C66" s="70" t="s">
        <v>134</v>
      </c>
      <c r="D66" s="71">
        <v>132.44984640000001</v>
      </c>
      <c r="E66" s="71" t="s">
        <v>34</v>
      </c>
      <c r="F66" s="71">
        <v>0</v>
      </c>
      <c r="G66" s="71">
        <f t="shared" si="120"/>
        <v>132.44984640000001</v>
      </c>
      <c r="H66" s="54">
        <v>10.049846399999998</v>
      </c>
      <c r="I66" s="54">
        <v>0</v>
      </c>
      <c r="J66" s="54">
        <v>0</v>
      </c>
      <c r="K66" s="71">
        <v>0</v>
      </c>
      <c r="L66" s="54">
        <v>10.049846399999998</v>
      </c>
      <c r="M66" s="54">
        <f t="shared" si="121"/>
        <v>5.95</v>
      </c>
      <c r="N66" s="54">
        <v>0</v>
      </c>
      <c r="O66" s="54">
        <v>0</v>
      </c>
      <c r="P66" s="54">
        <v>0</v>
      </c>
      <c r="Q66" s="54">
        <v>5.95</v>
      </c>
      <c r="R66" s="54">
        <f t="shared" si="122"/>
        <v>126.49984640000001</v>
      </c>
      <c r="S66" s="54">
        <f t="shared" si="123"/>
        <v>-4.0998463999999979</v>
      </c>
      <c r="T66" s="55">
        <f t="shared" si="124"/>
        <v>-0.40795115037778079</v>
      </c>
      <c r="U66" s="54">
        <f t="shared" si="125"/>
        <v>0</v>
      </c>
      <c r="V66" s="55">
        <v>0</v>
      </c>
      <c r="W66" s="54">
        <f t="shared" si="126"/>
        <v>0</v>
      </c>
      <c r="X66" s="55">
        <v>0</v>
      </c>
      <c r="Y66" s="54">
        <f t="shared" si="127"/>
        <v>0</v>
      </c>
      <c r="Z66" s="55">
        <v>0</v>
      </c>
      <c r="AA66" s="54">
        <f t="shared" si="129"/>
        <v>-4.0998463999999979</v>
      </c>
      <c r="AB66" s="55">
        <f t="shared" si="130"/>
        <v>-0.40795115037778079</v>
      </c>
      <c r="AC66" s="56" t="s">
        <v>135</v>
      </c>
      <c r="AK66" s="33"/>
      <c r="AL66" s="33"/>
    </row>
    <row r="67" spans="1:38" ht="63.75" customHeight="1" x14ac:dyDescent="0.25">
      <c r="A67" s="50" t="s">
        <v>123</v>
      </c>
      <c r="B67" s="124" t="s">
        <v>136</v>
      </c>
      <c r="C67" s="70" t="s">
        <v>137</v>
      </c>
      <c r="D67" s="71">
        <v>4.3649765500000006</v>
      </c>
      <c r="E67" s="71" t="s">
        <v>34</v>
      </c>
      <c r="F67" s="71">
        <v>1.5334461000000001</v>
      </c>
      <c r="G67" s="71">
        <f t="shared" si="120"/>
        <v>2.8315304500000007</v>
      </c>
      <c r="H67" s="54">
        <v>2.8315304500000003</v>
      </c>
      <c r="I67" s="54">
        <v>0</v>
      </c>
      <c r="J67" s="54">
        <v>0</v>
      </c>
      <c r="K67" s="71">
        <v>2.3596087083333335</v>
      </c>
      <c r="L67" s="54">
        <v>0.47192174166666678</v>
      </c>
      <c r="M67" s="54">
        <f t="shared" si="121"/>
        <v>2.61346919</v>
      </c>
      <c r="N67" s="54">
        <v>0</v>
      </c>
      <c r="O67" s="54">
        <v>0</v>
      </c>
      <c r="P67" s="54">
        <v>2.2840231900000001</v>
      </c>
      <c r="Q67" s="54">
        <v>0.32944599999999991</v>
      </c>
      <c r="R67" s="54">
        <f t="shared" si="122"/>
        <v>0.2180612600000007</v>
      </c>
      <c r="S67" s="54">
        <f t="shared" si="123"/>
        <v>-0.21806126000000026</v>
      </c>
      <c r="T67" s="55">
        <f t="shared" si="124"/>
        <v>-7.7011801162159582E-2</v>
      </c>
      <c r="U67" s="54">
        <f t="shared" si="125"/>
        <v>0</v>
      </c>
      <c r="V67" s="55">
        <v>0</v>
      </c>
      <c r="W67" s="54">
        <f t="shared" si="126"/>
        <v>0</v>
      </c>
      <c r="X67" s="55">
        <v>0</v>
      </c>
      <c r="Y67" s="54">
        <f t="shared" si="127"/>
        <v>-7.5585518333333379E-2</v>
      </c>
      <c r="Z67" s="55">
        <f t="shared" si="128"/>
        <v>-3.2033073138945073E-2</v>
      </c>
      <c r="AA67" s="54">
        <f t="shared" si="129"/>
        <v>-0.14247574166666688</v>
      </c>
      <c r="AB67" s="55">
        <f t="shared" si="130"/>
        <v>-0.3019054412782321</v>
      </c>
      <c r="AC67" s="56" t="s">
        <v>34</v>
      </c>
      <c r="AK67" s="33"/>
      <c r="AL67" s="33"/>
    </row>
    <row r="68" spans="1:38" ht="63.75" customHeight="1" x14ac:dyDescent="0.25">
      <c r="A68" s="50" t="s">
        <v>123</v>
      </c>
      <c r="B68" s="124" t="s">
        <v>138</v>
      </c>
      <c r="C68" s="70" t="s">
        <v>139</v>
      </c>
      <c r="D68" s="71">
        <v>61.861254056000007</v>
      </c>
      <c r="E68" s="71" t="s">
        <v>34</v>
      </c>
      <c r="F68" s="71">
        <v>3.1853401400000001</v>
      </c>
      <c r="G68" s="71">
        <f t="shared" si="120"/>
        <v>58.675913916000006</v>
      </c>
      <c r="H68" s="54">
        <v>3.8277980760000001</v>
      </c>
      <c r="I68" s="54">
        <v>0</v>
      </c>
      <c r="J68" s="54">
        <v>0</v>
      </c>
      <c r="K68" s="71">
        <v>3.1898317300000003</v>
      </c>
      <c r="L68" s="54">
        <v>0.6379663459999998</v>
      </c>
      <c r="M68" s="54">
        <f t="shared" si="121"/>
        <v>1.8555480999999998</v>
      </c>
      <c r="N68" s="54">
        <v>0</v>
      </c>
      <c r="O68" s="54">
        <v>0</v>
      </c>
      <c r="P68" s="54">
        <v>1.5462900800000001</v>
      </c>
      <c r="Q68" s="54">
        <v>0.30925801999999974</v>
      </c>
      <c r="R68" s="54">
        <f t="shared" si="122"/>
        <v>56.820365816000006</v>
      </c>
      <c r="S68" s="54">
        <f t="shared" si="123"/>
        <v>-1.9722499760000003</v>
      </c>
      <c r="T68" s="55">
        <f t="shared" si="124"/>
        <v>-0.51524399585387126</v>
      </c>
      <c r="U68" s="54">
        <f t="shared" si="125"/>
        <v>0</v>
      </c>
      <c r="V68" s="55">
        <v>0</v>
      </c>
      <c r="W68" s="54">
        <f t="shared" si="126"/>
        <v>0</v>
      </c>
      <c r="X68" s="55">
        <v>0</v>
      </c>
      <c r="Y68" s="54">
        <f t="shared" si="127"/>
        <v>-1.6435416500000002</v>
      </c>
      <c r="Z68" s="55">
        <f t="shared" si="128"/>
        <v>-0.51524399689885836</v>
      </c>
      <c r="AA68" s="54">
        <f t="shared" si="129"/>
        <v>-0.32870832600000005</v>
      </c>
      <c r="AB68" s="55">
        <f t="shared" si="130"/>
        <v>-0.51524399062893544</v>
      </c>
      <c r="AC68" s="56" t="s">
        <v>102</v>
      </c>
      <c r="AK68" s="33"/>
      <c r="AL68" s="33"/>
    </row>
    <row r="69" spans="1:38" ht="31.5" x14ac:dyDescent="0.25">
      <c r="A69" s="42" t="s">
        <v>140</v>
      </c>
      <c r="B69" s="43" t="s">
        <v>141</v>
      </c>
      <c r="C69" s="47" t="s">
        <v>33</v>
      </c>
      <c r="D69" s="37">
        <f t="shared" ref="D69:S69" si="131">D70+D85+D87+D104</f>
        <v>17079.223212328317</v>
      </c>
      <c r="E69" s="38">
        <f t="shared" si="131"/>
        <v>0</v>
      </c>
      <c r="F69" s="38">
        <f t="shared" si="131"/>
        <v>3453.5696814000003</v>
      </c>
      <c r="G69" s="38">
        <f t="shared" si="131"/>
        <v>13625.653530928315</v>
      </c>
      <c r="H69" s="47">
        <f t="shared" si="131"/>
        <v>3725.2729367177953</v>
      </c>
      <c r="I69" s="47">
        <f t="shared" si="131"/>
        <v>0</v>
      </c>
      <c r="J69" s="47">
        <f t="shared" si="131"/>
        <v>0</v>
      </c>
      <c r="K69" s="47">
        <f t="shared" si="131"/>
        <v>1705.508021913</v>
      </c>
      <c r="L69" s="47">
        <f t="shared" si="131"/>
        <v>2019.764914804796</v>
      </c>
      <c r="M69" s="47">
        <f t="shared" si="131"/>
        <v>2784.9007549000003</v>
      </c>
      <c r="N69" s="47">
        <f t="shared" si="131"/>
        <v>0</v>
      </c>
      <c r="O69" s="47">
        <f t="shared" si="131"/>
        <v>0</v>
      </c>
      <c r="P69" s="47">
        <f t="shared" si="131"/>
        <v>1216.3055543399998</v>
      </c>
      <c r="Q69" s="47">
        <f t="shared" si="131"/>
        <v>1568.5952005600002</v>
      </c>
      <c r="R69" s="47">
        <f t="shared" si="131"/>
        <v>10861.077126108314</v>
      </c>
      <c r="S69" s="47">
        <f t="shared" si="131"/>
        <v>-964.30070752779625</v>
      </c>
      <c r="T69" s="48">
        <f t="shared" si="124"/>
        <v>-0.25885370653603895</v>
      </c>
      <c r="U69" s="47">
        <f t="shared" ref="U69" si="132">U70+U85+U87+U104</f>
        <v>0</v>
      </c>
      <c r="V69" s="48">
        <v>0</v>
      </c>
      <c r="W69" s="47">
        <f t="shared" ref="W69" si="133">W70+W85+W87+W104</f>
        <v>0</v>
      </c>
      <c r="X69" s="48">
        <v>0</v>
      </c>
      <c r="Y69" s="47">
        <f t="shared" ref="Y69" si="134">Y70+Y85+Y87+Y104</f>
        <v>-505.92377459300008</v>
      </c>
      <c r="Z69" s="48">
        <f t="shared" si="128"/>
        <v>-0.29664109936318311</v>
      </c>
      <c r="AA69" s="47">
        <f t="shared" ref="AA69" si="135">AA70+AA85+AA87+AA104</f>
        <v>-458.37693293479583</v>
      </c>
      <c r="AB69" s="48">
        <f t="shared" si="130"/>
        <v>-0.2269456853987864</v>
      </c>
      <c r="AC69" s="68" t="s">
        <v>34</v>
      </c>
      <c r="AK69" s="33"/>
      <c r="AL69" s="33"/>
    </row>
    <row r="70" spans="1:38" ht="47.25" x14ac:dyDescent="0.25">
      <c r="A70" s="42" t="s">
        <v>142</v>
      </c>
      <c r="B70" s="43" t="s">
        <v>143</v>
      </c>
      <c r="C70" s="47" t="s">
        <v>33</v>
      </c>
      <c r="D70" s="45">
        <f t="shared" ref="D70:E70" si="136">SUM(D71:D84)</f>
        <v>2860.833495081451</v>
      </c>
      <c r="E70" s="46">
        <f t="shared" si="136"/>
        <v>0</v>
      </c>
      <c r="F70" s="46">
        <f t="shared" ref="F70:S70" si="137">SUM(F71:F84)</f>
        <v>1032.30845047</v>
      </c>
      <c r="G70" s="46">
        <f t="shared" si="137"/>
        <v>1828.5250446114508</v>
      </c>
      <c r="H70" s="47">
        <f t="shared" si="137"/>
        <v>641.8089897860001</v>
      </c>
      <c r="I70" s="47">
        <f t="shared" si="137"/>
        <v>0</v>
      </c>
      <c r="J70" s="47">
        <f t="shared" si="137"/>
        <v>0</v>
      </c>
      <c r="K70" s="47">
        <f t="shared" si="137"/>
        <v>514.87707769000008</v>
      </c>
      <c r="L70" s="47">
        <f t="shared" si="137"/>
        <v>126.93191209599998</v>
      </c>
      <c r="M70" s="47">
        <f t="shared" si="137"/>
        <v>340.72250600000001</v>
      </c>
      <c r="N70" s="47">
        <f t="shared" si="137"/>
        <v>0</v>
      </c>
      <c r="O70" s="47">
        <f t="shared" si="137"/>
        <v>0</v>
      </c>
      <c r="P70" s="47">
        <f t="shared" si="137"/>
        <v>270.88076833999997</v>
      </c>
      <c r="Q70" s="47">
        <f t="shared" si="137"/>
        <v>69.841737660000049</v>
      </c>
      <c r="R70" s="47">
        <f t="shared" si="137"/>
        <v>1487.8025386114512</v>
      </c>
      <c r="S70" s="47">
        <f t="shared" si="137"/>
        <v>-300.82770213600003</v>
      </c>
      <c r="T70" s="48">
        <f t="shared" si="124"/>
        <v>-0.46871843013028802</v>
      </c>
      <c r="U70" s="47">
        <f t="shared" ref="U70" si="138">SUM(U71:U84)</f>
        <v>0</v>
      </c>
      <c r="V70" s="48">
        <v>0</v>
      </c>
      <c r="W70" s="47">
        <f t="shared" ref="W70" si="139">SUM(W71:W84)</f>
        <v>0</v>
      </c>
      <c r="X70" s="48">
        <v>0</v>
      </c>
      <c r="Y70" s="47">
        <f t="shared" ref="Y70" si="140">SUM(Y71:Y84)</f>
        <v>-243.78065797000002</v>
      </c>
      <c r="Z70" s="48">
        <f t="shared" si="128"/>
        <v>-0.47347351151021094</v>
      </c>
      <c r="AA70" s="47">
        <f t="shared" ref="AA70" si="141">SUM(AA71:AA84)</f>
        <v>-57.047044165999942</v>
      </c>
      <c r="AB70" s="48">
        <f t="shared" si="130"/>
        <v>-0.44943027505056921</v>
      </c>
      <c r="AC70" s="68" t="s">
        <v>34</v>
      </c>
      <c r="AK70" s="33"/>
      <c r="AL70" s="33"/>
    </row>
    <row r="71" spans="1:38" ht="42.75" customHeight="1" x14ac:dyDescent="0.25">
      <c r="A71" s="50" t="s">
        <v>142</v>
      </c>
      <c r="B71" s="125" t="s">
        <v>144</v>
      </c>
      <c r="C71" s="52" t="s">
        <v>145</v>
      </c>
      <c r="D71" s="54">
        <v>199.82101458999998</v>
      </c>
      <c r="E71" s="54" t="s">
        <v>34</v>
      </c>
      <c r="F71" s="54">
        <v>201.49176046999997</v>
      </c>
      <c r="G71" s="71">
        <f t="shared" ref="G71:G84" si="142">D71-F71</f>
        <v>-1.6707458799999984</v>
      </c>
      <c r="H71" s="54">
        <v>-1.6707458799999999</v>
      </c>
      <c r="I71" s="54">
        <v>0</v>
      </c>
      <c r="J71" s="54">
        <v>0</v>
      </c>
      <c r="K71" s="54">
        <v>-1.3922882299999999</v>
      </c>
      <c r="L71" s="54">
        <v>-0.27845765</v>
      </c>
      <c r="M71" s="54">
        <f t="shared" ref="M71:M84" si="143">N71+O71+P71+Q71</f>
        <v>0</v>
      </c>
      <c r="N71" s="54">
        <v>0</v>
      </c>
      <c r="O71" s="54">
        <v>0</v>
      </c>
      <c r="P71" s="54">
        <v>0</v>
      </c>
      <c r="Q71" s="54">
        <v>0</v>
      </c>
      <c r="R71" s="54">
        <f t="shared" ref="R71:R84" si="144">G71-M71</f>
        <v>-1.6707458799999984</v>
      </c>
      <c r="S71" s="54">
        <f t="shared" ref="S71:S84" si="145">M71-H71</f>
        <v>1.6707458799999999</v>
      </c>
      <c r="T71" s="55">
        <f t="shared" si="124"/>
        <v>-1</v>
      </c>
      <c r="U71" s="54">
        <f t="shared" ref="U71:U84" si="146">N71-I71</f>
        <v>0</v>
      </c>
      <c r="V71" s="55">
        <v>0</v>
      </c>
      <c r="W71" s="54">
        <f t="shared" ref="W71:W84" si="147">O71-J71</f>
        <v>0</v>
      </c>
      <c r="X71" s="55">
        <v>0</v>
      </c>
      <c r="Y71" s="54">
        <f t="shared" ref="Y71:Y84" si="148">P71-K71</f>
        <v>1.3922882299999999</v>
      </c>
      <c r="Z71" s="55">
        <f t="shared" si="128"/>
        <v>-1</v>
      </c>
      <c r="AA71" s="54">
        <f t="shared" ref="AA71:AA84" si="149">Q71-L71</f>
        <v>0.27845765</v>
      </c>
      <c r="AB71" s="55">
        <f t="shared" si="130"/>
        <v>-1</v>
      </c>
      <c r="AC71" s="56" t="s">
        <v>146</v>
      </c>
      <c r="AK71" s="33"/>
      <c r="AL71" s="33"/>
    </row>
    <row r="72" spans="1:38" ht="29.25" customHeight="1" x14ac:dyDescent="0.25">
      <c r="A72" s="50" t="s">
        <v>142</v>
      </c>
      <c r="B72" s="124" t="s">
        <v>147</v>
      </c>
      <c r="C72" s="70" t="s">
        <v>148</v>
      </c>
      <c r="D72" s="54">
        <v>64.188484799999998</v>
      </c>
      <c r="E72" s="54" t="s">
        <v>34</v>
      </c>
      <c r="F72" s="54">
        <v>17.778034439999999</v>
      </c>
      <c r="G72" s="71">
        <f t="shared" si="142"/>
        <v>46.410450359999999</v>
      </c>
      <c r="H72" s="54">
        <v>46.410450360000006</v>
      </c>
      <c r="I72" s="54">
        <v>0</v>
      </c>
      <c r="J72" s="54">
        <v>0</v>
      </c>
      <c r="K72" s="54">
        <v>38.675375300000006</v>
      </c>
      <c r="L72" s="54">
        <v>7.7350750599999998</v>
      </c>
      <c r="M72" s="54">
        <f t="shared" si="143"/>
        <v>45.70968285</v>
      </c>
      <c r="N72" s="54">
        <v>0</v>
      </c>
      <c r="O72" s="54">
        <v>0</v>
      </c>
      <c r="P72" s="54">
        <v>38.212357190000006</v>
      </c>
      <c r="Q72" s="54">
        <v>7.4973256599999951</v>
      </c>
      <c r="R72" s="54">
        <f t="shared" si="144"/>
        <v>0.70076750999999859</v>
      </c>
      <c r="S72" s="54">
        <f t="shared" si="145"/>
        <v>-0.7007675100000057</v>
      </c>
      <c r="T72" s="55">
        <f t="shared" si="124"/>
        <v>-1.5099347335874584E-2</v>
      </c>
      <c r="U72" s="54">
        <f t="shared" si="146"/>
        <v>0</v>
      </c>
      <c r="V72" s="55">
        <v>0</v>
      </c>
      <c r="W72" s="54">
        <f t="shared" si="147"/>
        <v>0</v>
      </c>
      <c r="X72" s="55">
        <v>0</v>
      </c>
      <c r="Y72" s="54">
        <f t="shared" si="148"/>
        <v>-0.46301811000000015</v>
      </c>
      <c r="Z72" s="55">
        <f t="shared" si="128"/>
        <v>-1.1971909940328363E-2</v>
      </c>
      <c r="AA72" s="54">
        <f t="shared" si="149"/>
        <v>-0.23774940000000466</v>
      </c>
      <c r="AB72" s="55">
        <f t="shared" si="130"/>
        <v>-3.0736534313605571E-2</v>
      </c>
      <c r="AC72" s="56" t="s">
        <v>34</v>
      </c>
      <c r="AK72" s="33"/>
      <c r="AL72" s="33"/>
    </row>
    <row r="73" spans="1:38" ht="315" customHeight="1" x14ac:dyDescent="0.25">
      <c r="A73" s="50" t="s">
        <v>142</v>
      </c>
      <c r="B73" s="124" t="s">
        <v>149</v>
      </c>
      <c r="C73" s="70" t="s">
        <v>150</v>
      </c>
      <c r="D73" s="54">
        <v>601.88426239600005</v>
      </c>
      <c r="E73" s="54" t="s">
        <v>34</v>
      </c>
      <c r="F73" s="71">
        <v>24.743617540000002</v>
      </c>
      <c r="G73" s="71">
        <f t="shared" si="142"/>
        <v>577.14064485600011</v>
      </c>
      <c r="H73" s="54">
        <v>47.061112211999991</v>
      </c>
      <c r="I73" s="54">
        <v>0</v>
      </c>
      <c r="J73" s="54">
        <v>0</v>
      </c>
      <c r="K73" s="71">
        <v>39.21759351</v>
      </c>
      <c r="L73" s="54">
        <v>7.8435187019999901</v>
      </c>
      <c r="M73" s="54">
        <f t="shared" si="143"/>
        <v>31.382787369999999</v>
      </c>
      <c r="N73" s="54">
        <v>0</v>
      </c>
      <c r="O73" s="54">
        <v>0</v>
      </c>
      <c r="P73" s="54">
        <v>26.152322809999998</v>
      </c>
      <c r="Q73" s="54">
        <v>5.2304645600000006</v>
      </c>
      <c r="R73" s="54">
        <f t="shared" si="144"/>
        <v>545.75785748600015</v>
      </c>
      <c r="S73" s="54">
        <f t="shared" si="145"/>
        <v>-15.678324841999991</v>
      </c>
      <c r="T73" s="55">
        <f t="shared" si="124"/>
        <v>-0.33314820039468207</v>
      </c>
      <c r="U73" s="54">
        <f t="shared" si="146"/>
        <v>0</v>
      </c>
      <c r="V73" s="55">
        <v>0</v>
      </c>
      <c r="W73" s="54">
        <f t="shared" si="147"/>
        <v>0</v>
      </c>
      <c r="X73" s="55">
        <v>0</v>
      </c>
      <c r="Y73" s="54">
        <f t="shared" si="148"/>
        <v>-13.065270700000003</v>
      </c>
      <c r="Z73" s="55">
        <f t="shared" si="128"/>
        <v>-0.33314820035218429</v>
      </c>
      <c r="AA73" s="54">
        <f t="shared" si="149"/>
        <v>-2.6130541419999895</v>
      </c>
      <c r="AB73" s="55">
        <f t="shared" si="130"/>
        <v>-0.33314820060717093</v>
      </c>
      <c r="AC73" s="56" t="s">
        <v>151</v>
      </c>
      <c r="AK73" s="33"/>
      <c r="AL73" s="33"/>
    </row>
    <row r="74" spans="1:38" ht="48.75" customHeight="1" x14ac:dyDescent="0.25">
      <c r="A74" s="50" t="s">
        <v>142</v>
      </c>
      <c r="B74" s="124" t="s">
        <v>152</v>
      </c>
      <c r="C74" s="70" t="s">
        <v>153</v>
      </c>
      <c r="D74" s="54">
        <v>51.074205950000007</v>
      </c>
      <c r="E74" s="54" t="s">
        <v>34</v>
      </c>
      <c r="F74" s="71">
        <v>51.074205950000007</v>
      </c>
      <c r="G74" s="71">
        <f t="shared" si="142"/>
        <v>0</v>
      </c>
      <c r="H74" s="54" t="s">
        <v>34</v>
      </c>
      <c r="I74" s="54" t="s">
        <v>34</v>
      </c>
      <c r="J74" s="54" t="s">
        <v>34</v>
      </c>
      <c r="K74" s="71" t="s">
        <v>34</v>
      </c>
      <c r="L74" s="54" t="s">
        <v>34</v>
      </c>
      <c r="M74" s="54">
        <f t="shared" si="143"/>
        <v>-0.25878164999999997</v>
      </c>
      <c r="N74" s="54">
        <v>0</v>
      </c>
      <c r="O74" s="54">
        <v>0</v>
      </c>
      <c r="P74" s="54">
        <v>-0.21565137999999998</v>
      </c>
      <c r="Q74" s="54">
        <v>-4.3130270000000026E-2</v>
      </c>
      <c r="R74" s="54">
        <f t="shared" si="144"/>
        <v>0.25878164999999997</v>
      </c>
      <c r="S74" s="54" t="s">
        <v>34</v>
      </c>
      <c r="T74" s="55" t="s">
        <v>34</v>
      </c>
      <c r="U74" s="54" t="s">
        <v>34</v>
      </c>
      <c r="V74" s="55" t="s">
        <v>34</v>
      </c>
      <c r="W74" s="54" t="s">
        <v>34</v>
      </c>
      <c r="X74" s="55" t="s">
        <v>34</v>
      </c>
      <c r="Y74" s="54" t="s">
        <v>34</v>
      </c>
      <c r="Z74" s="55" t="s">
        <v>34</v>
      </c>
      <c r="AA74" s="54" t="s">
        <v>34</v>
      </c>
      <c r="AB74" s="55" t="s">
        <v>34</v>
      </c>
      <c r="AC74" s="56" t="s">
        <v>154</v>
      </c>
      <c r="AK74" s="33"/>
      <c r="AL74" s="33"/>
    </row>
    <row r="75" spans="1:38" ht="40.5" customHeight="1" x14ac:dyDescent="0.25">
      <c r="A75" s="50" t="s">
        <v>142</v>
      </c>
      <c r="B75" s="124" t="s">
        <v>155</v>
      </c>
      <c r="C75" s="70" t="s">
        <v>156</v>
      </c>
      <c r="D75" s="54">
        <v>9.7083242399999996</v>
      </c>
      <c r="E75" s="54" t="s">
        <v>34</v>
      </c>
      <c r="F75" s="71">
        <v>10.11220951</v>
      </c>
      <c r="G75" s="71">
        <f t="shared" si="142"/>
        <v>-0.40388526999999996</v>
      </c>
      <c r="H75" s="54">
        <v>-0.40388527000000002</v>
      </c>
      <c r="I75" s="54">
        <v>0</v>
      </c>
      <c r="J75" s="54">
        <v>0</v>
      </c>
      <c r="K75" s="54">
        <v>-0.33657105999999998</v>
      </c>
      <c r="L75" s="54">
        <v>-6.7314210000000041E-2</v>
      </c>
      <c r="M75" s="54">
        <f t="shared" si="143"/>
        <v>-0.40388526999999996</v>
      </c>
      <c r="N75" s="54">
        <v>0</v>
      </c>
      <c r="O75" s="54">
        <v>0</v>
      </c>
      <c r="P75" s="54">
        <v>-0.33657105999999998</v>
      </c>
      <c r="Q75" s="54">
        <v>-6.7314209999999999E-2</v>
      </c>
      <c r="R75" s="54">
        <f t="shared" si="144"/>
        <v>0</v>
      </c>
      <c r="S75" s="54">
        <f t="shared" si="145"/>
        <v>0</v>
      </c>
      <c r="T75" s="55">
        <f t="shared" si="124"/>
        <v>0</v>
      </c>
      <c r="U75" s="54">
        <f t="shared" si="146"/>
        <v>0</v>
      </c>
      <c r="V75" s="55">
        <v>0</v>
      </c>
      <c r="W75" s="54">
        <f t="shared" si="147"/>
        <v>0</v>
      </c>
      <c r="X75" s="55">
        <v>0</v>
      </c>
      <c r="Y75" s="54">
        <f t="shared" si="148"/>
        <v>0</v>
      </c>
      <c r="Z75" s="55">
        <f t="shared" si="128"/>
        <v>0</v>
      </c>
      <c r="AA75" s="54">
        <f t="shared" si="149"/>
        <v>0</v>
      </c>
      <c r="AB75" s="55">
        <f t="shared" si="130"/>
        <v>0</v>
      </c>
      <c r="AC75" s="56" t="s">
        <v>34</v>
      </c>
      <c r="AK75" s="33"/>
      <c r="AL75" s="33"/>
    </row>
    <row r="76" spans="1:38" ht="50.25" customHeight="1" x14ac:dyDescent="0.25">
      <c r="A76" s="50" t="s">
        <v>142</v>
      </c>
      <c r="B76" s="124" t="s">
        <v>157</v>
      </c>
      <c r="C76" s="70" t="s">
        <v>158</v>
      </c>
      <c r="D76" s="54">
        <v>40.12248993</v>
      </c>
      <c r="E76" s="54" t="s">
        <v>34</v>
      </c>
      <c r="F76" s="54">
        <v>46.465093799999998</v>
      </c>
      <c r="G76" s="71">
        <f t="shared" si="142"/>
        <v>-6.3426038699999978</v>
      </c>
      <c r="H76" s="54">
        <v>-6.3426038699999996</v>
      </c>
      <c r="I76" s="54">
        <v>0</v>
      </c>
      <c r="J76" s="54">
        <v>0</v>
      </c>
      <c r="K76" s="54">
        <v>-5.2855032250000002</v>
      </c>
      <c r="L76" s="54">
        <v>-1.0571006449999993</v>
      </c>
      <c r="M76" s="54">
        <f t="shared" si="143"/>
        <v>-6.7094127799999974</v>
      </c>
      <c r="N76" s="54">
        <v>0</v>
      </c>
      <c r="O76" s="54">
        <v>0</v>
      </c>
      <c r="P76" s="54">
        <v>-5.5027198600000009</v>
      </c>
      <c r="Q76" s="54">
        <v>-1.2066929199999967</v>
      </c>
      <c r="R76" s="54">
        <f t="shared" si="144"/>
        <v>0.3668089099999996</v>
      </c>
      <c r="S76" s="54">
        <f t="shared" si="145"/>
        <v>-0.36680890999999782</v>
      </c>
      <c r="T76" s="55">
        <f t="shared" si="124"/>
        <v>5.7832542835439267E-2</v>
      </c>
      <c r="U76" s="54">
        <f t="shared" si="146"/>
        <v>0</v>
      </c>
      <c r="V76" s="55">
        <v>0</v>
      </c>
      <c r="W76" s="54">
        <f t="shared" si="147"/>
        <v>0</v>
      </c>
      <c r="X76" s="55">
        <v>0</v>
      </c>
      <c r="Y76" s="54">
        <f t="shared" si="148"/>
        <v>-0.21721663500000066</v>
      </c>
      <c r="Z76" s="55">
        <f t="shared" si="128"/>
        <v>4.1096680061149832E-2</v>
      </c>
      <c r="AA76" s="54">
        <f t="shared" si="149"/>
        <v>-0.14959227499999739</v>
      </c>
      <c r="AB76" s="55">
        <f t="shared" si="130"/>
        <v>0.14151185670688668</v>
      </c>
      <c r="AC76" s="56" t="s">
        <v>154</v>
      </c>
      <c r="AK76" s="33"/>
      <c r="AL76" s="33"/>
    </row>
    <row r="77" spans="1:38" ht="59.25" customHeight="1" x14ac:dyDescent="0.25">
      <c r="A77" s="50" t="s">
        <v>142</v>
      </c>
      <c r="B77" s="124" t="s">
        <v>159</v>
      </c>
      <c r="C77" s="70" t="s">
        <v>160</v>
      </c>
      <c r="D77" s="54">
        <v>46.892805910000007</v>
      </c>
      <c r="E77" s="54" t="s">
        <v>34</v>
      </c>
      <c r="F77" s="54">
        <v>34.911683680000003</v>
      </c>
      <c r="G77" s="71">
        <f t="shared" si="142"/>
        <v>11.981122230000004</v>
      </c>
      <c r="H77" s="54">
        <v>11.98112223</v>
      </c>
      <c r="I77" s="54">
        <v>0</v>
      </c>
      <c r="J77" s="54">
        <v>0</v>
      </c>
      <c r="K77" s="54">
        <v>9.9842685250000009</v>
      </c>
      <c r="L77" s="54">
        <v>1.9968537049999995</v>
      </c>
      <c r="M77" s="54">
        <f t="shared" si="143"/>
        <v>12.062901780000001</v>
      </c>
      <c r="N77" s="54">
        <v>0</v>
      </c>
      <c r="O77" s="54">
        <v>0</v>
      </c>
      <c r="P77" s="54">
        <v>10.32699598</v>
      </c>
      <c r="Q77" s="54">
        <v>1.7359058000000005</v>
      </c>
      <c r="R77" s="54">
        <f t="shared" si="144"/>
        <v>-8.1779549999996703E-2</v>
      </c>
      <c r="S77" s="54">
        <f t="shared" si="145"/>
        <v>8.1779550000000256E-2</v>
      </c>
      <c r="T77" s="55">
        <f t="shared" si="124"/>
        <v>6.8257003334152829E-3</v>
      </c>
      <c r="U77" s="54">
        <f t="shared" si="146"/>
        <v>0</v>
      </c>
      <c r="V77" s="55">
        <v>0</v>
      </c>
      <c r="W77" s="54">
        <f t="shared" si="147"/>
        <v>0</v>
      </c>
      <c r="X77" s="55">
        <v>0</v>
      </c>
      <c r="Y77" s="54">
        <f t="shared" si="148"/>
        <v>0.34272745499999857</v>
      </c>
      <c r="Z77" s="55">
        <f t="shared" si="128"/>
        <v>3.4326746535495299E-2</v>
      </c>
      <c r="AA77" s="54">
        <f t="shared" si="149"/>
        <v>-0.26094790499999898</v>
      </c>
      <c r="AB77" s="55">
        <f t="shared" si="130"/>
        <v>-0.13067953067698521</v>
      </c>
      <c r="AC77" s="56" t="s">
        <v>34</v>
      </c>
      <c r="AK77" s="33"/>
      <c r="AL77" s="33"/>
    </row>
    <row r="78" spans="1:38" ht="31.5" x14ac:dyDescent="0.25">
      <c r="A78" s="50" t="s">
        <v>142</v>
      </c>
      <c r="B78" s="124" t="s">
        <v>161</v>
      </c>
      <c r="C78" s="70" t="s">
        <v>162</v>
      </c>
      <c r="D78" s="54">
        <v>13.998136160000001</v>
      </c>
      <c r="E78" s="54" t="s">
        <v>34</v>
      </c>
      <c r="F78" s="54">
        <v>5.0523676699999998</v>
      </c>
      <c r="G78" s="71">
        <f t="shared" si="142"/>
        <v>8.9457684900000025</v>
      </c>
      <c r="H78" s="54">
        <v>8.9457684900000007</v>
      </c>
      <c r="I78" s="54">
        <v>0</v>
      </c>
      <c r="J78" s="54">
        <v>0</v>
      </c>
      <c r="K78" s="71">
        <v>7.493669755</v>
      </c>
      <c r="L78" s="54">
        <v>1.4520987350000008</v>
      </c>
      <c r="M78" s="54">
        <f t="shared" si="143"/>
        <v>-0.34005937999999997</v>
      </c>
      <c r="N78" s="54">
        <v>0</v>
      </c>
      <c r="O78" s="54">
        <v>0</v>
      </c>
      <c r="P78" s="54">
        <v>-0.28254829999999997</v>
      </c>
      <c r="Q78" s="54">
        <v>-5.7511079999999992E-2</v>
      </c>
      <c r="R78" s="54">
        <f t="shared" si="144"/>
        <v>9.2858278700000021</v>
      </c>
      <c r="S78" s="54">
        <f t="shared" si="145"/>
        <v>-9.2858278700000003</v>
      </c>
      <c r="T78" s="55">
        <f t="shared" si="124"/>
        <v>-1.0380134339917397</v>
      </c>
      <c r="U78" s="54">
        <f t="shared" si="146"/>
        <v>0</v>
      </c>
      <c r="V78" s="55">
        <v>0</v>
      </c>
      <c r="W78" s="54">
        <f t="shared" si="147"/>
        <v>0</v>
      </c>
      <c r="X78" s="55">
        <v>0</v>
      </c>
      <c r="Y78" s="54">
        <f t="shared" si="148"/>
        <v>-7.7762180550000002</v>
      </c>
      <c r="Z78" s="55">
        <f t="shared" si="128"/>
        <v>-1.037704930860007</v>
      </c>
      <c r="AA78" s="54">
        <f t="shared" si="149"/>
        <v>-1.5096098150000008</v>
      </c>
      <c r="AB78" s="55">
        <f t="shared" si="130"/>
        <v>-1.0396054886722286</v>
      </c>
      <c r="AC78" s="56" t="s">
        <v>102</v>
      </c>
      <c r="AK78" s="33"/>
      <c r="AL78" s="33"/>
    </row>
    <row r="79" spans="1:38" ht="47.25" x14ac:dyDescent="0.25">
      <c r="A79" s="50" t="s">
        <v>142</v>
      </c>
      <c r="B79" s="125" t="s">
        <v>163</v>
      </c>
      <c r="C79" s="74" t="s">
        <v>164</v>
      </c>
      <c r="D79" s="54">
        <v>524.94201463145077</v>
      </c>
      <c r="E79" s="54" t="s">
        <v>34</v>
      </c>
      <c r="F79" s="71">
        <v>104.76174319</v>
      </c>
      <c r="G79" s="71">
        <f t="shared" si="142"/>
        <v>420.18027144145077</v>
      </c>
      <c r="H79" s="54">
        <v>347.24371040000005</v>
      </c>
      <c r="I79" s="54">
        <v>0</v>
      </c>
      <c r="J79" s="54">
        <v>0</v>
      </c>
      <c r="K79" s="71">
        <v>289.95320593499997</v>
      </c>
      <c r="L79" s="54">
        <v>57.290504465000026</v>
      </c>
      <c r="M79" s="54">
        <f t="shared" si="143"/>
        <v>211.93829199999999</v>
      </c>
      <c r="N79" s="54">
        <v>0</v>
      </c>
      <c r="O79" s="54">
        <v>0</v>
      </c>
      <c r="P79" s="54">
        <v>177.65017450999997</v>
      </c>
      <c r="Q79" s="54">
        <v>34.288117490000033</v>
      </c>
      <c r="R79" s="54">
        <f t="shared" si="144"/>
        <v>208.24197944145078</v>
      </c>
      <c r="S79" s="54">
        <f t="shared" si="145"/>
        <v>-135.30541840000006</v>
      </c>
      <c r="T79" s="55">
        <f t="shared" si="124"/>
        <v>-0.38965549079100048</v>
      </c>
      <c r="U79" s="54">
        <f t="shared" si="146"/>
        <v>0</v>
      </c>
      <c r="V79" s="55">
        <v>0</v>
      </c>
      <c r="W79" s="54">
        <f t="shared" si="147"/>
        <v>0</v>
      </c>
      <c r="X79" s="55">
        <v>0</v>
      </c>
      <c r="Y79" s="54">
        <f t="shared" si="148"/>
        <v>-112.303031425</v>
      </c>
      <c r="Z79" s="55">
        <f t="shared" si="128"/>
        <v>-0.38731432909272762</v>
      </c>
      <c r="AA79" s="54">
        <f t="shared" si="149"/>
        <v>-23.002386974999993</v>
      </c>
      <c r="AB79" s="55">
        <f t="shared" si="130"/>
        <v>-0.4015043538157817</v>
      </c>
      <c r="AC79" s="56" t="s">
        <v>165</v>
      </c>
      <c r="AK79" s="33"/>
      <c r="AL79" s="33"/>
    </row>
    <row r="80" spans="1:38" ht="51.75" customHeight="1" x14ac:dyDescent="0.25">
      <c r="A80" s="50" t="s">
        <v>142</v>
      </c>
      <c r="B80" s="125" t="s">
        <v>166</v>
      </c>
      <c r="C80" s="52" t="s">
        <v>167</v>
      </c>
      <c r="D80" s="54">
        <v>1053.7665316600001</v>
      </c>
      <c r="E80" s="54" t="s">
        <v>34</v>
      </c>
      <c r="F80" s="54">
        <v>535.91773422000006</v>
      </c>
      <c r="G80" s="71">
        <f t="shared" si="142"/>
        <v>517.84879744</v>
      </c>
      <c r="H80" s="54">
        <v>71.5</v>
      </c>
      <c r="I80" s="54">
        <v>0</v>
      </c>
      <c r="J80" s="54">
        <v>0</v>
      </c>
      <c r="K80" s="71">
        <v>59.583333333333336</v>
      </c>
      <c r="L80" s="54">
        <v>11.916666666666664</v>
      </c>
      <c r="M80" s="54">
        <f t="shared" si="143"/>
        <v>0.37350533000000002</v>
      </c>
      <c r="N80" s="54">
        <v>0</v>
      </c>
      <c r="O80" s="54">
        <v>0</v>
      </c>
      <c r="P80" s="54">
        <v>0.31118550000000006</v>
      </c>
      <c r="Q80" s="54">
        <v>6.2319829999999965E-2</v>
      </c>
      <c r="R80" s="54">
        <f t="shared" si="144"/>
        <v>517.47529211000005</v>
      </c>
      <c r="S80" s="54">
        <f t="shared" si="145"/>
        <v>-71.12649467</v>
      </c>
      <c r="T80" s="55">
        <f t="shared" si="124"/>
        <v>-0.99477614923076918</v>
      </c>
      <c r="U80" s="54">
        <f t="shared" si="146"/>
        <v>0</v>
      </c>
      <c r="V80" s="55">
        <v>0</v>
      </c>
      <c r="W80" s="54">
        <f t="shared" si="147"/>
        <v>0</v>
      </c>
      <c r="X80" s="55">
        <v>0</v>
      </c>
      <c r="Y80" s="54">
        <f t="shared" si="148"/>
        <v>-59.272147833333335</v>
      </c>
      <c r="Z80" s="55">
        <f t="shared" si="128"/>
        <v>-0.99477730629370631</v>
      </c>
      <c r="AA80" s="54">
        <f t="shared" si="149"/>
        <v>-11.854346836666664</v>
      </c>
      <c r="AB80" s="55">
        <f t="shared" si="130"/>
        <v>-0.99477036391608398</v>
      </c>
      <c r="AC80" s="92" t="s">
        <v>168</v>
      </c>
      <c r="AK80" s="33"/>
      <c r="AL80" s="33"/>
    </row>
    <row r="81" spans="1:38" ht="63" x14ac:dyDescent="0.25">
      <c r="A81" s="50" t="s">
        <v>142</v>
      </c>
      <c r="B81" s="125" t="s">
        <v>169</v>
      </c>
      <c r="C81" s="52" t="s">
        <v>170</v>
      </c>
      <c r="D81" s="54">
        <v>27.191656716000001</v>
      </c>
      <c r="E81" s="54" t="s">
        <v>34</v>
      </c>
      <c r="F81" s="54">
        <v>0</v>
      </c>
      <c r="G81" s="71">
        <f t="shared" si="142"/>
        <v>27.191656716000001</v>
      </c>
      <c r="H81" s="54">
        <v>27.191656716000001</v>
      </c>
      <c r="I81" s="54">
        <v>0</v>
      </c>
      <c r="J81" s="54">
        <v>0</v>
      </c>
      <c r="K81" s="71">
        <v>0.6</v>
      </c>
      <c r="L81" s="54">
        <v>26.591656715999999</v>
      </c>
      <c r="M81" s="54">
        <f t="shared" si="143"/>
        <v>18.912052620000004</v>
      </c>
      <c r="N81" s="54">
        <v>0</v>
      </c>
      <c r="O81" s="54">
        <v>0</v>
      </c>
      <c r="P81" s="54">
        <v>5.8366100000000004E-2</v>
      </c>
      <c r="Q81" s="54">
        <v>18.853686520000004</v>
      </c>
      <c r="R81" s="54">
        <f t="shared" si="144"/>
        <v>8.2796040959999964</v>
      </c>
      <c r="S81" s="54">
        <f t="shared" si="145"/>
        <v>-8.2796040959999964</v>
      </c>
      <c r="T81" s="55">
        <f t="shared" si="124"/>
        <v>-0.30449060836841718</v>
      </c>
      <c r="U81" s="54">
        <f t="shared" si="146"/>
        <v>0</v>
      </c>
      <c r="V81" s="55">
        <v>0</v>
      </c>
      <c r="W81" s="54">
        <f t="shared" si="147"/>
        <v>0</v>
      </c>
      <c r="X81" s="55">
        <v>0</v>
      </c>
      <c r="Y81" s="54">
        <f t="shared" si="148"/>
        <v>-0.5416339</v>
      </c>
      <c r="Z81" s="55">
        <f t="shared" si="128"/>
        <v>-0.90272316666666674</v>
      </c>
      <c r="AA81" s="54">
        <f t="shared" si="149"/>
        <v>-7.7379701959999956</v>
      </c>
      <c r="AB81" s="55">
        <f t="shared" si="130"/>
        <v>-0.29099240707872548</v>
      </c>
      <c r="AC81" s="56" t="s">
        <v>171</v>
      </c>
      <c r="AK81" s="33"/>
      <c r="AL81" s="33"/>
    </row>
    <row r="82" spans="1:38" ht="46.5" customHeight="1" x14ac:dyDescent="0.25">
      <c r="A82" s="50" t="s">
        <v>142</v>
      </c>
      <c r="B82" s="125" t="s">
        <v>172</v>
      </c>
      <c r="C82" s="52" t="s">
        <v>173</v>
      </c>
      <c r="D82" s="54">
        <v>86.391354329999984</v>
      </c>
      <c r="E82" s="54" t="s">
        <v>34</v>
      </c>
      <c r="F82" s="71">
        <v>0</v>
      </c>
      <c r="G82" s="71">
        <f t="shared" si="142"/>
        <v>86.391354329999984</v>
      </c>
      <c r="H82" s="54">
        <v>70.08635433000002</v>
      </c>
      <c r="I82" s="54">
        <v>0</v>
      </c>
      <c r="J82" s="54">
        <v>0</v>
      </c>
      <c r="K82" s="71">
        <v>58.96193573</v>
      </c>
      <c r="L82" s="54">
        <v>11.124418600000006</v>
      </c>
      <c r="M82" s="54">
        <f t="shared" si="143"/>
        <v>25.099030120000002</v>
      </c>
      <c r="N82" s="54">
        <v>0</v>
      </c>
      <c r="O82" s="54">
        <v>0</v>
      </c>
      <c r="P82" s="54">
        <v>21.550463839999999</v>
      </c>
      <c r="Q82" s="54">
        <v>3.5485662800000028</v>
      </c>
      <c r="R82" s="54">
        <f t="shared" si="144"/>
        <v>61.292324209999983</v>
      </c>
      <c r="S82" s="54">
        <f t="shared" si="145"/>
        <v>-44.987324210000018</v>
      </c>
      <c r="T82" s="55">
        <f t="shared" si="124"/>
        <v>-0.6418842104153144</v>
      </c>
      <c r="U82" s="54">
        <f t="shared" si="146"/>
        <v>0</v>
      </c>
      <c r="V82" s="55">
        <v>0</v>
      </c>
      <c r="W82" s="54">
        <f t="shared" si="147"/>
        <v>0</v>
      </c>
      <c r="X82" s="55">
        <v>0</v>
      </c>
      <c r="Y82" s="54">
        <f t="shared" si="148"/>
        <v>-37.411471890000001</v>
      </c>
      <c r="Z82" s="55">
        <f t="shared" si="128"/>
        <v>-0.63450209744326524</v>
      </c>
      <c r="AA82" s="54">
        <f t="shared" si="149"/>
        <v>-7.5758523200000027</v>
      </c>
      <c r="AB82" s="55">
        <f t="shared" si="130"/>
        <v>-0.68101107953632734</v>
      </c>
      <c r="AC82" s="56" t="s">
        <v>174</v>
      </c>
      <c r="AK82" s="33"/>
      <c r="AL82" s="33"/>
    </row>
    <row r="83" spans="1:38" ht="51.75" customHeight="1" x14ac:dyDescent="0.25">
      <c r="A83" s="50" t="s">
        <v>142</v>
      </c>
      <c r="B83" s="125" t="s">
        <v>175</v>
      </c>
      <c r="C83" s="52" t="s">
        <v>176</v>
      </c>
      <c r="D83" s="54">
        <v>137.55245875999998</v>
      </c>
      <c r="E83" s="54" t="s">
        <v>34</v>
      </c>
      <c r="F83" s="71">
        <v>0</v>
      </c>
      <c r="G83" s="71">
        <f t="shared" si="142"/>
        <v>137.55245875999998</v>
      </c>
      <c r="H83" s="54">
        <v>16.506295059999999</v>
      </c>
      <c r="I83" s="54">
        <v>0</v>
      </c>
      <c r="J83" s="54">
        <v>0</v>
      </c>
      <c r="K83" s="54">
        <v>14.6722622766667</v>
      </c>
      <c r="L83" s="54">
        <v>1.8340327833332992</v>
      </c>
      <c r="M83" s="54">
        <f t="shared" si="143"/>
        <v>2.8415478199999997</v>
      </c>
      <c r="N83" s="54">
        <v>0</v>
      </c>
      <c r="O83" s="54">
        <v>0</v>
      </c>
      <c r="P83" s="54">
        <v>2.8415478199999997</v>
      </c>
      <c r="Q83" s="54">
        <v>0</v>
      </c>
      <c r="R83" s="54">
        <f t="shared" si="144"/>
        <v>134.71091093999999</v>
      </c>
      <c r="S83" s="54">
        <f t="shared" si="145"/>
        <v>-13.664747240000001</v>
      </c>
      <c r="T83" s="55">
        <f t="shared" si="124"/>
        <v>-0.82785065881404407</v>
      </c>
      <c r="U83" s="54">
        <f t="shared" si="146"/>
        <v>0</v>
      </c>
      <c r="V83" s="55">
        <v>0</v>
      </c>
      <c r="W83" s="54">
        <f t="shared" si="147"/>
        <v>0</v>
      </c>
      <c r="X83" s="55">
        <v>0</v>
      </c>
      <c r="Y83" s="54">
        <f t="shared" si="148"/>
        <v>-11.830714456666701</v>
      </c>
      <c r="Z83" s="55">
        <f t="shared" si="128"/>
        <v>-0.80633199118046628</v>
      </c>
      <c r="AA83" s="54">
        <f t="shared" si="149"/>
        <v>-1.8340327833332992</v>
      </c>
      <c r="AB83" s="55">
        <f t="shared" si="130"/>
        <v>-1</v>
      </c>
      <c r="AC83" s="82" t="s">
        <v>177</v>
      </c>
      <c r="AK83" s="33"/>
      <c r="AL83" s="33"/>
    </row>
    <row r="84" spans="1:38" ht="47.25" x14ac:dyDescent="0.25">
      <c r="A84" s="50" t="s">
        <v>142</v>
      </c>
      <c r="B84" s="125" t="s">
        <v>178</v>
      </c>
      <c r="C84" s="52" t="s">
        <v>179</v>
      </c>
      <c r="D84" s="77">
        <v>3.299755008</v>
      </c>
      <c r="E84" s="77" t="s">
        <v>34</v>
      </c>
      <c r="F84" s="77">
        <v>0</v>
      </c>
      <c r="G84" s="71">
        <f t="shared" si="142"/>
        <v>3.299755008</v>
      </c>
      <c r="H84" s="54">
        <v>3.299755008</v>
      </c>
      <c r="I84" s="54">
        <v>0</v>
      </c>
      <c r="J84" s="54">
        <v>0</v>
      </c>
      <c r="K84" s="54">
        <v>2.7497958400000004</v>
      </c>
      <c r="L84" s="54">
        <v>0.54995916799999955</v>
      </c>
      <c r="M84" s="54">
        <f t="shared" si="143"/>
        <v>0.11484519</v>
      </c>
      <c r="N84" s="54">
        <v>0</v>
      </c>
      <c r="O84" s="54">
        <v>0</v>
      </c>
      <c r="P84" s="54">
        <v>0.11484519</v>
      </c>
      <c r="Q84" s="54">
        <v>0</v>
      </c>
      <c r="R84" s="54">
        <f t="shared" si="144"/>
        <v>3.1849098179999999</v>
      </c>
      <c r="S84" s="54">
        <f t="shared" si="145"/>
        <v>-3.1849098179999999</v>
      </c>
      <c r="T84" s="55">
        <f t="shared" si="124"/>
        <v>-0.96519584341214215</v>
      </c>
      <c r="U84" s="54">
        <f t="shared" si="146"/>
        <v>0</v>
      </c>
      <c r="V84" s="55">
        <v>0</v>
      </c>
      <c r="W84" s="54">
        <f t="shared" si="147"/>
        <v>0</v>
      </c>
      <c r="X84" s="55">
        <v>0</v>
      </c>
      <c r="Y84" s="54">
        <f t="shared" si="148"/>
        <v>-2.6349506500000004</v>
      </c>
      <c r="Z84" s="55">
        <f t="shared" si="128"/>
        <v>-0.95823501209457063</v>
      </c>
      <c r="AA84" s="54">
        <f t="shared" si="149"/>
        <v>-0.54995916799999955</v>
      </c>
      <c r="AB84" s="55">
        <f t="shared" si="130"/>
        <v>-1</v>
      </c>
      <c r="AC84" s="82" t="s">
        <v>102</v>
      </c>
      <c r="AK84" s="33"/>
      <c r="AL84" s="33"/>
    </row>
    <row r="85" spans="1:38" ht="31.5" x14ac:dyDescent="0.25">
      <c r="A85" s="42" t="s">
        <v>180</v>
      </c>
      <c r="B85" s="43" t="s">
        <v>181</v>
      </c>
      <c r="C85" s="44" t="s">
        <v>33</v>
      </c>
      <c r="D85" s="45">
        <f t="shared" ref="D85:AA85" si="150">SUM(D86)</f>
        <v>60</v>
      </c>
      <c r="E85" s="46">
        <f t="shared" si="150"/>
        <v>0</v>
      </c>
      <c r="F85" s="46">
        <f t="shared" si="150"/>
        <v>0</v>
      </c>
      <c r="G85" s="46">
        <f t="shared" si="150"/>
        <v>60</v>
      </c>
      <c r="H85" s="47">
        <f t="shared" si="150"/>
        <v>3.6</v>
      </c>
      <c r="I85" s="47">
        <f t="shared" si="150"/>
        <v>0</v>
      </c>
      <c r="J85" s="47">
        <f t="shared" si="150"/>
        <v>0</v>
      </c>
      <c r="K85" s="47">
        <f t="shared" si="150"/>
        <v>3</v>
      </c>
      <c r="L85" s="47">
        <f t="shared" si="150"/>
        <v>0.60000000000000009</v>
      </c>
      <c r="M85" s="47">
        <f t="shared" si="150"/>
        <v>2.5233011999999997</v>
      </c>
      <c r="N85" s="47">
        <f t="shared" si="150"/>
        <v>0</v>
      </c>
      <c r="O85" s="47">
        <f t="shared" si="150"/>
        <v>0</v>
      </c>
      <c r="P85" s="47">
        <f t="shared" si="150"/>
        <v>2.2525027</v>
      </c>
      <c r="Q85" s="47">
        <f t="shared" si="150"/>
        <v>0.27079849999999989</v>
      </c>
      <c r="R85" s="47">
        <f t="shared" si="150"/>
        <v>57.476698800000001</v>
      </c>
      <c r="S85" s="47">
        <f t="shared" si="150"/>
        <v>-1.0766988000000004</v>
      </c>
      <c r="T85" s="48">
        <f>S85/H85</f>
        <v>-0.2990830000000001</v>
      </c>
      <c r="U85" s="47">
        <f t="shared" si="150"/>
        <v>0</v>
      </c>
      <c r="V85" s="48">
        <v>0</v>
      </c>
      <c r="W85" s="47">
        <f t="shared" si="150"/>
        <v>0</v>
      </c>
      <c r="X85" s="48">
        <v>0</v>
      </c>
      <c r="Y85" s="47">
        <f t="shared" si="150"/>
        <v>-0.74749730000000003</v>
      </c>
      <c r="Z85" s="48">
        <f>Y85/K85</f>
        <v>-0.24916576666666668</v>
      </c>
      <c r="AA85" s="47">
        <f t="shared" si="150"/>
        <v>-0.3292015000000002</v>
      </c>
      <c r="AB85" s="48">
        <f>AA85/L85</f>
        <v>-0.54866916666666687</v>
      </c>
      <c r="AC85" s="68" t="s">
        <v>34</v>
      </c>
      <c r="AK85" s="33"/>
      <c r="AL85" s="33"/>
    </row>
    <row r="86" spans="1:38" ht="44.25" customHeight="1" x14ac:dyDescent="0.25">
      <c r="A86" s="78" t="s">
        <v>180</v>
      </c>
      <c r="B86" s="128" t="s">
        <v>182</v>
      </c>
      <c r="C86" s="79" t="s">
        <v>183</v>
      </c>
      <c r="D86" s="54">
        <v>60</v>
      </c>
      <c r="E86" s="54" t="s">
        <v>34</v>
      </c>
      <c r="F86" s="54">
        <v>0</v>
      </c>
      <c r="G86" s="71">
        <f>D86-F86</f>
        <v>60</v>
      </c>
      <c r="H86" s="54">
        <v>3.6</v>
      </c>
      <c r="I86" s="54">
        <v>0</v>
      </c>
      <c r="J86" s="54">
        <v>0</v>
      </c>
      <c r="K86" s="54">
        <v>3</v>
      </c>
      <c r="L86" s="54">
        <v>0.60000000000000009</v>
      </c>
      <c r="M86" s="54">
        <f>N86+O86+P86+Q86</f>
        <v>2.5233011999999997</v>
      </c>
      <c r="N86" s="54">
        <v>0</v>
      </c>
      <c r="O86" s="54">
        <v>0</v>
      </c>
      <c r="P86" s="54">
        <v>2.2525027</v>
      </c>
      <c r="Q86" s="54">
        <v>0.27079849999999989</v>
      </c>
      <c r="R86" s="54">
        <f>G86-M86</f>
        <v>57.476698800000001</v>
      </c>
      <c r="S86" s="54">
        <f>M86-H86</f>
        <v>-1.0766988000000004</v>
      </c>
      <c r="T86" s="55">
        <f>S86/H86</f>
        <v>-0.2990830000000001</v>
      </c>
      <c r="U86" s="54">
        <f>N86-I86</f>
        <v>0</v>
      </c>
      <c r="V86" s="55">
        <v>0</v>
      </c>
      <c r="W86" s="54">
        <f>O86-J86</f>
        <v>0</v>
      </c>
      <c r="X86" s="55">
        <v>0</v>
      </c>
      <c r="Y86" s="54">
        <f>P86-K86</f>
        <v>-0.74749730000000003</v>
      </c>
      <c r="Z86" s="55">
        <f>Y86/K86</f>
        <v>-0.24916576666666668</v>
      </c>
      <c r="AA86" s="54">
        <f>Q86-L86</f>
        <v>-0.3292015000000002</v>
      </c>
      <c r="AB86" s="55">
        <f>AA86/L86</f>
        <v>-0.54866916666666687</v>
      </c>
      <c r="AC86" s="56" t="s">
        <v>102</v>
      </c>
      <c r="AK86" s="33"/>
      <c r="AL86" s="33"/>
    </row>
    <row r="87" spans="1:38" ht="31.5" x14ac:dyDescent="0.25">
      <c r="A87" s="57" t="s">
        <v>184</v>
      </c>
      <c r="B87" s="58" t="s">
        <v>185</v>
      </c>
      <c r="C87" s="59" t="s">
        <v>33</v>
      </c>
      <c r="D87" s="45">
        <f t="shared" ref="D87:E87" si="151">SUM(D88:D103)</f>
        <v>2915.6583131947637</v>
      </c>
      <c r="E87" s="46">
        <f t="shared" si="151"/>
        <v>0</v>
      </c>
      <c r="F87" s="67">
        <f t="shared" ref="F87:S87" si="152">SUM(F88:F103)</f>
        <v>1423.7293628100001</v>
      </c>
      <c r="G87" s="67">
        <f t="shared" si="152"/>
        <v>1491.9289503847642</v>
      </c>
      <c r="H87" s="60">
        <f t="shared" si="152"/>
        <v>889.49018406000005</v>
      </c>
      <c r="I87" s="60">
        <f t="shared" si="152"/>
        <v>0</v>
      </c>
      <c r="J87" s="60">
        <f t="shared" si="152"/>
        <v>0</v>
      </c>
      <c r="K87" s="60">
        <f t="shared" si="152"/>
        <v>464.03979525833336</v>
      </c>
      <c r="L87" s="60">
        <f t="shared" si="152"/>
        <v>425.45038880166669</v>
      </c>
      <c r="M87" s="60">
        <f t="shared" si="152"/>
        <v>760.40134101000012</v>
      </c>
      <c r="N87" s="60">
        <f t="shared" si="152"/>
        <v>0</v>
      </c>
      <c r="O87" s="60">
        <f t="shared" si="152"/>
        <v>0</v>
      </c>
      <c r="P87" s="60">
        <f t="shared" si="152"/>
        <v>513.78441525000005</v>
      </c>
      <c r="Q87" s="60">
        <f t="shared" si="152"/>
        <v>246.6169257599999</v>
      </c>
      <c r="R87" s="60">
        <f t="shared" si="152"/>
        <v>731.52760937476387</v>
      </c>
      <c r="S87" s="60">
        <f t="shared" si="152"/>
        <v>-129.08884305000009</v>
      </c>
      <c r="T87" s="48">
        <f>S87/H87</f>
        <v>-0.14512677639767241</v>
      </c>
      <c r="U87" s="60">
        <f t="shared" ref="U87" si="153">SUM(U88:U103)</f>
        <v>0</v>
      </c>
      <c r="V87" s="48">
        <v>0</v>
      </c>
      <c r="W87" s="60">
        <f t="shared" ref="W87" si="154">SUM(W88:W103)</f>
        <v>0</v>
      </c>
      <c r="X87" s="48">
        <v>0</v>
      </c>
      <c r="Y87" s="60">
        <f t="shared" ref="Y87" si="155">SUM(Y88:Y103)</f>
        <v>49.744619991666674</v>
      </c>
      <c r="Z87" s="48">
        <f>Y87/K87</f>
        <v>0.1071990387461782</v>
      </c>
      <c r="AA87" s="60">
        <f t="shared" ref="AA87" si="156">SUM(AA88:AA103)</f>
        <v>-178.83346304166676</v>
      </c>
      <c r="AB87" s="48">
        <f>AA87/L87</f>
        <v>-0.42033916938088406</v>
      </c>
      <c r="AC87" s="68" t="s">
        <v>34</v>
      </c>
      <c r="AK87" s="33"/>
      <c r="AL87" s="33"/>
    </row>
    <row r="88" spans="1:38" ht="47.25" x14ac:dyDescent="0.25">
      <c r="A88" s="80" t="s">
        <v>184</v>
      </c>
      <c r="B88" s="124" t="s">
        <v>186</v>
      </c>
      <c r="C88" s="70" t="s">
        <v>187</v>
      </c>
      <c r="D88" s="54">
        <v>225</v>
      </c>
      <c r="E88" s="54" t="s">
        <v>34</v>
      </c>
      <c r="F88" s="71">
        <v>9.5815218000000009</v>
      </c>
      <c r="G88" s="71">
        <f t="shared" ref="G88:G103" si="157">D88-F88</f>
        <v>215.41847820000001</v>
      </c>
      <c r="H88" s="54">
        <v>215.41847820000001</v>
      </c>
      <c r="I88" s="54">
        <v>0</v>
      </c>
      <c r="J88" s="54">
        <v>0</v>
      </c>
      <c r="K88" s="71">
        <v>0</v>
      </c>
      <c r="L88" s="54">
        <v>215.41847820000001</v>
      </c>
      <c r="M88" s="54">
        <f t="shared" ref="M88:M103" si="158">N88+O88+P88+Q88</f>
        <v>148.50823678</v>
      </c>
      <c r="N88" s="54">
        <v>0</v>
      </c>
      <c r="O88" s="54">
        <v>0</v>
      </c>
      <c r="P88" s="54">
        <v>1.2369286599999998</v>
      </c>
      <c r="Q88" s="54">
        <v>147.27130812000001</v>
      </c>
      <c r="R88" s="54">
        <f t="shared" ref="R88:R103" si="159">G88-M88</f>
        <v>66.910241420000006</v>
      </c>
      <c r="S88" s="54">
        <f t="shared" ref="S88:S103" si="160">M88-H88</f>
        <v>-66.910241420000006</v>
      </c>
      <c r="T88" s="55">
        <f t="shared" ref="T88:T103" si="161">S88/H88</f>
        <v>-0.31060585878746588</v>
      </c>
      <c r="U88" s="54">
        <f t="shared" ref="U88:U103" si="162">N88-I88</f>
        <v>0</v>
      </c>
      <c r="V88" s="55">
        <v>0</v>
      </c>
      <c r="W88" s="54">
        <f t="shared" ref="W88:W103" si="163">O88-J88</f>
        <v>0</v>
      </c>
      <c r="X88" s="55">
        <v>0</v>
      </c>
      <c r="Y88" s="54">
        <f t="shared" ref="Y88:Y103" si="164">P88-K88</f>
        <v>1.2369286599999998</v>
      </c>
      <c r="Z88" s="55">
        <v>1</v>
      </c>
      <c r="AA88" s="54">
        <f t="shared" ref="AA88:AA103" si="165">Q88-L88</f>
        <v>-68.147170079999995</v>
      </c>
      <c r="AB88" s="55">
        <f t="shared" ref="AB88:AB103" si="166">AA88/L88</f>
        <v>-0.31634783909637698</v>
      </c>
      <c r="AC88" s="56" t="s">
        <v>127</v>
      </c>
      <c r="AK88" s="33"/>
      <c r="AL88" s="33"/>
    </row>
    <row r="89" spans="1:38" ht="72" customHeight="1" x14ac:dyDescent="0.25">
      <c r="A89" s="50" t="s">
        <v>184</v>
      </c>
      <c r="B89" s="125" t="s">
        <v>188</v>
      </c>
      <c r="C89" s="70" t="s">
        <v>189</v>
      </c>
      <c r="D89" s="54">
        <v>171.55086451259996</v>
      </c>
      <c r="E89" s="54" t="s">
        <v>34</v>
      </c>
      <c r="F89" s="71">
        <v>96.30167428</v>
      </c>
      <c r="G89" s="71">
        <f t="shared" si="157"/>
        <v>75.249190232599958</v>
      </c>
      <c r="H89" s="54">
        <v>17.855725844000002</v>
      </c>
      <c r="I89" s="54">
        <v>0</v>
      </c>
      <c r="J89" s="54">
        <v>0</v>
      </c>
      <c r="K89" s="71">
        <v>15.019333343333333</v>
      </c>
      <c r="L89" s="54">
        <v>2.836392500666669</v>
      </c>
      <c r="M89" s="54">
        <f t="shared" si="158"/>
        <v>18.920665329999999</v>
      </c>
      <c r="N89" s="54">
        <v>0</v>
      </c>
      <c r="O89" s="54">
        <v>0</v>
      </c>
      <c r="P89" s="54">
        <v>15.90573607</v>
      </c>
      <c r="Q89" s="54">
        <v>3.0149292599999971</v>
      </c>
      <c r="R89" s="54">
        <f t="shared" si="159"/>
        <v>56.328524902599959</v>
      </c>
      <c r="S89" s="54">
        <f t="shared" si="160"/>
        <v>1.0649394859999965</v>
      </c>
      <c r="T89" s="55">
        <f t="shared" si="161"/>
        <v>5.9641343919818554E-2</v>
      </c>
      <c r="U89" s="54">
        <f t="shared" si="162"/>
        <v>0</v>
      </c>
      <c r="V89" s="55">
        <v>0</v>
      </c>
      <c r="W89" s="54">
        <f t="shared" si="163"/>
        <v>0</v>
      </c>
      <c r="X89" s="55">
        <v>0</v>
      </c>
      <c r="Y89" s="54">
        <f t="shared" si="164"/>
        <v>0.88640272666666675</v>
      </c>
      <c r="Z89" s="55">
        <f t="shared" ref="Z89:Z101" si="167">Y89/K89</f>
        <v>5.9017448138609721E-2</v>
      </c>
      <c r="AA89" s="54">
        <f t="shared" si="165"/>
        <v>0.17853675933332802</v>
      </c>
      <c r="AB89" s="55">
        <f t="shared" si="166"/>
        <v>6.2945011768069659E-2</v>
      </c>
      <c r="AC89" s="56" t="s">
        <v>190</v>
      </c>
      <c r="AK89" s="33"/>
      <c r="AL89" s="33"/>
    </row>
    <row r="90" spans="1:38" ht="60.75" customHeight="1" x14ac:dyDescent="0.25">
      <c r="A90" s="50" t="s">
        <v>184</v>
      </c>
      <c r="B90" s="125" t="s">
        <v>191</v>
      </c>
      <c r="C90" s="70" t="s">
        <v>192</v>
      </c>
      <c r="D90" s="54">
        <v>314.71457662199998</v>
      </c>
      <c r="E90" s="54" t="s">
        <v>34</v>
      </c>
      <c r="F90" s="71">
        <v>209.78274707999998</v>
      </c>
      <c r="G90" s="71">
        <f t="shared" si="157"/>
        <v>104.931829542</v>
      </c>
      <c r="H90" s="54">
        <v>40.589641630000003</v>
      </c>
      <c r="I90" s="54">
        <v>0</v>
      </c>
      <c r="J90" s="54">
        <v>0</v>
      </c>
      <c r="K90" s="71">
        <v>34.209689734999998</v>
      </c>
      <c r="L90" s="54">
        <v>6.3799518949999978</v>
      </c>
      <c r="M90" s="54">
        <f t="shared" si="158"/>
        <v>40.293282229999996</v>
      </c>
      <c r="N90" s="54">
        <v>0</v>
      </c>
      <c r="O90" s="54">
        <v>0</v>
      </c>
      <c r="P90" s="54">
        <v>33.89779643</v>
      </c>
      <c r="Q90" s="54">
        <v>6.395485799999995</v>
      </c>
      <c r="R90" s="54">
        <f t="shared" si="159"/>
        <v>64.638547312000014</v>
      </c>
      <c r="S90" s="54">
        <f t="shared" si="160"/>
        <v>-0.29635940000000716</v>
      </c>
      <c r="T90" s="55">
        <f t="shared" si="161"/>
        <v>-7.3013554221914214E-3</v>
      </c>
      <c r="U90" s="54">
        <f t="shared" si="162"/>
        <v>0</v>
      </c>
      <c r="V90" s="55">
        <v>0</v>
      </c>
      <c r="W90" s="54">
        <f t="shared" si="163"/>
        <v>0</v>
      </c>
      <c r="X90" s="55">
        <v>0</v>
      </c>
      <c r="Y90" s="54">
        <f t="shared" si="164"/>
        <v>-0.31189330499999812</v>
      </c>
      <c r="Z90" s="55">
        <f t="shared" si="167"/>
        <v>-9.1171041718305767E-3</v>
      </c>
      <c r="AA90" s="54">
        <f t="shared" si="165"/>
        <v>1.5533904999997183E-2</v>
      </c>
      <c r="AB90" s="55">
        <f t="shared" si="166"/>
        <v>2.4347997062754011E-3</v>
      </c>
      <c r="AC90" s="56" t="s">
        <v>193</v>
      </c>
      <c r="AK90" s="33"/>
      <c r="AL90" s="33"/>
    </row>
    <row r="91" spans="1:38" ht="64.5" customHeight="1" x14ac:dyDescent="0.25">
      <c r="A91" s="50" t="s">
        <v>184</v>
      </c>
      <c r="B91" s="125" t="s">
        <v>194</v>
      </c>
      <c r="C91" s="70" t="s">
        <v>195</v>
      </c>
      <c r="D91" s="54">
        <v>186.093758928</v>
      </c>
      <c r="E91" s="54" t="s">
        <v>34</v>
      </c>
      <c r="F91" s="71">
        <v>88.435570259999992</v>
      </c>
      <c r="G91" s="71">
        <f t="shared" si="157"/>
        <v>97.658188668000008</v>
      </c>
      <c r="H91" s="54">
        <v>26.354972256000003</v>
      </c>
      <c r="I91" s="54">
        <v>0</v>
      </c>
      <c r="J91" s="54">
        <v>0</v>
      </c>
      <c r="K91" s="71">
        <v>22.057810213333333</v>
      </c>
      <c r="L91" s="54">
        <v>4.2971620426666668</v>
      </c>
      <c r="M91" s="54">
        <f t="shared" si="158"/>
        <v>26.843390599999996</v>
      </c>
      <c r="N91" s="54">
        <v>0</v>
      </c>
      <c r="O91" s="54">
        <v>0</v>
      </c>
      <c r="P91" s="54">
        <v>22.581986759999999</v>
      </c>
      <c r="Q91" s="54">
        <v>4.2614038399999954</v>
      </c>
      <c r="R91" s="54">
        <f t="shared" si="159"/>
        <v>70.814798068000016</v>
      </c>
      <c r="S91" s="54">
        <f t="shared" si="160"/>
        <v>0.48841834399999229</v>
      </c>
      <c r="T91" s="55">
        <f t="shared" si="161"/>
        <v>1.8532303477906277E-2</v>
      </c>
      <c r="U91" s="54">
        <f t="shared" si="162"/>
        <v>0</v>
      </c>
      <c r="V91" s="55">
        <v>0</v>
      </c>
      <c r="W91" s="54">
        <f t="shared" si="163"/>
        <v>0</v>
      </c>
      <c r="X91" s="55">
        <v>0</v>
      </c>
      <c r="Y91" s="54">
        <f t="shared" si="164"/>
        <v>0.52417654666666635</v>
      </c>
      <c r="Z91" s="55">
        <f t="shared" si="167"/>
        <v>2.3763761751373499E-2</v>
      </c>
      <c r="AA91" s="54">
        <f t="shared" si="165"/>
        <v>-3.5758202666671401E-2</v>
      </c>
      <c r="AB91" s="55">
        <f t="shared" si="166"/>
        <v>-8.3213530957471464E-3</v>
      </c>
      <c r="AC91" s="56" t="s">
        <v>193</v>
      </c>
      <c r="AK91" s="33"/>
      <c r="AL91" s="33"/>
    </row>
    <row r="92" spans="1:38" x14ac:dyDescent="0.25">
      <c r="A92" s="50" t="s">
        <v>184</v>
      </c>
      <c r="B92" s="125" t="s">
        <v>196</v>
      </c>
      <c r="C92" s="70" t="s">
        <v>197</v>
      </c>
      <c r="D92" s="54">
        <v>215.0130382774</v>
      </c>
      <c r="E92" s="54" t="s">
        <v>34</v>
      </c>
      <c r="F92" s="71">
        <v>166.14953801000001</v>
      </c>
      <c r="G92" s="71">
        <f t="shared" si="157"/>
        <v>48.863500267399985</v>
      </c>
      <c r="H92" s="54">
        <v>15.380696749999998</v>
      </c>
      <c r="I92" s="54">
        <v>0</v>
      </c>
      <c r="J92" s="54">
        <v>0</v>
      </c>
      <c r="K92" s="71">
        <v>12.885080625000001</v>
      </c>
      <c r="L92" s="54">
        <v>2.495616124999998</v>
      </c>
      <c r="M92" s="54">
        <f t="shared" si="158"/>
        <v>14.16507826</v>
      </c>
      <c r="N92" s="54">
        <v>0</v>
      </c>
      <c r="O92" s="54">
        <v>0</v>
      </c>
      <c r="P92" s="54">
        <v>11.872065490000002</v>
      </c>
      <c r="Q92" s="54">
        <v>2.2930127699999976</v>
      </c>
      <c r="R92" s="54">
        <f t="shared" si="159"/>
        <v>34.698422007399984</v>
      </c>
      <c r="S92" s="54">
        <f t="shared" si="160"/>
        <v>-1.2156184899999989</v>
      </c>
      <c r="T92" s="55">
        <f t="shared" si="161"/>
        <v>-7.9035333038472336E-2</v>
      </c>
      <c r="U92" s="54">
        <f t="shared" si="162"/>
        <v>0</v>
      </c>
      <c r="V92" s="55">
        <v>0</v>
      </c>
      <c r="W92" s="54">
        <f t="shared" si="163"/>
        <v>0</v>
      </c>
      <c r="X92" s="55">
        <v>0</v>
      </c>
      <c r="Y92" s="54">
        <f t="shared" si="164"/>
        <v>-1.0130151349999981</v>
      </c>
      <c r="Z92" s="55">
        <f t="shared" si="167"/>
        <v>-7.8619231379469773E-2</v>
      </c>
      <c r="AA92" s="54">
        <f t="shared" si="165"/>
        <v>-0.20260335500000037</v>
      </c>
      <c r="AB92" s="55">
        <f t="shared" si="166"/>
        <v>-8.1183701680081322E-2</v>
      </c>
      <c r="AC92" s="56" t="s">
        <v>34</v>
      </c>
      <c r="AK92" s="33"/>
      <c r="AL92" s="33"/>
    </row>
    <row r="93" spans="1:38" ht="31.5" x14ac:dyDescent="0.25">
      <c r="A93" s="50" t="s">
        <v>184</v>
      </c>
      <c r="B93" s="125" t="s">
        <v>198</v>
      </c>
      <c r="C93" s="70" t="s">
        <v>199</v>
      </c>
      <c r="D93" s="54">
        <v>162.85952624399999</v>
      </c>
      <c r="E93" s="54" t="s">
        <v>34</v>
      </c>
      <c r="F93" s="71">
        <v>115.27391039000001</v>
      </c>
      <c r="G93" s="71">
        <f t="shared" si="157"/>
        <v>47.585615853999983</v>
      </c>
      <c r="H93" s="54">
        <v>1.5124819999999999E-2</v>
      </c>
      <c r="I93" s="54">
        <v>0</v>
      </c>
      <c r="J93" s="54">
        <v>0</v>
      </c>
      <c r="K93" s="54">
        <v>1.2604016666666667E-2</v>
      </c>
      <c r="L93" s="54">
        <v>2.5208033333333317E-3</v>
      </c>
      <c r="M93" s="54">
        <f t="shared" si="158"/>
        <v>1.5124819999999999E-2</v>
      </c>
      <c r="N93" s="54">
        <v>0</v>
      </c>
      <c r="O93" s="54">
        <v>0</v>
      </c>
      <c r="P93" s="54">
        <v>1.5124819999999999E-2</v>
      </c>
      <c r="Q93" s="54">
        <v>0</v>
      </c>
      <c r="R93" s="54">
        <f t="shared" si="159"/>
        <v>47.570491033999986</v>
      </c>
      <c r="S93" s="54">
        <f t="shared" si="160"/>
        <v>0</v>
      </c>
      <c r="T93" s="55">
        <f t="shared" si="161"/>
        <v>0</v>
      </c>
      <c r="U93" s="54">
        <f t="shared" si="162"/>
        <v>0</v>
      </c>
      <c r="V93" s="55">
        <v>0</v>
      </c>
      <c r="W93" s="54">
        <f t="shared" si="163"/>
        <v>0</v>
      </c>
      <c r="X93" s="55">
        <v>0</v>
      </c>
      <c r="Y93" s="54">
        <f t="shared" si="164"/>
        <v>2.5208033333333317E-3</v>
      </c>
      <c r="Z93" s="55">
        <f t="shared" si="167"/>
        <v>0.19999999999999987</v>
      </c>
      <c r="AA93" s="54">
        <f t="shared" si="165"/>
        <v>-2.5208033333333317E-3</v>
      </c>
      <c r="AB93" s="55">
        <f t="shared" si="166"/>
        <v>-1</v>
      </c>
      <c r="AC93" s="56" t="s">
        <v>34</v>
      </c>
      <c r="AK93" s="33"/>
      <c r="AL93" s="33"/>
    </row>
    <row r="94" spans="1:38" ht="87" customHeight="1" x14ac:dyDescent="0.25">
      <c r="A94" s="50" t="s">
        <v>184</v>
      </c>
      <c r="B94" s="125" t="s">
        <v>200</v>
      </c>
      <c r="C94" s="70" t="s">
        <v>201</v>
      </c>
      <c r="D94" s="64">
        <v>68.021000000000001</v>
      </c>
      <c r="E94" s="64" t="s">
        <v>34</v>
      </c>
      <c r="F94" s="64">
        <v>0</v>
      </c>
      <c r="G94" s="71">
        <f t="shared" si="157"/>
        <v>68.021000000000001</v>
      </c>
      <c r="H94" s="54">
        <v>11.418259427999999</v>
      </c>
      <c r="I94" s="54">
        <v>0</v>
      </c>
      <c r="J94" s="54">
        <v>0</v>
      </c>
      <c r="K94" s="71">
        <v>9.6127578566666667</v>
      </c>
      <c r="L94" s="54">
        <v>1.8055015713333322</v>
      </c>
      <c r="M94" s="54">
        <f t="shared" si="158"/>
        <v>10.026346829999998</v>
      </c>
      <c r="N94" s="54">
        <v>0</v>
      </c>
      <c r="O94" s="54">
        <v>0</v>
      </c>
      <c r="P94" s="54">
        <v>8.4322425599999988</v>
      </c>
      <c r="Q94" s="54">
        <v>1.5941042699999999</v>
      </c>
      <c r="R94" s="54">
        <f t="shared" si="159"/>
        <v>57.994653170000007</v>
      </c>
      <c r="S94" s="54">
        <f t="shared" si="160"/>
        <v>-1.3919125980000011</v>
      </c>
      <c r="T94" s="55">
        <f t="shared" si="161"/>
        <v>-0.12190234481682345</v>
      </c>
      <c r="U94" s="54">
        <f t="shared" si="162"/>
        <v>0</v>
      </c>
      <c r="V94" s="55">
        <v>0</v>
      </c>
      <c r="W94" s="54">
        <f t="shared" si="163"/>
        <v>0</v>
      </c>
      <c r="X94" s="55">
        <v>0</v>
      </c>
      <c r="Y94" s="54">
        <f t="shared" si="164"/>
        <v>-1.1805152966666679</v>
      </c>
      <c r="Z94" s="55">
        <f t="shared" si="167"/>
        <v>-0.12280713966470648</v>
      </c>
      <c r="AA94" s="54">
        <f t="shared" si="165"/>
        <v>-0.21139730133333234</v>
      </c>
      <c r="AB94" s="55">
        <f t="shared" si="166"/>
        <v>-0.11708508299841525</v>
      </c>
      <c r="AC94" s="56" t="s">
        <v>202</v>
      </c>
      <c r="AK94" s="33"/>
      <c r="AL94" s="33"/>
    </row>
    <row r="95" spans="1:38" ht="98.25" customHeight="1" x14ac:dyDescent="0.25">
      <c r="A95" s="50" t="s">
        <v>184</v>
      </c>
      <c r="B95" s="125" t="s">
        <v>203</v>
      </c>
      <c r="C95" s="70" t="s">
        <v>204</v>
      </c>
      <c r="D95" s="54">
        <v>8.644955362000001</v>
      </c>
      <c r="E95" s="54" t="s">
        <v>34</v>
      </c>
      <c r="F95" s="71">
        <v>0</v>
      </c>
      <c r="G95" s="71">
        <f t="shared" si="157"/>
        <v>8.644955362000001</v>
      </c>
      <c r="H95" s="54">
        <v>8.4529553620000009</v>
      </c>
      <c r="I95" s="54">
        <v>0</v>
      </c>
      <c r="J95" s="54">
        <v>0</v>
      </c>
      <c r="K95" s="71">
        <v>7.1290000000000013</v>
      </c>
      <c r="L95" s="54">
        <v>1.3239553619999995</v>
      </c>
      <c r="M95" s="54">
        <f t="shared" si="158"/>
        <v>7.5652089800000004</v>
      </c>
      <c r="N95" s="54">
        <v>0</v>
      </c>
      <c r="O95" s="54">
        <v>0</v>
      </c>
      <c r="P95" s="54">
        <v>6.3730549200000004</v>
      </c>
      <c r="Q95" s="54">
        <v>1.1921540599999998</v>
      </c>
      <c r="R95" s="54">
        <f t="shared" si="159"/>
        <v>1.0797463820000006</v>
      </c>
      <c r="S95" s="54">
        <f t="shared" si="160"/>
        <v>-0.88774638200000044</v>
      </c>
      <c r="T95" s="55">
        <f t="shared" si="161"/>
        <v>-0.10502201230008108</v>
      </c>
      <c r="U95" s="54">
        <f t="shared" si="162"/>
        <v>0</v>
      </c>
      <c r="V95" s="55">
        <v>0</v>
      </c>
      <c r="W95" s="54">
        <f t="shared" si="163"/>
        <v>0</v>
      </c>
      <c r="X95" s="55">
        <v>0</v>
      </c>
      <c r="Y95" s="54">
        <f t="shared" si="164"/>
        <v>-0.75594508000000094</v>
      </c>
      <c r="Z95" s="55">
        <f t="shared" si="167"/>
        <v>-0.10603802496843888</v>
      </c>
      <c r="AA95" s="54">
        <f t="shared" si="165"/>
        <v>-0.13180130199999973</v>
      </c>
      <c r="AB95" s="55">
        <f t="shared" si="166"/>
        <v>-9.9551167496234494E-2</v>
      </c>
      <c r="AC95" s="56" t="s">
        <v>202</v>
      </c>
      <c r="AK95" s="33"/>
      <c r="AL95" s="33"/>
    </row>
    <row r="96" spans="1:38" ht="31.5" x14ac:dyDescent="0.25">
      <c r="A96" s="50" t="s">
        <v>184</v>
      </c>
      <c r="B96" s="125" t="s">
        <v>205</v>
      </c>
      <c r="C96" s="70" t="s">
        <v>206</v>
      </c>
      <c r="D96" s="54">
        <v>143.23426032</v>
      </c>
      <c r="E96" s="54" t="s">
        <v>34</v>
      </c>
      <c r="F96" s="54">
        <v>141.08626032000001</v>
      </c>
      <c r="G96" s="71">
        <f t="shared" si="157"/>
        <v>2.1479999999999961</v>
      </c>
      <c r="H96" s="54">
        <v>2.1480000000000001</v>
      </c>
      <c r="I96" s="54">
        <v>0</v>
      </c>
      <c r="J96" s="54">
        <v>0</v>
      </c>
      <c r="K96" s="71">
        <v>1.79</v>
      </c>
      <c r="L96" s="54">
        <v>0.3580000000000001</v>
      </c>
      <c r="M96" s="54">
        <f t="shared" si="158"/>
        <v>2.1480000000000001</v>
      </c>
      <c r="N96" s="54">
        <v>0</v>
      </c>
      <c r="O96" s="54">
        <v>0</v>
      </c>
      <c r="P96" s="54">
        <v>1.79</v>
      </c>
      <c r="Q96" s="54">
        <v>0.35799999999999998</v>
      </c>
      <c r="R96" s="54">
        <f t="shared" si="159"/>
        <v>-3.9968028886505635E-15</v>
      </c>
      <c r="S96" s="54">
        <f t="shared" si="160"/>
        <v>0</v>
      </c>
      <c r="T96" s="55">
        <f t="shared" si="161"/>
        <v>0</v>
      </c>
      <c r="U96" s="54">
        <f t="shared" si="162"/>
        <v>0</v>
      </c>
      <c r="V96" s="55">
        <v>0</v>
      </c>
      <c r="W96" s="54">
        <f t="shared" si="163"/>
        <v>0</v>
      </c>
      <c r="X96" s="55">
        <v>0</v>
      </c>
      <c r="Y96" s="54">
        <f t="shared" si="164"/>
        <v>0</v>
      </c>
      <c r="Z96" s="55">
        <f t="shared" si="167"/>
        <v>0</v>
      </c>
      <c r="AA96" s="54">
        <f t="shared" si="165"/>
        <v>0</v>
      </c>
      <c r="AB96" s="55">
        <f t="shared" si="166"/>
        <v>0</v>
      </c>
      <c r="AC96" s="56" t="s">
        <v>34</v>
      </c>
      <c r="AK96" s="33"/>
      <c r="AL96" s="33"/>
    </row>
    <row r="97" spans="1:38" ht="113.25" customHeight="1" x14ac:dyDescent="0.25">
      <c r="A97" s="50" t="s">
        <v>184</v>
      </c>
      <c r="B97" s="125" t="s">
        <v>207</v>
      </c>
      <c r="C97" s="70" t="s">
        <v>208</v>
      </c>
      <c r="D97" s="54">
        <v>543.32468038358809</v>
      </c>
      <c r="E97" s="54" t="s">
        <v>34</v>
      </c>
      <c r="F97" s="71">
        <v>355.22744335000004</v>
      </c>
      <c r="G97" s="71">
        <f t="shared" si="157"/>
        <v>188.09723703358804</v>
      </c>
      <c r="H97" s="54">
        <v>110.04752301400001</v>
      </c>
      <c r="I97" s="54">
        <v>0</v>
      </c>
      <c r="J97" s="54">
        <v>0</v>
      </c>
      <c r="K97" s="71">
        <v>91.949131973333337</v>
      </c>
      <c r="L97" s="54">
        <v>18.098391040666669</v>
      </c>
      <c r="M97" s="54">
        <f t="shared" si="158"/>
        <v>95.64974085999998</v>
      </c>
      <c r="N97" s="54">
        <v>0</v>
      </c>
      <c r="O97" s="54">
        <v>0</v>
      </c>
      <c r="P97" s="54">
        <v>79.866816459999995</v>
      </c>
      <c r="Q97" s="54">
        <v>15.782924399999988</v>
      </c>
      <c r="R97" s="54">
        <f t="shared" si="159"/>
        <v>92.447496173588064</v>
      </c>
      <c r="S97" s="54">
        <f t="shared" si="160"/>
        <v>-14.397782154000026</v>
      </c>
      <c r="T97" s="55">
        <f t="shared" si="161"/>
        <v>-0.13083240548874844</v>
      </c>
      <c r="U97" s="54">
        <f t="shared" si="162"/>
        <v>0</v>
      </c>
      <c r="V97" s="55">
        <v>0</v>
      </c>
      <c r="W97" s="54">
        <f t="shared" si="163"/>
        <v>0</v>
      </c>
      <c r="X97" s="55">
        <v>0</v>
      </c>
      <c r="Y97" s="54">
        <f t="shared" si="164"/>
        <v>-12.082315513333342</v>
      </c>
      <c r="Z97" s="55">
        <f t="shared" si="167"/>
        <v>-0.13140217046135247</v>
      </c>
      <c r="AA97" s="54">
        <f t="shared" si="165"/>
        <v>-2.3154666406666813</v>
      </c>
      <c r="AB97" s="55">
        <f t="shared" si="166"/>
        <v>-0.12793770647699459</v>
      </c>
      <c r="AC97" s="56" t="s">
        <v>209</v>
      </c>
      <c r="AK97" s="33"/>
      <c r="AL97" s="33"/>
    </row>
    <row r="98" spans="1:38" ht="147" customHeight="1" x14ac:dyDescent="0.25">
      <c r="A98" s="50" t="s">
        <v>184</v>
      </c>
      <c r="B98" s="125" t="s">
        <v>210</v>
      </c>
      <c r="C98" s="70" t="s">
        <v>211</v>
      </c>
      <c r="D98" s="54">
        <v>130.57548826358797</v>
      </c>
      <c r="E98" s="54" t="s">
        <v>34</v>
      </c>
      <c r="F98" s="71">
        <v>22.30247687</v>
      </c>
      <c r="G98" s="71">
        <f t="shared" si="157"/>
        <v>108.27301139358798</v>
      </c>
      <c r="H98" s="54">
        <v>81.51305898199999</v>
      </c>
      <c r="I98" s="54">
        <v>0</v>
      </c>
      <c r="J98" s="54">
        <v>0</v>
      </c>
      <c r="K98" s="71">
        <v>68.230140239999997</v>
      </c>
      <c r="L98" s="54">
        <v>13.282918741999993</v>
      </c>
      <c r="M98" s="54">
        <f t="shared" si="158"/>
        <v>69.163612499999985</v>
      </c>
      <c r="N98" s="54">
        <v>0</v>
      </c>
      <c r="O98" s="54">
        <v>0</v>
      </c>
      <c r="P98" s="54">
        <v>57.791642269999997</v>
      </c>
      <c r="Q98" s="54">
        <v>11.371970229999992</v>
      </c>
      <c r="R98" s="54">
        <f t="shared" si="159"/>
        <v>39.109398893587993</v>
      </c>
      <c r="S98" s="54">
        <f t="shared" si="160"/>
        <v>-12.349446482000005</v>
      </c>
      <c r="T98" s="55">
        <f t="shared" si="161"/>
        <v>-0.15150267498520764</v>
      </c>
      <c r="U98" s="54">
        <f t="shared" si="162"/>
        <v>0</v>
      </c>
      <c r="V98" s="55">
        <v>0</v>
      </c>
      <c r="W98" s="54">
        <f t="shared" si="163"/>
        <v>0</v>
      </c>
      <c r="X98" s="55">
        <v>0</v>
      </c>
      <c r="Y98" s="54">
        <f t="shared" si="164"/>
        <v>-10.43849797</v>
      </c>
      <c r="Z98" s="55">
        <f t="shared" si="167"/>
        <v>-0.15298954293927156</v>
      </c>
      <c r="AA98" s="54">
        <f t="shared" si="165"/>
        <v>-1.9109485120000009</v>
      </c>
      <c r="AB98" s="55">
        <f t="shared" si="166"/>
        <v>-0.14386510593922913</v>
      </c>
      <c r="AC98" s="56" t="s">
        <v>86</v>
      </c>
      <c r="AK98" s="33"/>
      <c r="AL98" s="33"/>
    </row>
    <row r="99" spans="1:38" ht="137.25" customHeight="1" x14ac:dyDescent="0.25">
      <c r="A99" s="50" t="s">
        <v>184</v>
      </c>
      <c r="B99" s="125" t="s">
        <v>212</v>
      </c>
      <c r="C99" s="70" t="s">
        <v>213</v>
      </c>
      <c r="D99" s="54">
        <v>334.42806776558791</v>
      </c>
      <c r="E99" s="54" t="s">
        <v>34</v>
      </c>
      <c r="F99" s="71">
        <v>117.71744773</v>
      </c>
      <c r="G99" s="71">
        <f t="shared" si="157"/>
        <v>216.71062003558791</v>
      </c>
      <c r="H99" s="54">
        <v>112.983321296</v>
      </c>
      <c r="I99" s="54">
        <v>0</v>
      </c>
      <c r="J99" s="54">
        <v>0</v>
      </c>
      <c r="K99" s="71">
        <v>94.587601739999997</v>
      </c>
      <c r="L99" s="54">
        <v>18.395719556000003</v>
      </c>
      <c r="M99" s="54">
        <f t="shared" si="158"/>
        <v>87.623952290000005</v>
      </c>
      <c r="N99" s="54">
        <v>0</v>
      </c>
      <c r="O99" s="54">
        <v>0</v>
      </c>
      <c r="P99" s="54">
        <v>73.241261100000017</v>
      </c>
      <c r="Q99" s="54">
        <v>14.382691189999983</v>
      </c>
      <c r="R99" s="54">
        <f t="shared" si="159"/>
        <v>129.0866677455879</v>
      </c>
      <c r="S99" s="54">
        <f t="shared" si="160"/>
        <v>-25.359369005999994</v>
      </c>
      <c r="T99" s="55">
        <f t="shared" si="161"/>
        <v>-0.22445232371565804</v>
      </c>
      <c r="U99" s="54">
        <f t="shared" si="162"/>
        <v>0</v>
      </c>
      <c r="V99" s="55">
        <v>0</v>
      </c>
      <c r="W99" s="54">
        <f t="shared" si="163"/>
        <v>0</v>
      </c>
      <c r="X99" s="55">
        <v>0</v>
      </c>
      <c r="Y99" s="54">
        <f t="shared" si="164"/>
        <v>-21.34634063999998</v>
      </c>
      <c r="Z99" s="55">
        <f t="shared" si="167"/>
        <v>-0.22567799846195763</v>
      </c>
      <c r="AA99" s="54">
        <f t="shared" si="165"/>
        <v>-4.0130283660000199</v>
      </c>
      <c r="AB99" s="55">
        <f t="shared" si="166"/>
        <v>-0.21815011659552716</v>
      </c>
      <c r="AC99" s="56" t="s">
        <v>86</v>
      </c>
      <c r="AK99" s="33"/>
      <c r="AL99" s="33"/>
    </row>
    <row r="100" spans="1:38" ht="157.5" x14ac:dyDescent="0.25">
      <c r="A100" s="50" t="s">
        <v>184</v>
      </c>
      <c r="B100" s="125" t="s">
        <v>214</v>
      </c>
      <c r="C100" s="70" t="s">
        <v>215</v>
      </c>
      <c r="D100" s="77">
        <v>246.97304731600005</v>
      </c>
      <c r="E100" s="77" t="s">
        <v>34</v>
      </c>
      <c r="F100" s="126">
        <v>101.87077272000001</v>
      </c>
      <c r="G100" s="71">
        <f t="shared" si="157"/>
        <v>145.10227459600003</v>
      </c>
      <c r="H100" s="54">
        <v>93.603538078000014</v>
      </c>
      <c r="I100" s="54">
        <v>0</v>
      </c>
      <c r="J100" s="54">
        <v>0</v>
      </c>
      <c r="K100" s="71">
        <v>78.278271181666682</v>
      </c>
      <c r="L100" s="54">
        <v>15.325266896333332</v>
      </c>
      <c r="M100" s="54">
        <f t="shared" si="158"/>
        <v>91.14150103999998</v>
      </c>
      <c r="N100" s="54">
        <v>0</v>
      </c>
      <c r="O100" s="54">
        <v>0</v>
      </c>
      <c r="P100" s="54">
        <v>77.054770719999993</v>
      </c>
      <c r="Q100" s="54">
        <v>14.086730319999988</v>
      </c>
      <c r="R100" s="54">
        <f t="shared" si="159"/>
        <v>53.960773556000049</v>
      </c>
      <c r="S100" s="54">
        <f t="shared" si="160"/>
        <v>-2.4620370380000338</v>
      </c>
      <c r="T100" s="55">
        <f t="shared" si="161"/>
        <v>-2.6302820262503468E-2</v>
      </c>
      <c r="U100" s="54">
        <f t="shared" si="162"/>
        <v>0</v>
      </c>
      <c r="V100" s="55">
        <v>0</v>
      </c>
      <c r="W100" s="54">
        <f t="shared" si="163"/>
        <v>0</v>
      </c>
      <c r="X100" s="55">
        <v>0</v>
      </c>
      <c r="Y100" s="54">
        <f t="shared" si="164"/>
        <v>-1.2235004616666885</v>
      </c>
      <c r="Z100" s="55">
        <f t="shared" si="167"/>
        <v>-1.5630141585871418E-2</v>
      </c>
      <c r="AA100" s="54">
        <f t="shared" si="165"/>
        <v>-1.2385365763333436</v>
      </c>
      <c r="AB100" s="55">
        <f t="shared" si="166"/>
        <v>-8.0816639913114427E-2</v>
      </c>
      <c r="AC100" s="56" t="s">
        <v>216</v>
      </c>
      <c r="AK100" s="33"/>
      <c r="AL100" s="33"/>
    </row>
    <row r="101" spans="1:38" ht="48" customHeight="1" x14ac:dyDescent="0.25">
      <c r="A101" s="50" t="s">
        <v>184</v>
      </c>
      <c r="B101" s="125" t="s">
        <v>217</v>
      </c>
      <c r="C101" s="70" t="s">
        <v>218</v>
      </c>
      <c r="D101" s="77">
        <v>36.813049200000002</v>
      </c>
      <c r="E101" s="77" t="s">
        <v>34</v>
      </c>
      <c r="F101" s="126">
        <v>0</v>
      </c>
      <c r="G101" s="71">
        <f t="shared" si="157"/>
        <v>36.813049200000002</v>
      </c>
      <c r="H101" s="54">
        <v>33.934049200000004</v>
      </c>
      <c r="I101" s="54">
        <v>0</v>
      </c>
      <c r="J101" s="54">
        <v>0</v>
      </c>
      <c r="K101" s="71">
        <v>28.278374333333335</v>
      </c>
      <c r="L101" s="54">
        <v>5.6556748666666685</v>
      </c>
      <c r="M101" s="54">
        <f t="shared" si="158"/>
        <v>34.776762649999995</v>
      </c>
      <c r="N101" s="54">
        <v>0</v>
      </c>
      <c r="O101" s="54">
        <v>0</v>
      </c>
      <c r="P101" s="54">
        <v>28.998733619999999</v>
      </c>
      <c r="Q101" s="54">
        <v>5.7780290299999981</v>
      </c>
      <c r="R101" s="54">
        <f t="shared" si="159"/>
        <v>2.0362865500000069</v>
      </c>
      <c r="S101" s="54">
        <f t="shared" si="160"/>
        <v>0.84271344999999087</v>
      </c>
      <c r="T101" s="55">
        <f t="shared" si="161"/>
        <v>2.483386067584268E-2</v>
      </c>
      <c r="U101" s="54">
        <f t="shared" si="162"/>
        <v>0</v>
      </c>
      <c r="V101" s="55">
        <v>0</v>
      </c>
      <c r="W101" s="54">
        <f t="shared" si="163"/>
        <v>0</v>
      </c>
      <c r="X101" s="55">
        <v>0</v>
      </c>
      <c r="Y101" s="54">
        <f t="shared" si="164"/>
        <v>0.72035928666666393</v>
      </c>
      <c r="Z101" s="55">
        <f t="shared" si="167"/>
        <v>2.5473857802976153E-2</v>
      </c>
      <c r="AA101" s="54">
        <f t="shared" si="165"/>
        <v>0.1223541633333296</v>
      </c>
      <c r="AB101" s="55">
        <f t="shared" si="166"/>
        <v>2.1633875040175794E-2</v>
      </c>
      <c r="AC101" s="56" t="s">
        <v>219</v>
      </c>
      <c r="AK101" s="33"/>
      <c r="AL101" s="33"/>
    </row>
    <row r="102" spans="1:38" ht="69.75" customHeight="1" x14ac:dyDescent="0.25">
      <c r="A102" s="50" t="s">
        <v>184</v>
      </c>
      <c r="B102" s="125" t="s">
        <v>220</v>
      </c>
      <c r="C102" s="70" t="s">
        <v>221</v>
      </c>
      <c r="D102" s="77">
        <v>80.709321599999996</v>
      </c>
      <c r="E102" s="77" t="s">
        <v>34</v>
      </c>
      <c r="F102" s="126">
        <v>0</v>
      </c>
      <c r="G102" s="71">
        <f t="shared" si="157"/>
        <v>80.709321599999996</v>
      </c>
      <c r="H102" s="54">
        <v>74.846684519999997</v>
      </c>
      <c r="I102" s="54">
        <v>0</v>
      </c>
      <c r="J102" s="54">
        <v>0</v>
      </c>
      <c r="K102" s="71">
        <v>0</v>
      </c>
      <c r="L102" s="54">
        <v>74.846684519999997</v>
      </c>
      <c r="M102" s="54">
        <f t="shared" si="158"/>
        <v>76.787212699999998</v>
      </c>
      <c r="N102" s="54">
        <v>0</v>
      </c>
      <c r="O102" s="54">
        <v>0</v>
      </c>
      <c r="P102" s="54">
        <v>63.996067790000012</v>
      </c>
      <c r="Q102" s="54">
        <v>12.791144909999987</v>
      </c>
      <c r="R102" s="54">
        <f t="shared" si="159"/>
        <v>3.9221088999999978</v>
      </c>
      <c r="S102" s="54">
        <f t="shared" si="160"/>
        <v>1.9405281800000012</v>
      </c>
      <c r="T102" s="55">
        <f t="shared" si="161"/>
        <v>2.5926708610338873E-2</v>
      </c>
      <c r="U102" s="54">
        <f t="shared" si="162"/>
        <v>0</v>
      </c>
      <c r="V102" s="55">
        <v>0</v>
      </c>
      <c r="W102" s="54">
        <f t="shared" si="163"/>
        <v>0</v>
      </c>
      <c r="X102" s="55">
        <v>0</v>
      </c>
      <c r="Y102" s="54">
        <f t="shared" si="164"/>
        <v>63.996067790000012</v>
      </c>
      <c r="Z102" s="55">
        <v>1</v>
      </c>
      <c r="AA102" s="54">
        <f t="shared" si="165"/>
        <v>-62.055539610000011</v>
      </c>
      <c r="AB102" s="55">
        <f t="shared" si="166"/>
        <v>-0.82910205051792207</v>
      </c>
      <c r="AC102" s="56" t="s">
        <v>219</v>
      </c>
      <c r="AK102" s="33"/>
      <c r="AL102" s="33"/>
    </row>
    <row r="103" spans="1:38" ht="111" customHeight="1" x14ac:dyDescent="0.25">
      <c r="A103" s="50" t="s">
        <v>184</v>
      </c>
      <c r="B103" s="125" t="s">
        <v>222</v>
      </c>
      <c r="C103" s="70" t="s">
        <v>223</v>
      </c>
      <c r="D103" s="77">
        <v>47.702678399999996</v>
      </c>
      <c r="E103" s="77" t="s">
        <v>34</v>
      </c>
      <c r="F103" s="126">
        <v>0</v>
      </c>
      <c r="G103" s="71">
        <f t="shared" si="157"/>
        <v>47.702678399999996</v>
      </c>
      <c r="H103" s="54">
        <v>44.928154680000006</v>
      </c>
      <c r="I103" s="54">
        <v>0</v>
      </c>
      <c r="J103" s="54">
        <v>0</v>
      </c>
      <c r="K103" s="54">
        <v>0</v>
      </c>
      <c r="L103" s="54">
        <v>44.928154680000006</v>
      </c>
      <c r="M103" s="54">
        <f t="shared" si="158"/>
        <v>36.773225140000001</v>
      </c>
      <c r="N103" s="54">
        <v>0</v>
      </c>
      <c r="O103" s="54">
        <v>0</v>
      </c>
      <c r="P103" s="54">
        <v>30.730187580000006</v>
      </c>
      <c r="Q103" s="54">
        <v>6.0430375599999966</v>
      </c>
      <c r="R103" s="54">
        <f t="shared" si="159"/>
        <v>10.929453259999995</v>
      </c>
      <c r="S103" s="54">
        <f t="shared" si="160"/>
        <v>-8.1549295400000048</v>
      </c>
      <c r="T103" s="55">
        <f t="shared" si="161"/>
        <v>-0.18151044925132909</v>
      </c>
      <c r="U103" s="54">
        <f t="shared" si="162"/>
        <v>0</v>
      </c>
      <c r="V103" s="55">
        <v>0</v>
      </c>
      <c r="W103" s="54">
        <f t="shared" si="163"/>
        <v>0</v>
      </c>
      <c r="X103" s="55">
        <v>0</v>
      </c>
      <c r="Y103" s="54">
        <f t="shared" si="164"/>
        <v>30.730187580000006</v>
      </c>
      <c r="Z103" s="55">
        <v>1</v>
      </c>
      <c r="AA103" s="54">
        <f t="shared" si="165"/>
        <v>-38.885117120000011</v>
      </c>
      <c r="AB103" s="55">
        <f t="shared" si="166"/>
        <v>-0.86549553163174797</v>
      </c>
      <c r="AC103" s="56" t="s">
        <v>86</v>
      </c>
      <c r="AK103" s="33"/>
      <c r="AL103" s="33"/>
    </row>
    <row r="104" spans="1:38" ht="31.5" x14ac:dyDescent="0.25">
      <c r="A104" s="42" t="s">
        <v>224</v>
      </c>
      <c r="B104" s="43" t="s">
        <v>225</v>
      </c>
      <c r="C104" s="44" t="s">
        <v>33</v>
      </c>
      <c r="D104" s="37">
        <f t="shared" ref="D104:S104" si="168">SUM(D105:D203)</f>
        <v>11242.731404052103</v>
      </c>
      <c r="E104" s="38">
        <f t="shared" si="168"/>
        <v>0</v>
      </c>
      <c r="F104" s="38">
        <f t="shared" si="168"/>
        <v>997.53186812000013</v>
      </c>
      <c r="G104" s="38">
        <f t="shared" si="168"/>
        <v>10245.199535932101</v>
      </c>
      <c r="H104" s="47">
        <f t="shared" si="168"/>
        <v>2190.3737628717954</v>
      </c>
      <c r="I104" s="47">
        <f t="shared" si="168"/>
        <v>0</v>
      </c>
      <c r="J104" s="47">
        <f t="shared" si="168"/>
        <v>0</v>
      </c>
      <c r="K104" s="47">
        <f t="shared" si="168"/>
        <v>723.59114896466667</v>
      </c>
      <c r="L104" s="47">
        <f t="shared" si="168"/>
        <v>1466.7826139071294</v>
      </c>
      <c r="M104" s="47">
        <f t="shared" si="168"/>
        <v>1681.2536066900002</v>
      </c>
      <c r="N104" s="47">
        <f t="shared" si="168"/>
        <v>0</v>
      </c>
      <c r="O104" s="47">
        <f t="shared" si="168"/>
        <v>0</v>
      </c>
      <c r="P104" s="47">
        <f t="shared" si="168"/>
        <v>429.38786804999989</v>
      </c>
      <c r="Q104" s="47">
        <f t="shared" si="168"/>
        <v>1251.8657386400002</v>
      </c>
      <c r="R104" s="47">
        <f t="shared" si="168"/>
        <v>8584.2702793220997</v>
      </c>
      <c r="S104" s="47">
        <f t="shared" si="168"/>
        <v>-533.3074635417961</v>
      </c>
      <c r="T104" s="48">
        <f>S104/H104</f>
        <v>-0.24347783587517846</v>
      </c>
      <c r="U104" s="47">
        <f t="shared" ref="U104" si="169">SUM(U105:U203)</f>
        <v>0</v>
      </c>
      <c r="V104" s="48">
        <v>0</v>
      </c>
      <c r="W104" s="47">
        <f t="shared" ref="W104" si="170">SUM(W105:W203)</f>
        <v>0</v>
      </c>
      <c r="X104" s="48">
        <v>0</v>
      </c>
      <c r="Y104" s="47">
        <f t="shared" ref="Y104" si="171">SUM(Y105:Y203)</f>
        <v>-311.14023931466676</v>
      </c>
      <c r="Z104" s="48">
        <f>Y104/K104</f>
        <v>-0.42999453456534736</v>
      </c>
      <c r="AA104" s="47">
        <f t="shared" ref="AA104" si="172">SUM(AA105:AA203)</f>
        <v>-222.16722422712908</v>
      </c>
      <c r="AB104" s="48">
        <f>AA104/L104</f>
        <v>-0.15146567877248904</v>
      </c>
      <c r="AC104" s="68" t="s">
        <v>34</v>
      </c>
      <c r="AK104" s="33"/>
      <c r="AL104" s="33"/>
    </row>
    <row r="105" spans="1:38" ht="63" x14ac:dyDescent="0.25">
      <c r="A105" s="50" t="s">
        <v>224</v>
      </c>
      <c r="B105" s="129" t="s">
        <v>226</v>
      </c>
      <c r="C105" s="52" t="s">
        <v>227</v>
      </c>
      <c r="D105" s="54">
        <v>293.55357750220003</v>
      </c>
      <c r="E105" s="54" t="s">
        <v>34</v>
      </c>
      <c r="F105" s="71">
        <v>77.41342951</v>
      </c>
      <c r="G105" s="71">
        <f t="shared" ref="G105:G168" si="173">D105-F105</f>
        <v>216.14014799220001</v>
      </c>
      <c r="H105" s="54">
        <v>0.35464000000000001</v>
      </c>
      <c r="I105" s="54">
        <v>0</v>
      </c>
      <c r="J105" s="54">
        <v>0</v>
      </c>
      <c r="K105" s="71">
        <v>0.35464000000000001</v>
      </c>
      <c r="L105" s="54">
        <v>0</v>
      </c>
      <c r="M105" s="54">
        <f t="shared" ref="M105:M168" si="174">N105+O105+P105+Q105</f>
        <v>0.28424543000000002</v>
      </c>
      <c r="N105" s="54">
        <v>0</v>
      </c>
      <c r="O105" s="54">
        <v>0</v>
      </c>
      <c r="P105" s="54">
        <v>0.28424543000000002</v>
      </c>
      <c r="Q105" s="54">
        <v>0</v>
      </c>
      <c r="R105" s="54">
        <f t="shared" ref="R105:R168" si="175">G105-M105</f>
        <v>215.85590256220001</v>
      </c>
      <c r="S105" s="54">
        <f t="shared" ref="S105:S168" si="176">M105-H105</f>
        <v>-7.039456999999999E-2</v>
      </c>
      <c r="T105" s="55">
        <f t="shared" ref="T105:T168" si="177">S105/H105</f>
        <v>-0.19849585495150007</v>
      </c>
      <c r="U105" s="54">
        <f t="shared" ref="U105:U168" si="178">N105-I105</f>
        <v>0</v>
      </c>
      <c r="V105" s="55">
        <v>0</v>
      </c>
      <c r="W105" s="54">
        <f t="shared" ref="W105:W168" si="179">O105-J105</f>
        <v>0</v>
      </c>
      <c r="X105" s="55">
        <v>0</v>
      </c>
      <c r="Y105" s="54">
        <f t="shared" ref="Y105:Y168" si="180">P105-K105</f>
        <v>-7.039456999999999E-2</v>
      </c>
      <c r="Z105" s="55">
        <f t="shared" ref="Z105:Z168" si="181">Y105/K105</f>
        <v>-0.19849585495150007</v>
      </c>
      <c r="AA105" s="54">
        <f t="shared" ref="AA105:AA168" si="182">Q105-L105</f>
        <v>0</v>
      </c>
      <c r="AB105" s="55">
        <v>0</v>
      </c>
      <c r="AC105" s="56" t="s">
        <v>228</v>
      </c>
      <c r="AK105" s="33"/>
      <c r="AL105" s="33"/>
    </row>
    <row r="106" spans="1:38" ht="132.75" customHeight="1" x14ac:dyDescent="0.25">
      <c r="A106" s="50" t="s">
        <v>224</v>
      </c>
      <c r="B106" s="124" t="s">
        <v>229</v>
      </c>
      <c r="C106" s="52" t="s">
        <v>230</v>
      </c>
      <c r="D106" s="71">
        <v>396.702820453507</v>
      </c>
      <c r="E106" s="71" t="s">
        <v>34</v>
      </c>
      <c r="F106" s="71">
        <v>99.945057140000003</v>
      </c>
      <c r="G106" s="71">
        <f t="shared" si="173"/>
        <v>296.75776331350698</v>
      </c>
      <c r="H106" s="54">
        <v>34.19228725</v>
      </c>
      <c r="I106" s="54">
        <v>0</v>
      </c>
      <c r="J106" s="54">
        <v>0</v>
      </c>
      <c r="K106" s="71">
        <v>28.824120531666669</v>
      </c>
      <c r="L106" s="54">
        <v>5.368166718333331</v>
      </c>
      <c r="M106" s="54">
        <f t="shared" si="174"/>
        <v>29.985146130000004</v>
      </c>
      <c r="N106" s="54">
        <v>0</v>
      </c>
      <c r="O106" s="54">
        <v>0</v>
      </c>
      <c r="P106" s="54">
        <v>25.305203079999998</v>
      </c>
      <c r="Q106" s="54">
        <v>4.6799430500000057</v>
      </c>
      <c r="R106" s="54">
        <f t="shared" si="175"/>
        <v>266.77261718350701</v>
      </c>
      <c r="S106" s="54">
        <f t="shared" si="176"/>
        <v>-4.2071411199999957</v>
      </c>
      <c r="T106" s="55">
        <f t="shared" si="177"/>
        <v>-0.12304357088600429</v>
      </c>
      <c r="U106" s="54">
        <f t="shared" si="178"/>
        <v>0</v>
      </c>
      <c r="V106" s="55">
        <v>0</v>
      </c>
      <c r="W106" s="54">
        <f t="shared" si="179"/>
        <v>0</v>
      </c>
      <c r="X106" s="55">
        <v>0</v>
      </c>
      <c r="Y106" s="54">
        <f t="shared" si="180"/>
        <v>-3.5189174516666704</v>
      </c>
      <c r="Z106" s="55">
        <f t="shared" si="181"/>
        <v>-0.1220823874851872</v>
      </c>
      <c r="AA106" s="54">
        <f t="shared" si="182"/>
        <v>-0.68822366833332538</v>
      </c>
      <c r="AB106" s="55">
        <f t="shared" ref="AB106:AB169" si="183">AA106/L106</f>
        <v>-0.1282046002749706</v>
      </c>
      <c r="AC106" s="56" t="s">
        <v>171</v>
      </c>
      <c r="AK106" s="33"/>
      <c r="AL106" s="33"/>
    </row>
    <row r="107" spans="1:38" ht="111" customHeight="1" x14ac:dyDescent="0.25">
      <c r="A107" s="50" t="s">
        <v>224</v>
      </c>
      <c r="B107" s="124" t="s">
        <v>231</v>
      </c>
      <c r="C107" s="70" t="s">
        <v>232</v>
      </c>
      <c r="D107" s="53">
        <v>188.57774173199999</v>
      </c>
      <c r="E107" s="53" t="s">
        <v>34</v>
      </c>
      <c r="F107" s="71">
        <v>109.30783224</v>
      </c>
      <c r="G107" s="71">
        <f t="shared" si="173"/>
        <v>79.269909491999996</v>
      </c>
      <c r="H107" s="54">
        <v>3.6648159599999994</v>
      </c>
      <c r="I107" s="54">
        <v>0</v>
      </c>
      <c r="J107" s="54">
        <v>0</v>
      </c>
      <c r="K107" s="54">
        <v>3.1223159599999999</v>
      </c>
      <c r="L107" s="54">
        <v>0.54249999999999998</v>
      </c>
      <c r="M107" s="54">
        <f t="shared" si="174"/>
        <v>3.5908172599999997</v>
      </c>
      <c r="N107" s="54">
        <v>0</v>
      </c>
      <c r="O107" s="54">
        <v>0</v>
      </c>
      <c r="P107" s="54">
        <v>3.0483172599999997</v>
      </c>
      <c r="Q107" s="54">
        <v>0.54249999999999998</v>
      </c>
      <c r="R107" s="54">
        <f t="shared" si="175"/>
        <v>75.679092232000002</v>
      </c>
      <c r="S107" s="54">
        <f t="shared" si="176"/>
        <v>-7.3998699999999751E-2</v>
      </c>
      <c r="T107" s="55">
        <f t="shared" si="177"/>
        <v>-2.0191655135664646E-2</v>
      </c>
      <c r="U107" s="54">
        <f t="shared" si="178"/>
        <v>0</v>
      </c>
      <c r="V107" s="55">
        <v>0</v>
      </c>
      <c r="W107" s="54">
        <f t="shared" si="179"/>
        <v>0</v>
      </c>
      <c r="X107" s="55">
        <v>0</v>
      </c>
      <c r="Y107" s="54">
        <f t="shared" si="180"/>
        <v>-7.3998700000000195E-2</v>
      </c>
      <c r="Z107" s="55">
        <f t="shared" si="181"/>
        <v>-2.3699939707575335E-2</v>
      </c>
      <c r="AA107" s="54">
        <f t="shared" si="182"/>
        <v>0</v>
      </c>
      <c r="AB107" s="55">
        <f t="shared" si="183"/>
        <v>0</v>
      </c>
      <c r="AC107" s="56" t="s">
        <v>34</v>
      </c>
      <c r="AK107" s="33"/>
      <c r="AL107" s="33"/>
    </row>
    <row r="108" spans="1:38" ht="52.5" customHeight="1" x14ac:dyDescent="0.25">
      <c r="A108" s="50" t="s">
        <v>224</v>
      </c>
      <c r="B108" s="125" t="s">
        <v>233</v>
      </c>
      <c r="C108" s="70" t="s">
        <v>234</v>
      </c>
      <c r="D108" s="54">
        <v>152.24322204999999</v>
      </c>
      <c r="E108" s="54" t="s">
        <v>34</v>
      </c>
      <c r="F108" s="71">
        <v>43.120239570000003</v>
      </c>
      <c r="G108" s="71">
        <f t="shared" si="173"/>
        <v>109.12298247999999</v>
      </c>
      <c r="H108" s="54">
        <v>33.368216380000007</v>
      </c>
      <c r="I108" s="54">
        <v>0</v>
      </c>
      <c r="J108" s="54">
        <v>0</v>
      </c>
      <c r="K108" s="71">
        <v>28.3202118316667</v>
      </c>
      <c r="L108" s="54">
        <v>5.0480045483332994</v>
      </c>
      <c r="M108" s="54">
        <f>N108+O108+P108+Q108</f>
        <v>9.7392210000000423E-2</v>
      </c>
      <c r="N108" s="54">
        <v>0</v>
      </c>
      <c r="O108" s="54">
        <v>0</v>
      </c>
      <c r="P108" s="54">
        <v>0.3211271200000001</v>
      </c>
      <c r="Q108" s="54">
        <v>-0.22373490999999968</v>
      </c>
      <c r="R108" s="54">
        <f t="shared" si="175"/>
        <v>109.02559027</v>
      </c>
      <c r="S108" s="54">
        <f t="shared" si="176"/>
        <v>-33.270824170000004</v>
      </c>
      <c r="T108" s="55">
        <f t="shared" si="177"/>
        <v>-0.99708128810689511</v>
      </c>
      <c r="U108" s="54">
        <f t="shared" si="178"/>
        <v>0</v>
      </c>
      <c r="V108" s="55">
        <v>0</v>
      </c>
      <c r="W108" s="54">
        <f t="shared" si="179"/>
        <v>0</v>
      </c>
      <c r="X108" s="55">
        <v>0</v>
      </c>
      <c r="Y108" s="54">
        <f t="shared" si="180"/>
        <v>-27.999084711666701</v>
      </c>
      <c r="Z108" s="55">
        <f t="shared" si="181"/>
        <v>-0.9886608503527885</v>
      </c>
      <c r="AA108" s="54">
        <f t="shared" si="182"/>
        <v>-5.2717394583332986</v>
      </c>
      <c r="AB108" s="55">
        <f t="shared" si="183"/>
        <v>-1.0443214557074576</v>
      </c>
      <c r="AC108" s="56" t="s">
        <v>235</v>
      </c>
      <c r="AK108" s="33"/>
      <c r="AL108" s="33"/>
    </row>
    <row r="109" spans="1:38" ht="127.5" customHeight="1" x14ac:dyDescent="0.25">
      <c r="A109" s="50" t="s">
        <v>224</v>
      </c>
      <c r="B109" s="124" t="s">
        <v>236</v>
      </c>
      <c r="C109" s="70" t="s">
        <v>237</v>
      </c>
      <c r="D109" s="54">
        <v>207.79295479799998</v>
      </c>
      <c r="E109" s="54" t="s">
        <v>34</v>
      </c>
      <c r="F109" s="71">
        <v>130.08469958000001</v>
      </c>
      <c r="G109" s="71">
        <f t="shared" si="173"/>
        <v>77.708255217999977</v>
      </c>
      <c r="H109" s="54">
        <v>67.828034639999998</v>
      </c>
      <c r="I109" s="54">
        <v>0</v>
      </c>
      <c r="J109" s="54">
        <v>0</v>
      </c>
      <c r="K109" s="71">
        <v>57.049270425000003</v>
      </c>
      <c r="L109" s="54">
        <v>10.778764214999995</v>
      </c>
      <c r="M109" s="54">
        <f t="shared" si="174"/>
        <v>77.256712579999984</v>
      </c>
      <c r="N109" s="54">
        <v>0</v>
      </c>
      <c r="O109" s="54">
        <v>0</v>
      </c>
      <c r="P109" s="54">
        <v>64.901255590000005</v>
      </c>
      <c r="Q109" s="54">
        <v>12.355456989999984</v>
      </c>
      <c r="R109" s="54">
        <f t="shared" si="175"/>
        <v>0.45154263799999228</v>
      </c>
      <c r="S109" s="54">
        <f t="shared" si="176"/>
        <v>9.4286779399999858</v>
      </c>
      <c r="T109" s="55">
        <f t="shared" si="177"/>
        <v>0.13900856762315272</v>
      </c>
      <c r="U109" s="54">
        <f t="shared" si="178"/>
        <v>0</v>
      </c>
      <c r="V109" s="55">
        <v>0</v>
      </c>
      <c r="W109" s="54">
        <f t="shared" si="179"/>
        <v>0</v>
      </c>
      <c r="X109" s="55">
        <v>0</v>
      </c>
      <c r="Y109" s="54">
        <f t="shared" si="180"/>
        <v>7.8519851650000021</v>
      </c>
      <c r="Z109" s="55">
        <f t="shared" si="181"/>
        <v>0.13763515477945748</v>
      </c>
      <c r="AA109" s="54">
        <f t="shared" si="182"/>
        <v>1.5766927749999891</v>
      </c>
      <c r="AB109" s="55">
        <f t="shared" si="183"/>
        <v>0.14627769413545796</v>
      </c>
      <c r="AC109" s="56" t="s">
        <v>238</v>
      </c>
      <c r="AK109" s="33"/>
      <c r="AL109" s="33"/>
    </row>
    <row r="110" spans="1:38" ht="204.75" x14ac:dyDescent="0.25">
      <c r="A110" s="50" t="s">
        <v>224</v>
      </c>
      <c r="B110" s="124" t="s">
        <v>239</v>
      </c>
      <c r="C110" s="70" t="s">
        <v>240</v>
      </c>
      <c r="D110" s="54">
        <v>184.25270932000001</v>
      </c>
      <c r="E110" s="54" t="s">
        <v>34</v>
      </c>
      <c r="F110" s="71">
        <v>38.899840759999996</v>
      </c>
      <c r="G110" s="71">
        <f t="shared" si="173"/>
        <v>145.35286856000002</v>
      </c>
      <c r="H110" s="54">
        <v>91.190125215999998</v>
      </c>
      <c r="I110" s="54">
        <v>0</v>
      </c>
      <c r="J110" s="54">
        <v>0</v>
      </c>
      <c r="K110" s="71">
        <v>76.641110033333334</v>
      </c>
      <c r="L110" s="54">
        <v>14.549015182666665</v>
      </c>
      <c r="M110" s="54">
        <f t="shared" si="174"/>
        <v>32.904759519999999</v>
      </c>
      <c r="N110" s="54">
        <v>0</v>
      </c>
      <c r="O110" s="54">
        <v>0</v>
      </c>
      <c r="P110" s="54">
        <v>27.690333429999999</v>
      </c>
      <c r="Q110" s="54">
        <v>5.2144260900000008</v>
      </c>
      <c r="R110" s="54">
        <f t="shared" si="175"/>
        <v>112.44810904000002</v>
      </c>
      <c r="S110" s="54">
        <f t="shared" si="176"/>
        <v>-58.285365696</v>
      </c>
      <c r="T110" s="55">
        <f t="shared" si="177"/>
        <v>-0.63916312822184163</v>
      </c>
      <c r="U110" s="54">
        <f t="shared" si="178"/>
        <v>0</v>
      </c>
      <c r="V110" s="55">
        <v>0</v>
      </c>
      <c r="W110" s="54">
        <f t="shared" si="179"/>
        <v>0</v>
      </c>
      <c r="X110" s="55">
        <v>0</v>
      </c>
      <c r="Y110" s="54">
        <f t="shared" si="180"/>
        <v>-48.950776603333338</v>
      </c>
      <c r="Z110" s="55">
        <f t="shared" si="181"/>
        <v>-0.63870129989040214</v>
      </c>
      <c r="AA110" s="54">
        <f t="shared" si="182"/>
        <v>-9.3345890926666648</v>
      </c>
      <c r="AB110" s="55">
        <f t="shared" si="183"/>
        <v>-0.64159594140692511</v>
      </c>
      <c r="AC110" s="56" t="s">
        <v>102</v>
      </c>
      <c r="AK110" s="33"/>
      <c r="AL110" s="33"/>
    </row>
    <row r="111" spans="1:38" ht="78.75" x14ac:dyDescent="0.25">
      <c r="A111" s="50" t="s">
        <v>224</v>
      </c>
      <c r="B111" s="124" t="s">
        <v>241</v>
      </c>
      <c r="C111" s="70" t="s">
        <v>242</v>
      </c>
      <c r="D111" s="54">
        <v>147.19718391399999</v>
      </c>
      <c r="E111" s="54" t="s">
        <v>34</v>
      </c>
      <c r="F111" s="71">
        <v>58.939528539999991</v>
      </c>
      <c r="G111" s="71">
        <f t="shared" si="173"/>
        <v>88.257655373999995</v>
      </c>
      <c r="H111" s="54">
        <v>28.089913033999999</v>
      </c>
      <c r="I111" s="54">
        <v>0</v>
      </c>
      <c r="J111" s="54">
        <v>0</v>
      </c>
      <c r="K111" s="71">
        <v>23.696633158000001</v>
      </c>
      <c r="L111" s="54">
        <v>4.3932798759999976</v>
      </c>
      <c r="M111" s="54">
        <f t="shared" si="174"/>
        <v>7.1755465600000008</v>
      </c>
      <c r="N111" s="54">
        <v>0</v>
      </c>
      <c r="O111" s="54">
        <v>0</v>
      </c>
      <c r="P111" s="54">
        <v>6.3474204699999994</v>
      </c>
      <c r="Q111" s="54">
        <v>0.82812609000000159</v>
      </c>
      <c r="R111" s="54">
        <f t="shared" si="175"/>
        <v>81.082108813999994</v>
      </c>
      <c r="S111" s="54">
        <f t="shared" si="176"/>
        <v>-20.914366473999998</v>
      </c>
      <c r="T111" s="55">
        <f t="shared" si="177"/>
        <v>-0.74455077339275744</v>
      </c>
      <c r="U111" s="54">
        <f t="shared" si="178"/>
        <v>0</v>
      </c>
      <c r="V111" s="55">
        <v>0</v>
      </c>
      <c r="W111" s="54">
        <f t="shared" si="179"/>
        <v>0</v>
      </c>
      <c r="X111" s="55">
        <v>0</v>
      </c>
      <c r="Y111" s="54">
        <f t="shared" si="180"/>
        <v>-17.349212688000001</v>
      </c>
      <c r="Z111" s="55">
        <f t="shared" si="181"/>
        <v>-0.73213829881747972</v>
      </c>
      <c r="AA111" s="54">
        <f t="shared" si="182"/>
        <v>-3.5651537859999962</v>
      </c>
      <c r="AB111" s="55">
        <f t="shared" si="183"/>
        <v>-0.81150163127007624</v>
      </c>
      <c r="AC111" s="56" t="s">
        <v>102</v>
      </c>
      <c r="AK111" s="33"/>
      <c r="AL111" s="33"/>
    </row>
    <row r="112" spans="1:38" ht="131.25" customHeight="1" x14ac:dyDescent="0.25">
      <c r="A112" s="50" t="s">
        <v>224</v>
      </c>
      <c r="B112" s="124" t="s">
        <v>243</v>
      </c>
      <c r="C112" s="70" t="s">
        <v>244</v>
      </c>
      <c r="D112" s="54">
        <v>423.25613961599998</v>
      </c>
      <c r="E112" s="54" t="s">
        <v>34</v>
      </c>
      <c r="F112" s="54">
        <v>127.74346881000001</v>
      </c>
      <c r="G112" s="71">
        <f t="shared" si="173"/>
        <v>295.51267080599996</v>
      </c>
      <c r="H112" s="54">
        <v>70.396252664000002</v>
      </c>
      <c r="I112" s="54">
        <v>0</v>
      </c>
      <c r="J112" s="54">
        <v>0</v>
      </c>
      <c r="K112" s="54">
        <v>59.068274063333341</v>
      </c>
      <c r="L112" s="54">
        <v>11.327978600666661</v>
      </c>
      <c r="M112" s="54">
        <f t="shared" si="174"/>
        <v>9.1599463500000002</v>
      </c>
      <c r="N112" s="54">
        <v>0</v>
      </c>
      <c r="O112" s="54">
        <v>0</v>
      </c>
      <c r="P112" s="54">
        <v>7.8202949400000001</v>
      </c>
      <c r="Q112" s="54">
        <v>1.3396514100000003</v>
      </c>
      <c r="R112" s="54">
        <f t="shared" si="175"/>
        <v>286.35272445599998</v>
      </c>
      <c r="S112" s="54">
        <f t="shared" si="176"/>
        <v>-61.236306314000004</v>
      </c>
      <c r="T112" s="55">
        <f t="shared" si="177"/>
        <v>-0.869880199536753</v>
      </c>
      <c r="U112" s="54">
        <f t="shared" si="178"/>
        <v>0</v>
      </c>
      <c r="V112" s="55">
        <v>0</v>
      </c>
      <c r="W112" s="54">
        <f t="shared" si="179"/>
        <v>0</v>
      </c>
      <c r="X112" s="55">
        <v>0</v>
      </c>
      <c r="Y112" s="54">
        <f t="shared" si="180"/>
        <v>-51.247979123333337</v>
      </c>
      <c r="Z112" s="55">
        <f t="shared" si="181"/>
        <v>-0.86760583301257388</v>
      </c>
      <c r="AA112" s="54">
        <f t="shared" si="182"/>
        <v>-9.9883271906666611</v>
      </c>
      <c r="AB112" s="55">
        <f t="shared" si="183"/>
        <v>-0.88173958856868251</v>
      </c>
      <c r="AC112" s="56" t="s">
        <v>245</v>
      </c>
      <c r="AK112" s="33"/>
      <c r="AL112" s="33"/>
    </row>
    <row r="113" spans="1:38" ht="57" customHeight="1" x14ac:dyDescent="0.25">
      <c r="A113" s="50" t="s">
        <v>224</v>
      </c>
      <c r="B113" s="124" t="s">
        <v>246</v>
      </c>
      <c r="C113" s="70" t="s">
        <v>247</v>
      </c>
      <c r="D113" s="54">
        <v>63.225603020000001</v>
      </c>
      <c r="E113" s="54" t="s">
        <v>34</v>
      </c>
      <c r="F113" s="54">
        <v>3.7936280000000003E-2</v>
      </c>
      <c r="G113" s="71">
        <f t="shared" si="173"/>
        <v>63.187666740000004</v>
      </c>
      <c r="H113" s="54">
        <v>1.650259184</v>
      </c>
      <c r="I113" s="54">
        <v>0</v>
      </c>
      <c r="J113" s="54">
        <v>0</v>
      </c>
      <c r="K113" s="54">
        <v>1.3752159866666669</v>
      </c>
      <c r="L113" s="54">
        <v>0.27504319733333316</v>
      </c>
      <c r="M113" s="54">
        <f t="shared" si="174"/>
        <v>1.06204958</v>
      </c>
      <c r="N113" s="54">
        <v>0</v>
      </c>
      <c r="O113" s="54">
        <v>0</v>
      </c>
      <c r="P113" s="54">
        <v>0.88911857999999999</v>
      </c>
      <c r="Q113" s="54">
        <v>0.17293100000000014</v>
      </c>
      <c r="R113" s="54">
        <f t="shared" si="175"/>
        <v>62.125617160000004</v>
      </c>
      <c r="S113" s="54">
        <f t="shared" si="176"/>
        <v>-0.588209604</v>
      </c>
      <c r="T113" s="55">
        <f t="shared" si="177"/>
        <v>-0.35643467989934846</v>
      </c>
      <c r="U113" s="54">
        <f t="shared" si="178"/>
        <v>0</v>
      </c>
      <c r="V113" s="55">
        <v>0</v>
      </c>
      <c r="W113" s="54">
        <f t="shared" si="179"/>
        <v>0</v>
      </c>
      <c r="X113" s="55">
        <v>0</v>
      </c>
      <c r="Y113" s="54">
        <f t="shared" si="180"/>
        <v>-0.4860974066666669</v>
      </c>
      <c r="Z113" s="55">
        <f t="shared" si="181"/>
        <v>-0.35346986319210827</v>
      </c>
      <c r="AA113" s="54">
        <f t="shared" si="182"/>
        <v>-0.10211219733333302</v>
      </c>
      <c r="AB113" s="55">
        <f t="shared" si="183"/>
        <v>-0.3712587634355492</v>
      </c>
      <c r="AC113" s="56" t="s">
        <v>248</v>
      </c>
      <c r="AK113" s="33"/>
      <c r="AL113" s="33"/>
    </row>
    <row r="114" spans="1:38" ht="60.75" customHeight="1" x14ac:dyDescent="0.25">
      <c r="A114" s="50" t="s">
        <v>224</v>
      </c>
      <c r="B114" s="124" t="s">
        <v>249</v>
      </c>
      <c r="C114" s="70" t="s">
        <v>250</v>
      </c>
      <c r="D114" s="54">
        <v>47.268015454</v>
      </c>
      <c r="E114" s="54" t="s">
        <v>34</v>
      </c>
      <c r="F114" s="54">
        <v>4.5266600000000001E-3</v>
      </c>
      <c r="G114" s="71">
        <f t="shared" si="173"/>
        <v>47.263488793999997</v>
      </c>
      <c r="H114" s="54">
        <v>1.0622887940000001</v>
      </c>
      <c r="I114" s="54">
        <v>0</v>
      </c>
      <c r="J114" s="54">
        <v>0</v>
      </c>
      <c r="K114" s="71">
        <v>0.88524066166666671</v>
      </c>
      <c r="L114" s="54">
        <v>0.17704813233333339</v>
      </c>
      <c r="M114" s="54">
        <f t="shared" si="174"/>
        <v>0.47733955000000006</v>
      </c>
      <c r="N114" s="54">
        <v>0</v>
      </c>
      <c r="O114" s="54">
        <v>0</v>
      </c>
      <c r="P114" s="54">
        <v>0.40788855000000002</v>
      </c>
      <c r="Q114" s="54">
        <v>6.9451000000000027E-2</v>
      </c>
      <c r="R114" s="54">
        <f t="shared" si="175"/>
        <v>46.786149243999994</v>
      </c>
      <c r="S114" s="54">
        <f t="shared" si="176"/>
        <v>-0.58494924400000003</v>
      </c>
      <c r="T114" s="55">
        <f t="shared" si="177"/>
        <v>-0.55064992429921089</v>
      </c>
      <c r="U114" s="54">
        <f t="shared" si="178"/>
        <v>0</v>
      </c>
      <c r="V114" s="55">
        <v>0</v>
      </c>
      <c r="W114" s="54">
        <f t="shared" si="179"/>
        <v>0</v>
      </c>
      <c r="X114" s="55">
        <v>0</v>
      </c>
      <c r="Y114" s="54">
        <f t="shared" si="180"/>
        <v>-0.47735211166666669</v>
      </c>
      <c r="Z114" s="55">
        <f t="shared" si="181"/>
        <v>-0.53923428095580572</v>
      </c>
      <c r="AA114" s="54">
        <f t="shared" si="182"/>
        <v>-0.10759713233333336</v>
      </c>
      <c r="AB114" s="55">
        <f t="shared" si="183"/>
        <v>-0.60772814101623662</v>
      </c>
      <c r="AC114" s="56" t="s">
        <v>248</v>
      </c>
      <c r="AK114" s="33"/>
      <c r="AL114" s="33"/>
    </row>
    <row r="115" spans="1:38" ht="53.25" customHeight="1" x14ac:dyDescent="0.25">
      <c r="A115" s="50" t="s">
        <v>224</v>
      </c>
      <c r="B115" s="124" t="s">
        <v>251</v>
      </c>
      <c r="C115" s="70" t="s">
        <v>252</v>
      </c>
      <c r="D115" s="54">
        <v>88.054917710000012</v>
      </c>
      <c r="E115" s="54" t="s">
        <v>34</v>
      </c>
      <c r="F115" s="71">
        <v>0.15714781</v>
      </c>
      <c r="G115" s="71">
        <f t="shared" si="173"/>
        <v>87.897769900000014</v>
      </c>
      <c r="H115" s="54">
        <v>4.6508304200000001</v>
      </c>
      <c r="I115" s="54">
        <v>0</v>
      </c>
      <c r="J115" s="54">
        <v>0</v>
      </c>
      <c r="K115" s="71">
        <v>3.8756920166666671</v>
      </c>
      <c r="L115" s="54">
        <v>0.77513840333333306</v>
      </c>
      <c r="M115" s="54">
        <f t="shared" si="174"/>
        <v>4.5024528200000002</v>
      </c>
      <c r="N115" s="54">
        <v>0</v>
      </c>
      <c r="O115" s="54">
        <v>0</v>
      </c>
      <c r="P115" s="54">
        <v>3.7714794199999999</v>
      </c>
      <c r="Q115" s="54">
        <v>0.73097340000000033</v>
      </c>
      <c r="R115" s="54">
        <f t="shared" si="175"/>
        <v>83.395317080000012</v>
      </c>
      <c r="S115" s="54">
        <f t="shared" si="176"/>
        <v>-0.14837759999999989</v>
      </c>
      <c r="T115" s="55">
        <f t="shared" si="177"/>
        <v>-3.1903463811952935E-2</v>
      </c>
      <c r="U115" s="54">
        <f t="shared" si="178"/>
        <v>0</v>
      </c>
      <c r="V115" s="55">
        <v>0</v>
      </c>
      <c r="W115" s="54">
        <f t="shared" si="179"/>
        <v>0</v>
      </c>
      <c r="X115" s="55">
        <v>0</v>
      </c>
      <c r="Y115" s="54">
        <f t="shared" si="180"/>
        <v>-0.10421259666666716</v>
      </c>
      <c r="Z115" s="55">
        <f t="shared" si="181"/>
        <v>-2.688877140353799E-2</v>
      </c>
      <c r="AA115" s="54">
        <f t="shared" si="182"/>
        <v>-4.4165003333332731E-2</v>
      </c>
      <c r="AB115" s="55">
        <f t="shared" si="183"/>
        <v>-5.6976925854027693E-2</v>
      </c>
      <c r="AC115" s="56" t="s">
        <v>248</v>
      </c>
      <c r="AK115" s="33"/>
      <c r="AL115" s="33"/>
    </row>
    <row r="116" spans="1:38" ht="76.5" customHeight="1" x14ac:dyDescent="0.25">
      <c r="A116" s="50" t="s">
        <v>224</v>
      </c>
      <c r="B116" s="124" t="s">
        <v>253</v>
      </c>
      <c r="C116" s="70" t="s">
        <v>254</v>
      </c>
      <c r="D116" s="54">
        <v>59.261312000000004</v>
      </c>
      <c r="E116" s="54" t="s">
        <v>34</v>
      </c>
      <c r="F116" s="71">
        <v>0</v>
      </c>
      <c r="G116" s="71">
        <f t="shared" si="173"/>
        <v>59.261312000000004</v>
      </c>
      <c r="H116" s="54">
        <v>0.72</v>
      </c>
      <c r="I116" s="54">
        <v>0</v>
      </c>
      <c r="J116" s="54">
        <v>0</v>
      </c>
      <c r="K116" s="71">
        <v>0.6</v>
      </c>
      <c r="L116" s="54">
        <v>0.12</v>
      </c>
      <c r="M116" s="54">
        <f t="shared" si="174"/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f t="shared" si="175"/>
        <v>59.261312000000004</v>
      </c>
      <c r="S116" s="54">
        <f t="shared" si="176"/>
        <v>-0.72</v>
      </c>
      <c r="T116" s="55">
        <f t="shared" si="177"/>
        <v>-1</v>
      </c>
      <c r="U116" s="54">
        <f t="shared" si="178"/>
        <v>0</v>
      </c>
      <c r="V116" s="55">
        <v>0</v>
      </c>
      <c r="W116" s="54">
        <f t="shared" si="179"/>
        <v>0</v>
      </c>
      <c r="X116" s="55">
        <v>0</v>
      </c>
      <c r="Y116" s="54">
        <f t="shared" si="180"/>
        <v>-0.6</v>
      </c>
      <c r="Z116" s="55">
        <f t="shared" si="181"/>
        <v>-1</v>
      </c>
      <c r="AA116" s="54">
        <f t="shared" si="182"/>
        <v>-0.12</v>
      </c>
      <c r="AB116" s="55">
        <f t="shared" si="183"/>
        <v>-1</v>
      </c>
      <c r="AC116" s="56" t="s">
        <v>248</v>
      </c>
      <c r="AK116" s="33"/>
      <c r="AL116" s="33"/>
    </row>
    <row r="117" spans="1:38" ht="71.25" customHeight="1" x14ac:dyDescent="0.25">
      <c r="A117" s="50" t="s">
        <v>224</v>
      </c>
      <c r="B117" s="124" t="s">
        <v>255</v>
      </c>
      <c r="C117" s="70" t="s">
        <v>256</v>
      </c>
      <c r="D117" s="54">
        <v>50.395041784</v>
      </c>
      <c r="E117" s="54" t="s">
        <v>34</v>
      </c>
      <c r="F117" s="71">
        <v>0</v>
      </c>
      <c r="G117" s="71">
        <f t="shared" si="173"/>
        <v>50.395041784</v>
      </c>
      <c r="H117" s="54">
        <v>0.72</v>
      </c>
      <c r="I117" s="54">
        <v>0</v>
      </c>
      <c r="J117" s="54">
        <v>0</v>
      </c>
      <c r="K117" s="71">
        <v>0.6</v>
      </c>
      <c r="L117" s="54">
        <v>0.12</v>
      </c>
      <c r="M117" s="54">
        <f t="shared" si="174"/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f t="shared" si="175"/>
        <v>50.395041784</v>
      </c>
      <c r="S117" s="54">
        <f t="shared" si="176"/>
        <v>-0.72</v>
      </c>
      <c r="T117" s="55">
        <f t="shared" si="177"/>
        <v>-1</v>
      </c>
      <c r="U117" s="54">
        <f t="shared" si="178"/>
        <v>0</v>
      </c>
      <c r="V117" s="55">
        <v>0</v>
      </c>
      <c r="W117" s="54">
        <f t="shared" si="179"/>
        <v>0</v>
      </c>
      <c r="X117" s="55">
        <v>0</v>
      </c>
      <c r="Y117" s="54">
        <f t="shared" si="180"/>
        <v>-0.6</v>
      </c>
      <c r="Z117" s="55">
        <f t="shared" si="181"/>
        <v>-1</v>
      </c>
      <c r="AA117" s="54">
        <f t="shared" si="182"/>
        <v>-0.12</v>
      </c>
      <c r="AB117" s="55">
        <f t="shared" si="183"/>
        <v>-1</v>
      </c>
      <c r="AC117" s="56" t="s">
        <v>248</v>
      </c>
      <c r="AK117" s="33"/>
      <c r="AL117" s="33"/>
    </row>
    <row r="118" spans="1:38" ht="56.25" customHeight="1" x14ac:dyDescent="0.25">
      <c r="A118" s="50" t="s">
        <v>224</v>
      </c>
      <c r="B118" s="124" t="s">
        <v>257</v>
      </c>
      <c r="C118" s="70" t="s">
        <v>258</v>
      </c>
      <c r="D118" s="54">
        <v>50.530760970000003</v>
      </c>
      <c r="E118" s="54" t="s">
        <v>34</v>
      </c>
      <c r="F118" s="71">
        <v>0</v>
      </c>
      <c r="G118" s="71">
        <f t="shared" si="173"/>
        <v>50.530760970000003</v>
      </c>
      <c r="H118" s="54">
        <v>0.36</v>
      </c>
      <c r="I118" s="54">
        <v>0</v>
      </c>
      <c r="J118" s="54">
        <v>0</v>
      </c>
      <c r="K118" s="54">
        <v>0.3</v>
      </c>
      <c r="L118" s="54">
        <v>0.06</v>
      </c>
      <c r="M118" s="54">
        <f t="shared" si="174"/>
        <v>0</v>
      </c>
      <c r="N118" s="54">
        <v>0</v>
      </c>
      <c r="O118" s="54">
        <v>0</v>
      </c>
      <c r="P118" s="54">
        <v>0</v>
      </c>
      <c r="Q118" s="54">
        <v>0</v>
      </c>
      <c r="R118" s="54">
        <f t="shared" si="175"/>
        <v>50.530760970000003</v>
      </c>
      <c r="S118" s="54">
        <f t="shared" si="176"/>
        <v>-0.36</v>
      </c>
      <c r="T118" s="55">
        <f t="shared" si="177"/>
        <v>-1</v>
      </c>
      <c r="U118" s="54">
        <f t="shared" si="178"/>
        <v>0</v>
      </c>
      <c r="V118" s="55">
        <v>0</v>
      </c>
      <c r="W118" s="54">
        <f t="shared" si="179"/>
        <v>0</v>
      </c>
      <c r="X118" s="55">
        <v>0</v>
      </c>
      <c r="Y118" s="54">
        <f t="shared" si="180"/>
        <v>-0.3</v>
      </c>
      <c r="Z118" s="55">
        <f t="shared" si="181"/>
        <v>-1</v>
      </c>
      <c r="AA118" s="54">
        <f t="shared" si="182"/>
        <v>-0.06</v>
      </c>
      <c r="AB118" s="55">
        <f t="shared" si="183"/>
        <v>-1</v>
      </c>
      <c r="AC118" s="56" t="s">
        <v>248</v>
      </c>
      <c r="AK118" s="33"/>
      <c r="AL118" s="33"/>
    </row>
    <row r="119" spans="1:38" ht="51" customHeight="1" x14ac:dyDescent="0.25">
      <c r="A119" s="50" t="s">
        <v>224</v>
      </c>
      <c r="B119" s="69" t="s">
        <v>259</v>
      </c>
      <c r="C119" s="70" t="s">
        <v>260</v>
      </c>
      <c r="D119" s="54">
        <v>3.0567917619999996</v>
      </c>
      <c r="E119" s="54" t="s">
        <v>34</v>
      </c>
      <c r="F119" s="54">
        <v>1.1302096099999999</v>
      </c>
      <c r="G119" s="71">
        <f t="shared" si="173"/>
        <v>1.9265821519999997</v>
      </c>
      <c r="H119" s="54">
        <v>2.4463579999999999E-2</v>
      </c>
      <c r="I119" s="54">
        <v>0</v>
      </c>
      <c r="J119" s="54">
        <v>0</v>
      </c>
      <c r="K119" s="71">
        <v>2.4463579999999999E-2</v>
      </c>
      <c r="L119" s="54">
        <v>0</v>
      </c>
      <c r="M119" s="54">
        <f t="shared" si="174"/>
        <v>2.4463579999999999E-2</v>
      </c>
      <c r="N119" s="54">
        <v>0</v>
      </c>
      <c r="O119" s="54">
        <v>0</v>
      </c>
      <c r="P119" s="54">
        <v>2.4463579999999999E-2</v>
      </c>
      <c r="Q119" s="54">
        <v>0</v>
      </c>
      <c r="R119" s="54">
        <f t="shared" si="175"/>
        <v>1.9021185719999998</v>
      </c>
      <c r="S119" s="54">
        <f t="shared" si="176"/>
        <v>0</v>
      </c>
      <c r="T119" s="55">
        <f t="shared" si="177"/>
        <v>0</v>
      </c>
      <c r="U119" s="54">
        <f t="shared" si="178"/>
        <v>0</v>
      </c>
      <c r="V119" s="55">
        <v>0</v>
      </c>
      <c r="W119" s="54">
        <f t="shared" si="179"/>
        <v>0</v>
      </c>
      <c r="X119" s="55">
        <v>0</v>
      </c>
      <c r="Y119" s="54">
        <f t="shared" si="180"/>
        <v>0</v>
      </c>
      <c r="Z119" s="55">
        <f t="shared" si="181"/>
        <v>0</v>
      </c>
      <c r="AA119" s="54">
        <f t="shared" si="182"/>
        <v>0</v>
      </c>
      <c r="AB119" s="55">
        <v>0</v>
      </c>
      <c r="AC119" s="56" t="s">
        <v>34</v>
      </c>
      <c r="AK119" s="33"/>
      <c r="AL119" s="33"/>
    </row>
    <row r="120" spans="1:38" ht="47.25" x14ac:dyDescent="0.25">
      <c r="A120" s="50" t="s">
        <v>224</v>
      </c>
      <c r="B120" s="69" t="s">
        <v>261</v>
      </c>
      <c r="C120" s="70" t="s">
        <v>262</v>
      </c>
      <c r="D120" s="54">
        <v>1.7016</v>
      </c>
      <c r="E120" s="54" t="s">
        <v>34</v>
      </c>
      <c r="F120" s="71">
        <v>0</v>
      </c>
      <c r="G120" s="71">
        <f t="shared" si="173"/>
        <v>1.7016</v>
      </c>
      <c r="H120" s="54">
        <v>0.72</v>
      </c>
      <c r="I120" s="54">
        <v>0</v>
      </c>
      <c r="J120" s="54">
        <v>0</v>
      </c>
      <c r="K120" s="71">
        <v>0.6</v>
      </c>
      <c r="L120" s="54">
        <v>0.12</v>
      </c>
      <c r="M120" s="54">
        <f t="shared" si="174"/>
        <v>0.71399999999999997</v>
      </c>
      <c r="N120" s="54">
        <v>0</v>
      </c>
      <c r="O120" s="54">
        <v>0</v>
      </c>
      <c r="P120" s="54">
        <v>0.59499999999999997</v>
      </c>
      <c r="Q120" s="54">
        <v>0.11899999999999999</v>
      </c>
      <c r="R120" s="54">
        <f t="shared" si="175"/>
        <v>0.98760000000000003</v>
      </c>
      <c r="S120" s="54">
        <f t="shared" si="176"/>
        <v>-6.0000000000000053E-3</v>
      </c>
      <c r="T120" s="55">
        <f t="shared" si="177"/>
        <v>-8.3333333333333419E-3</v>
      </c>
      <c r="U120" s="54">
        <f t="shared" si="178"/>
        <v>0</v>
      </c>
      <c r="V120" s="55">
        <v>0</v>
      </c>
      <c r="W120" s="54">
        <f t="shared" si="179"/>
        <v>0</v>
      </c>
      <c r="X120" s="55">
        <v>0</v>
      </c>
      <c r="Y120" s="54">
        <f t="shared" si="180"/>
        <v>-5.0000000000000044E-3</v>
      </c>
      <c r="Z120" s="55">
        <f t="shared" si="181"/>
        <v>-8.3333333333333419E-3</v>
      </c>
      <c r="AA120" s="54">
        <f t="shared" si="182"/>
        <v>-1.0000000000000009E-3</v>
      </c>
      <c r="AB120" s="55">
        <f t="shared" si="183"/>
        <v>-8.3333333333333419E-3</v>
      </c>
      <c r="AC120" s="56" t="s">
        <v>34</v>
      </c>
      <c r="AK120" s="33"/>
      <c r="AL120" s="33"/>
    </row>
    <row r="121" spans="1:38" ht="47.25" x14ac:dyDescent="0.25">
      <c r="A121" s="50" t="s">
        <v>224</v>
      </c>
      <c r="B121" s="69" t="s">
        <v>263</v>
      </c>
      <c r="C121" s="70" t="s">
        <v>264</v>
      </c>
      <c r="D121" s="54">
        <v>1.4472</v>
      </c>
      <c r="E121" s="54" t="s">
        <v>34</v>
      </c>
      <c r="F121" s="71">
        <v>0</v>
      </c>
      <c r="G121" s="71">
        <f t="shared" si="173"/>
        <v>1.4472</v>
      </c>
      <c r="H121" s="54">
        <v>0.72</v>
      </c>
      <c r="I121" s="54">
        <v>0</v>
      </c>
      <c r="J121" s="54">
        <v>0</v>
      </c>
      <c r="K121" s="71">
        <v>0.6</v>
      </c>
      <c r="L121" s="54">
        <v>0.12</v>
      </c>
      <c r="M121" s="54">
        <f t="shared" si="174"/>
        <v>0.71399999999999997</v>
      </c>
      <c r="N121" s="54">
        <v>0</v>
      </c>
      <c r="O121" s="54">
        <v>0</v>
      </c>
      <c r="P121" s="54">
        <v>0.59499999999999997</v>
      </c>
      <c r="Q121" s="54">
        <v>0.11899999999999999</v>
      </c>
      <c r="R121" s="54">
        <f t="shared" si="175"/>
        <v>0.73320000000000007</v>
      </c>
      <c r="S121" s="54">
        <f t="shared" si="176"/>
        <v>-6.0000000000000053E-3</v>
      </c>
      <c r="T121" s="55">
        <f t="shared" si="177"/>
        <v>-8.3333333333333419E-3</v>
      </c>
      <c r="U121" s="54">
        <f t="shared" si="178"/>
        <v>0</v>
      </c>
      <c r="V121" s="55">
        <v>0</v>
      </c>
      <c r="W121" s="54">
        <f t="shared" si="179"/>
        <v>0</v>
      </c>
      <c r="X121" s="55">
        <v>0</v>
      </c>
      <c r="Y121" s="54">
        <f t="shared" si="180"/>
        <v>-5.0000000000000044E-3</v>
      </c>
      <c r="Z121" s="55">
        <f t="shared" si="181"/>
        <v>-8.3333333333333419E-3</v>
      </c>
      <c r="AA121" s="54">
        <f t="shared" si="182"/>
        <v>-1.0000000000000009E-3</v>
      </c>
      <c r="AB121" s="55">
        <f t="shared" si="183"/>
        <v>-8.3333333333333419E-3</v>
      </c>
      <c r="AC121" s="56" t="s">
        <v>34</v>
      </c>
      <c r="AK121" s="33"/>
      <c r="AL121" s="33"/>
    </row>
    <row r="122" spans="1:38" ht="31.5" x14ac:dyDescent="0.25">
      <c r="A122" s="50" t="s">
        <v>224</v>
      </c>
      <c r="B122" s="124" t="s">
        <v>265</v>
      </c>
      <c r="C122" s="70" t="s">
        <v>266</v>
      </c>
      <c r="D122" s="54">
        <v>1.7184000000000001</v>
      </c>
      <c r="E122" s="54" t="s">
        <v>34</v>
      </c>
      <c r="F122" s="71">
        <v>0</v>
      </c>
      <c r="G122" s="71">
        <f t="shared" si="173"/>
        <v>1.7184000000000001</v>
      </c>
      <c r="H122" s="54">
        <v>1.7183999999999999</v>
      </c>
      <c r="I122" s="54">
        <v>0</v>
      </c>
      <c r="J122" s="54">
        <v>0</v>
      </c>
      <c r="K122" s="71">
        <v>1.4320000000000002</v>
      </c>
      <c r="L122" s="54">
        <v>0.28639999999999999</v>
      </c>
      <c r="M122" s="54">
        <f t="shared" si="174"/>
        <v>1.6977616199999999</v>
      </c>
      <c r="N122" s="54">
        <v>0</v>
      </c>
      <c r="O122" s="54">
        <v>0</v>
      </c>
      <c r="P122" s="54">
        <v>1.4148013499999998</v>
      </c>
      <c r="Q122" s="54">
        <v>0.28296027000000001</v>
      </c>
      <c r="R122" s="54">
        <f t="shared" si="175"/>
        <v>2.0638380000000289E-2</v>
      </c>
      <c r="S122" s="54">
        <f t="shared" si="176"/>
        <v>-2.0638380000000067E-2</v>
      </c>
      <c r="T122" s="55">
        <f t="shared" si="177"/>
        <v>-1.2010230446927414E-2</v>
      </c>
      <c r="U122" s="54">
        <f t="shared" si="178"/>
        <v>0</v>
      </c>
      <c r="V122" s="55">
        <v>0</v>
      </c>
      <c r="W122" s="54">
        <f t="shared" si="179"/>
        <v>0</v>
      </c>
      <c r="X122" s="55">
        <v>0</v>
      </c>
      <c r="Y122" s="54">
        <f t="shared" si="180"/>
        <v>-1.7198650000000315E-2</v>
      </c>
      <c r="Z122" s="55">
        <f t="shared" si="181"/>
        <v>-1.2010230446927592E-2</v>
      </c>
      <c r="AA122" s="54">
        <f t="shared" si="182"/>
        <v>-3.4397299999999742E-3</v>
      </c>
      <c r="AB122" s="55">
        <f t="shared" si="183"/>
        <v>-1.2010230446927285E-2</v>
      </c>
      <c r="AC122" s="56" t="s">
        <v>34</v>
      </c>
      <c r="AK122" s="33"/>
      <c r="AL122" s="33"/>
    </row>
    <row r="123" spans="1:38" ht="31.5" x14ac:dyDescent="0.25">
      <c r="A123" s="50" t="s">
        <v>224</v>
      </c>
      <c r="B123" s="124" t="s">
        <v>267</v>
      </c>
      <c r="C123" s="70" t="s">
        <v>268</v>
      </c>
      <c r="D123" s="54">
        <v>1.7184000000000001</v>
      </c>
      <c r="E123" s="54" t="s">
        <v>34</v>
      </c>
      <c r="F123" s="71">
        <v>0</v>
      </c>
      <c r="G123" s="71">
        <f t="shared" si="173"/>
        <v>1.7184000000000001</v>
      </c>
      <c r="H123" s="54">
        <v>1.7183999999999999</v>
      </c>
      <c r="I123" s="54">
        <v>0</v>
      </c>
      <c r="J123" s="54">
        <v>0</v>
      </c>
      <c r="K123" s="71">
        <v>1.4320000000000002</v>
      </c>
      <c r="L123" s="54">
        <v>0.28639999999999999</v>
      </c>
      <c r="M123" s="54">
        <f t="shared" si="174"/>
        <v>1.7246835599999999</v>
      </c>
      <c r="N123" s="54">
        <v>0</v>
      </c>
      <c r="O123" s="54">
        <v>0</v>
      </c>
      <c r="P123" s="54">
        <v>1.4372362899999997</v>
      </c>
      <c r="Q123" s="54">
        <v>0.28744727000000014</v>
      </c>
      <c r="R123" s="54">
        <f t="shared" si="175"/>
        <v>-6.2835599999997438E-3</v>
      </c>
      <c r="S123" s="54">
        <f t="shared" si="176"/>
        <v>6.2835599999999658E-3</v>
      </c>
      <c r="T123" s="55">
        <f t="shared" si="177"/>
        <v>3.6566340782122706E-3</v>
      </c>
      <c r="U123" s="54">
        <f t="shared" si="178"/>
        <v>0</v>
      </c>
      <c r="V123" s="55">
        <v>0</v>
      </c>
      <c r="W123" s="54">
        <f t="shared" si="179"/>
        <v>0</v>
      </c>
      <c r="X123" s="55">
        <v>0</v>
      </c>
      <c r="Y123" s="54">
        <f t="shared" si="180"/>
        <v>5.2362899999995882E-3</v>
      </c>
      <c r="Z123" s="55">
        <f t="shared" si="181"/>
        <v>3.6566270949717791E-3</v>
      </c>
      <c r="AA123" s="54">
        <f t="shared" si="182"/>
        <v>1.0472700000001556E-3</v>
      </c>
      <c r="AB123" s="55">
        <f t="shared" si="183"/>
        <v>3.656668994413951E-3</v>
      </c>
      <c r="AC123" s="56" t="s">
        <v>34</v>
      </c>
      <c r="AK123" s="33"/>
      <c r="AL123" s="33"/>
    </row>
    <row r="124" spans="1:38" ht="31.5" x14ac:dyDescent="0.25">
      <c r="A124" s="50" t="s">
        <v>224</v>
      </c>
      <c r="B124" s="124" t="s">
        <v>269</v>
      </c>
      <c r="C124" s="70" t="s">
        <v>270</v>
      </c>
      <c r="D124" s="54">
        <v>1.7077681519999999</v>
      </c>
      <c r="E124" s="54" t="s">
        <v>34</v>
      </c>
      <c r="F124" s="71">
        <v>0</v>
      </c>
      <c r="G124" s="71">
        <f t="shared" si="173"/>
        <v>1.7077681519999999</v>
      </c>
      <c r="H124" s="54">
        <v>1.7077681519999999</v>
      </c>
      <c r="I124" s="54">
        <v>0</v>
      </c>
      <c r="J124" s="54">
        <v>0</v>
      </c>
      <c r="K124" s="71">
        <v>1.4320003199999998</v>
      </c>
      <c r="L124" s="54">
        <v>0.2757678320000001</v>
      </c>
      <c r="M124" s="54">
        <f t="shared" si="174"/>
        <v>2.2417544</v>
      </c>
      <c r="N124" s="54">
        <v>0</v>
      </c>
      <c r="O124" s="54">
        <v>0</v>
      </c>
      <c r="P124" s="54">
        <v>1.94425706</v>
      </c>
      <c r="Q124" s="54">
        <v>0.29749733999999989</v>
      </c>
      <c r="R124" s="54">
        <f t="shared" si="175"/>
        <v>-0.53398624800000016</v>
      </c>
      <c r="S124" s="54">
        <f t="shared" si="176"/>
        <v>0.53398624800000016</v>
      </c>
      <c r="T124" s="55">
        <f t="shared" si="177"/>
        <v>0.31268076253479649</v>
      </c>
      <c r="U124" s="54">
        <f t="shared" si="178"/>
        <v>0</v>
      </c>
      <c r="V124" s="55">
        <v>0</v>
      </c>
      <c r="W124" s="54">
        <f t="shared" si="179"/>
        <v>0</v>
      </c>
      <c r="X124" s="55">
        <v>0</v>
      </c>
      <c r="Y124" s="54">
        <f t="shared" si="180"/>
        <v>0.51225674000000021</v>
      </c>
      <c r="Z124" s="55">
        <f t="shared" si="181"/>
        <v>0.35772110721316058</v>
      </c>
      <c r="AA124" s="54">
        <f t="shared" si="182"/>
        <v>2.1729507999999786E-2</v>
      </c>
      <c r="AB124" s="55">
        <f t="shared" si="183"/>
        <v>7.8796384053959487E-2</v>
      </c>
      <c r="AC124" s="56" t="s">
        <v>271</v>
      </c>
      <c r="AK124" s="33"/>
      <c r="AL124" s="33"/>
    </row>
    <row r="125" spans="1:38" ht="31.5" x14ac:dyDescent="0.25">
      <c r="A125" s="50" t="s">
        <v>224</v>
      </c>
      <c r="B125" s="124" t="s">
        <v>272</v>
      </c>
      <c r="C125" s="70" t="s">
        <v>273</v>
      </c>
      <c r="D125" s="54">
        <v>1.6456001280000001</v>
      </c>
      <c r="E125" s="54" t="s">
        <v>34</v>
      </c>
      <c r="F125" s="71">
        <v>0</v>
      </c>
      <c r="G125" s="71">
        <f t="shared" si="173"/>
        <v>1.6456001280000001</v>
      </c>
      <c r="H125" s="54">
        <v>1.6456001280000001</v>
      </c>
      <c r="I125" s="54">
        <v>0</v>
      </c>
      <c r="J125" s="54">
        <v>0</v>
      </c>
      <c r="K125" s="71">
        <v>1.3713334400000001</v>
      </c>
      <c r="L125" s="54">
        <v>0.27426668799999998</v>
      </c>
      <c r="M125" s="54">
        <f t="shared" si="174"/>
        <v>1.7849840699999999</v>
      </c>
      <c r="N125" s="54">
        <v>0</v>
      </c>
      <c r="O125" s="54">
        <v>0</v>
      </c>
      <c r="P125" s="54">
        <v>1.4874867300000001</v>
      </c>
      <c r="Q125" s="54">
        <v>0.29749733999999989</v>
      </c>
      <c r="R125" s="54">
        <f t="shared" si="175"/>
        <v>-0.13938394199999982</v>
      </c>
      <c r="S125" s="54">
        <f t="shared" si="176"/>
        <v>0.13938394199999982</v>
      </c>
      <c r="T125" s="55">
        <f t="shared" si="177"/>
        <v>8.4700979070414739E-2</v>
      </c>
      <c r="U125" s="54">
        <f t="shared" si="178"/>
        <v>0</v>
      </c>
      <c r="V125" s="55">
        <v>0</v>
      </c>
      <c r="W125" s="54">
        <f t="shared" si="179"/>
        <v>0</v>
      </c>
      <c r="X125" s="55">
        <v>0</v>
      </c>
      <c r="Y125" s="54">
        <f t="shared" si="180"/>
        <v>0.11615328999999996</v>
      </c>
      <c r="Z125" s="55">
        <f t="shared" si="181"/>
        <v>8.4700982716501061E-2</v>
      </c>
      <c r="AA125" s="54">
        <f t="shared" si="182"/>
        <v>2.3230651999999907E-2</v>
      </c>
      <c r="AB125" s="55">
        <f t="shared" si="183"/>
        <v>8.4700960839983269E-2</v>
      </c>
      <c r="AC125" s="56" t="s">
        <v>34</v>
      </c>
      <c r="AK125" s="33"/>
      <c r="AL125" s="33"/>
    </row>
    <row r="126" spans="1:38" ht="31.5" x14ac:dyDescent="0.25">
      <c r="A126" s="50" t="s">
        <v>224</v>
      </c>
      <c r="B126" s="124" t="s">
        <v>274</v>
      </c>
      <c r="C126" s="70" t="s">
        <v>275</v>
      </c>
      <c r="D126" s="54">
        <v>2.8129971940000003</v>
      </c>
      <c r="E126" s="54" t="s">
        <v>34</v>
      </c>
      <c r="F126" s="71">
        <v>1.73544319</v>
      </c>
      <c r="G126" s="71">
        <f t="shared" si="173"/>
        <v>1.0775540040000002</v>
      </c>
      <c r="H126" s="54">
        <v>1.077554004</v>
      </c>
      <c r="I126" s="54">
        <v>0</v>
      </c>
      <c r="J126" s="54">
        <v>0</v>
      </c>
      <c r="K126" s="71">
        <v>0.89796167000000016</v>
      </c>
      <c r="L126" s="54">
        <v>0.17959233399999985</v>
      </c>
      <c r="M126" s="54">
        <f t="shared" si="174"/>
        <v>6.4799999999999996E-2</v>
      </c>
      <c r="N126" s="54">
        <v>0</v>
      </c>
      <c r="O126" s="54">
        <v>0</v>
      </c>
      <c r="P126" s="54">
        <v>5.3999999999999999E-2</v>
      </c>
      <c r="Q126" s="54">
        <v>1.0799999999999997E-2</v>
      </c>
      <c r="R126" s="54">
        <f t="shared" si="175"/>
        <v>1.0127540040000003</v>
      </c>
      <c r="S126" s="54">
        <f t="shared" si="176"/>
        <v>-1.012754004</v>
      </c>
      <c r="T126" s="55">
        <f t="shared" si="177"/>
        <v>-0.93986380287256588</v>
      </c>
      <c r="U126" s="54">
        <f t="shared" si="178"/>
        <v>0</v>
      </c>
      <c r="V126" s="55">
        <v>0</v>
      </c>
      <c r="W126" s="54">
        <f t="shared" si="179"/>
        <v>0</v>
      </c>
      <c r="X126" s="55">
        <v>0</v>
      </c>
      <c r="Y126" s="54">
        <f t="shared" si="180"/>
        <v>-0.84396167000000011</v>
      </c>
      <c r="Z126" s="55">
        <f t="shared" si="181"/>
        <v>-0.93986380287256577</v>
      </c>
      <c r="AA126" s="54">
        <f t="shared" si="182"/>
        <v>-0.16879233399999985</v>
      </c>
      <c r="AB126" s="55">
        <f t="shared" si="183"/>
        <v>-0.93986380287256577</v>
      </c>
      <c r="AC126" s="56" t="s">
        <v>276</v>
      </c>
      <c r="AK126" s="33"/>
      <c r="AL126" s="33"/>
    </row>
    <row r="127" spans="1:38" ht="31.5" x14ac:dyDescent="0.25">
      <c r="A127" s="50" t="s">
        <v>224</v>
      </c>
      <c r="B127" s="124" t="s">
        <v>277</v>
      </c>
      <c r="C127" s="70" t="s">
        <v>278</v>
      </c>
      <c r="D127" s="54">
        <v>4.7496299999999998</v>
      </c>
      <c r="E127" s="54" t="s">
        <v>34</v>
      </c>
      <c r="F127" s="71">
        <v>1.8924299999999998</v>
      </c>
      <c r="G127" s="71">
        <f t="shared" si="173"/>
        <v>2.8571999999999997</v>
      </c>
      <c r="H127" s="54">
        <v>2.8571999999999997</v>
      </c>
      <c r="I127" s="54">
        <v>0</v>
      </c>
      <c r="J127" s="54">
        <v>0</v>
      </c>
      <c r="K127" s="71">
        <v>2.3809999999999998</v>
      </c>
      <c r="L127" s="54">
        <v>0.47619999999999996</v>
      </c>
      <c r="M127" s="54">
        <f t="shared" si="174"/>
        <v>2.8309360799999999</v>
      </c>
      <c r="N127" s="54">
        <v>0</v>
      </c>
      <c r="O127" s="54">
        <v>0</v>
      </c>
      <c r="P127" s="54">
        <v>2.3591133999999996</v>
      </c>
      <c r="Q127" s="54">
        <v>0.47182268000000022</v>
      </c>
      <c r="R127" s="54">
        <f t="shared" si="175"/>
        <v>2.6263919999999885E-2</v>
      </c>
      <c r="S127" s="54">
        <f t="shared" si="176"/>
        <v>-2.6263919999999885E-2</v>
      </c>
      <c r="T127" s="55">
        <f t="shared" si="177"/>
        <v>-9.1921881562368364E-3</v>
      </c>
      <c r="U127" s="54">
        <f t="shared" si="178"/>
        <v>0</v>
      </c>
      <c r="V127" s="55">
        <v>0</v>
      </c>
      <c r="W127" s="54">
        <f t="shared" si="179"/>
        <v>0</v>
      </c>
      <c r="X127" s="55">
        <v>0</v>
      </c>
      <c r="Y127" s="54">
        <f t="shared" si="180"/>
        <v>-2.18866000000002E-2</v>
      </c>
      <c r="Z127" s="55">
        <f t="shared" si="181"/>
        <v>-9.1921881562369596E-3</v>
      </c>
      <c r="AA127" s="54">
        <f t="shared" si="182"/>
        <v>-4.3773199999997403E-3</v>
      </c>
      <c r="AB127" s="55">
        <f t="shared" si="183"/>
        <v>-9.1921881562363316E-3</v>
      </c>
      <c r="AC127" s="56" t="s">
        <v>34</v>
      </c>
      <c r="AK127" s="33"/>
      <c r="AL127" s="33"/>
    </row>
    <row r="128" spans="1:38" ht="31.5" x14ac:dyDescent="0.25">
      <c r="A128" s="50" t="s">
        <v>224</v>
      </c>
      <c r="B128" s="124" t="s">
        <v>279</v>
      </c>
      <c r="C128" s="70" t="s">
        <v>280</v>
      </c>
      <c r="D128" s="54">
        <v>2.8571999999999997</v>
      </c>
      <c r="E128" s="54" t="s">
        <v>34</v>
      </c>
      <c r="F128" s="71">
        <v>0</v>
      </c>
      <c r="G128" s="71">
        <f t="shared" si="173"/>
        <v>2.8571999999999997</v>
      </c>
      <c r="H128" s="54">
        <v>2.8571999999999997</v>
      </c>
      <c r="I128" s="54">
        <v>0</v>
      </c>
      <c r="J128" s="54">
        <v>0</v>
      </c>
      <c r="K128" s="71">
        <v>2.3809999999999998</v>
      </c>
      <c r="L128" s="54">
        <v>0.47619999999999996</v>
      </c>
      <c r="M128" s="54">
        <f t="shared" si="174"/>
        <v>0.23760000000000001</v>
      </c>
      <c r="N128" s="54">
        <v>0</v>
      </c>
      <c r="O128" s="54">
        <v>0</v>
      </c>
      <c r="P128" s="54">
        <v>0.19800000000000001</v>
      </c>
      <c r="Q128" s="54">
        <v>3.9599999999999996E-2</v>
      </c>
      <c r="R128" s="54">
        <f t="shared" si="175"/>
        <v>2.6195999999999997</v>
      </c>
      <c r="S128" s="54">
        <f t="shared" si="176"/>
        <v>-2.6195999999999997</v>
      </c>
      <c r="T128" s="55">
        <f t="shared" si="177"/>
        <v>-0.91684166316673665</v>
      </c>
      <c r="U128" s="54">
        <f t="shared" si="178"/>
        <v>0</v>
      </c>
      <c r="V128" s="55">
        <v>0</v>
      </c>
      <c r="W128" s="54">
        <f t="shared" si="179"/>
        <v>0</v>
      </c>
      <c r="X128" s="55">
        <v>0</v>
      </c>
      <c r="Y128" s="54">
        <f t="shared" si="180"/>
        <v>-2.1829999999999998</v>
      </c>
      <c r="Z128" s="55">
        <f t="shared" si="181"/>
        <v>-0.91684166316673665</v>
      </c>
      <c r="AA128" s="54">
        <f t="shared" si="182"/>
        <v>-0.43659999999999999</v>
      </c>
      <c r="AB128" s="55">
        <f t="shared" si="183"/>
        <v>-0.91684166316673676</v>
      </c>
      <c r="AC128" s="56" t="s">
        <v>276</v>
      </c>
      <c r="AK128" s="33"/>
      <c r="AL128" s="33"/>
    </row>
    <row r="129" spans="1:38" ht="31.5" x14ac:dyDescent="0.25">
      <c r="A129" s="50" t="s">
        <v>224</v>
      </c>
      <c r="B129" s="124" t="s">
        <v>281</v>
      </c>
      <c r="C129" s="70" t="s">
        <v>282</v>
      </c>
      <c r="D129" s="54">
        <v>1.1484499720000001</v>
      </c>
      <c r="E129" s="54" t="s">
        <v>34</v>
      </c>
      <c r="F129" s="71">
        <v>0</v>
      </c>
      <c r="G129" s="71">
        <f t="shared" si="173"/>
        <v>1.1484499720000001</v>
      </c>
      <c r="H129" s="54">
        <v>1.1484499720000001</v>
      </c>
      <c r="I129" s="54">
        <v>0</v>
      </c>
      <c r="J129" s="54">
        <v>0</v>
      </c>
      <c r="K129" s="71">
        <v>0.96299999999999997</v>
      </c>
      <c r="L129" s="54">
        <v>0.18544997200000013</v>
      </c>
      <c r="M129" s="54">
        <f t="shared" si="174"/>
        <v>0.53630299999999997</v>
      </c>
      <c r="N129" s="54">
        <v>0</v>
      </c>
      <c r="O129" s="54">
        <v>0</v>
      </c>
      <c r="P129" s="54">
        <v>0.52390300000000001</v>
      </c>
      <c r="Q129" s="54">
        <v>1.2399999999999977E-2</v>
      </c>
      <c r="R129" s="54">
        <f t="shared" si="175"/>
        <v>0.61214697200000012</v>
      </c>
      <c r="S129" s="54">
        <f t="shared" si="176"/>
        <v>-0.61214697200000012</v>
      </c>
      <c r="T129" s="55">
        <f t="shared" si="177"/>
        <v>-0.53302014621843719</v>
      </c>
      <c r="U129" s="54">
        <f t="shared" si="178"/>
        <v>0</v>
      </c>
      <c r="V129" s="55">
        <v>0</v>
      </c>
      <c r="W129" s="54">
        <f t="shared" si="179"/>
        <v>0</v>
      </c>
      <c r="X129" s="55">
        <v>0</v>
      </c>
      <c r="Y129" s="54">
        <f t="shared" si="180"/>
        <v>-0.43909699999999996</v>
      </c>
      <c r="Z129" s="55">
        <f t="shared" si="181"/>
        <v>-0.45596780893042571</v>
      </c>
      <c r="AA129" s="54">
        <f t="shared" si="182"/>
        <v>-0.17304997200000016</v>
      </c>
      <c r="AB129" s="55">
        <f t="shared" si="183"/>
        <v>-0.93313560597356171</v>
      </c>
      <c r="AC129" s="56" t="s">
        <v>276</v>
      </c>
      <c r="AK129" s="33"/>
      <c r="AL129" s="33"/>
    </row>
    <row r="130" spans="1:38" ht="31.5" x14ac:dyDescent="0.25">
      <c r="A130" s="50" t="s">
        <v>224</v>
      </c>
      <c r="B130" s="124" t="s">
        <v>283</v>
      </c>
      <c r="C130" s="70" t="s">
        <v>284</v>
      </c>
      <c r="D130" s="54">
        <v>2.8571999999999997</v>
      </c>
      <c r="E130" s="54" t="s">
        <v>34</v>
      </c>
      <c r="F130" s="71">
        <v>0</v>
      </c>
      <c r="G130" s="71">
        <f t="shared" si="173"/>
        <v>2.8571999999999997</v>
      </c>
      <c r="H130" s="54">
        <v>2.8571999999999997</v>
      </c>
      <c r="I130" s="54">
        <v>0</v>
      </c>
      <c r="J130" s="54">
        <v>0</v>
      </c>
      <c r="K130" s="71">
        <v>2.3809999999999998</v>
      </c>
      <c r="L130" s="54">
        <v>0.47619999999999996</v>
      </c>
      <c r="M130" s="54">
        <f t="shared" si="174"/>
        <v>0.18</v>
      </c>
      <c r="N130" s="54">
        <v>0</v>
      </c>
      <c r="O130" s="54">
        <v>0</v>
      </c>
      <c r="P130" s="54">
        <v>0.15</v>
      </c>
      <c r="Q130" s="54">
        <v>0.03</v>
      </c>
      <c r="R130" s="54">
        <f t="shared" si="175"/>
        <v>2.6771999999999996</v>
      </c>
      <c r="S130" s="54">
        <f t="shared" si="176"/>
        <v>-2.6771999999999996</v>
      </c>
      <c r="T130" s="55">
        <f t="shared" si="177"/>
        <v>-0.93700125997480044</v>
      </c>
      <c r="U130" s="54">
        <f t="shared" si="178"/>
        <v>0</v>
      </c>
      <c r="V130" s="55">
        <v>0</v>
      </c>
      <c r="W130" s="54">
        <f t="shared" si="179"/>
        <v>0</v>
      </c>
      <c r="X130" s="55">
        <v>0</v>
      </c>
      <c r="Y130" s="54">
        <f t="shared" si="180"/>
        <v>-2.2309999999999999</v>
      </c>
      <c r="Z130" s="55">
        <f t="shared" si="181"/>
        <v>-0.93700125997480055</v>
      </c>
      <c r="AA130" s="54">
        <f t="shared" si="182"/>
        <v>-0.44619999999999993</v>
      </c>
      <c r="AB130" s="55">
        <f t="shared" si="183"/>
        <v>-0.93700125997480044</v>
      </c>
      <c r="AC130" s="56" t="s">
        <v>276</v>
      </c>
      <c r="AK130" s="33"/>
      <c r="AL130" s="33"/>
    </row>
    <row r="131" spans="1:38" ht="31.5" x14ac:dyDescent="0.25">
      <c r="A131" s="50" t="s">
        <v>224</v>
      </c>
      <c r="B131" s="124" t="s">
        <v>285</v>
      </c>
      <c r="C131" s="70" t="s">
        <v>286</v>
      </c>
      <c r="D131" s="54">
        <v>2.2024048240000003</v>
      </c>
      <c r="E131" s="54" t="s">
        <v>34</v>
      </c>
      <c r="F131" s="71">
        <v>1.0670731800000002</v>
      </c>
      <c r="G131" s="71">
        <f t="shared" si="173"/>
        <v>1.1353316440000001</v>
      </c>
      <c r="H131" s="54">
        <v>1.1353316440000001</v>
      </c>
      <c r="I131" s="54">
        <v>0</v>
      </c>
      <c r="J131" s="54">
        <v>0</v>
      </c>
      <c r="K131" s="71">
        <v>0.95200000000000007</v>
      </c>
      <c r="L131" s="54">
        <v>0.18333164400000002</v>
      </c>
      <c r="M131" s="54">
        <f t="shared" si="174"/>
        <v>1.5730903300000001</v>
      </c>
      <c r="N131" s="54">
        <v>0</v>
      </c>
      <c r="O131" s="54">
        <v>0</v>
      </c>
      <c r="P131" s="54">
        <v>1.38506233</v>
      </c>
      <c r="Q131" s="54">
        <v>0.18802800000000003</v>
      </c>
      <c r="R131" s="54">
        <f t="shared" si="175"/>
        <v>-0.43775868600000001</v>
      </c>
      <c r="S131" s="54">
        <f t="shared" si="176"/>
        <v>0.43775868600000001</v>
      </c>
      <c r="T131" s="55">
        <f t="shared" si="177"/>
        <v>0.38557780743051323</v>
      </c>
      <c r="U131" s="54">
        <f t="shared" si="178"/>
        <v>0</v>
      </c>
      <c r="V131" s="55">
        <v>0</v>
      </c>
      <c r="W131" s="54">
        <f t="shared" si="179"/>
        <v>0</v>
      </c>
      <c r="X131" s="55">
        <v>0</v>
      </c>
      <c r="Y131" s="54">
        <f t="shared" si="180"/>
        <v>0.43306232999999994</v>
      </c>
      <c r="Z131" s="55">
        <f t="shared" si="181"/>
        <v>0.45489740546218477</v>
      </c>
      <c r="AA131" s="54">
        <f t="shared" si="182"/>
        <v>4.6963560000000126E-3</v>
      </c>
      <c r="AB131" s="55">
        <f t="shared" si="183"/>
        <v>2.561672331918876E-2</v>
      </c>
      <c r="AC131" s="56" t="s">
        <v>271</v>
      </c>
      <c r="AK131" s="33"/>
      <c r="AL131" s="33"/>
    </row>
    <row r="132" spans="1:38" ht="31.5" x14ac:dyDescent="0.25">
      <c r="A132" s="50" t="s">
        <v>224</v>
      </c>
      <c r="B132" s="124" t="s">
        <v>287</v>
      </c>
      <c r="C132" s="70" t="s">
        <v>288</v>
      </c>
      <c r="D132" s="54">
        <v>2.9376000000000002</v>
      </c>
      <c r="E132" s="54" t="s">
        <v>34</v>
      </c>
      <c r="F132" s="71">
        <v>0</v>
      </c>
      <c r="G132" s="71">
        <f t="shared" si="173"/>
        <v>2.9376000000000002</v>
      </c>
      <c r="H132" s="54">
        <v>2.9376000000000002</v>
      </c>
      <c r="I132" s="54">
        <v>0</v>
      </c>
      <c r="J132" s="54">
        <v>0</v>
      </c>
      <c r="K132" s="71">
        <v>2.4480000000000004</v>
      </c>
      <c r="L132" s="54">
        <v>0.48959999999999981</v>
      </c>
      <c r="M132" s="54">
        <f t="shared" si="174"/>
        <v>2.7760320000000003</v>
      </c>
      <c r="N132" s="54">
        <v>0</v>
      </c>
      <c r="O132" s="54">
        <v>0</v>
      </c>
      <c r="P132" s="54">
        <v>2.3133600000000003</v>
      </c>
      <c r="Q132" s="54">
        <v>0.46267200000000003</v>
      </c>
      <c r="R132" s="54">
        <f t="shared" si="175"/>
        <v>0.16156799999999993</v>
      </c>
      <c r="S132" s="54">
        <f t="shared" si="176"/>
        <v>-0.16156799999999993</v>
      </c>
      <c r="T132" s="55">
        <f t="shared" si="177"/>
        <v>-5.4999999999999973E-2</v>
      </c>
      <c r="U132" s="54">
        <f t="shared" si="178"/>
        <v>0</v>
      </c>
      <c r="V132" s="55">
        <v>0</v>
      </c>
      <c r="W132" s="54">
        <f t="shared" si="179"/>
        <v>0</v>
      </c>
      <c r="X132" s="55">
        <v>0</v>
      </c>
      <c r="Y132" s="54">
        <f t="shared" si="180"/>
        <v>-0.13464000000000009</v>
      </c>
      <c r="Z132" s="55">
        <f t="shared" si="181"/>
        <v>-5.5000000000000028E-2</v>
      </c>
      <c r="AA132" s="54">
        <f t="shared" si="182"/>
        <v>-2.6927999999999785E-2</v>
      </c>
      <c r="AB132" s="55">
        <f t="shared" si="183"/>
        <v>-5.4999999999999584E-2</v>
      </c>
      <c r="AC132" s="56" t="s">
        <v>34</v>
      </c>
      <c r="AK132" s="33"/>
      <c r="AL132" s="33"/>
    </row>
    <row r="133" spans="1:38" ht="31.5" x14ac:dyDescent="0.25">
      <c r="A133" s="50" t="s">
        <v>224</v>
      </c>
      <c r="B133" s="124" t="s">
        <v>289</v>
      </c>
      <c r="C133" s="70" t="s">
        <v>290</v>
      </c>
      <c r="D133" s="54">
        <v>2.9388000000000001</v>
      </c>
      <c r="E133" s="54" t="s">
        <v>34</v>
      </c>
      <c r="F133" s="71">
        <v>0</v>
      </c>
      <c r="G133" s="71">
        <f t="shared" si="173"/>
        <v>2.9388000000000001</v>
      </c>
      <c r="H133" s="54">
        <v>2.9388000000000001</v>
      </c>
      <c r="I133" s="54">
        <v>0</v>
      </c>
      <c r="J133" s="54">
        <v>0</v>
      </c>
      <c r="K133" s="71">
        <v>2.4490000000000003</v>
      </c>
      <c r="L133" s="54">
        <v>0.48979999999999979</v>
      </c>
      <c r="M133" s="54">
        <f t="shared" si="174"/>
        <v>2.7771660000000002</v>
      </c>
      <c r="N133" s="54">
        <v>0</v>
      </c>
      <c r="O133" s="54">
        <v>0</v>
      </c>
      <c r="P133" s="54">
        <v>2.3143050000000001</v>
      </c>
      <c r="Q133" s="54">
        <v>0.46286100000000036</v>
      </c>
      <c r="R133" s="54">
        <f t="shared" si="175"/>
        <v>0.16163399999999983</v>
      </c>
      <c r="S133" s="54">
        <f t="shared" si="176"/>
        <v>-0.16163399999999983</v>
      </c>
      <c r="T133" s="55">
        <f t="shared" si="177"/>
        <v>-5.4999999999999945E-2</v>
      </c>
      <c r="U133" s="54">
        <f t="shared" si="178"/>
        <v>0</v>
      </c>
      <c r="V133" s="55">
        <v>0</v>
      </c>
      <c r="W133" s="54">
        <f t="shared" si="179"/>
        <v>0</v>
      </c>
      <c r="X133" s="55">
        <v>0</v>
      </c>
      <c r="Y133" s="54">
        <f t="shared" si="180"/>
        <v>-0.13469500000000023</v>
      </c>
      <c r="Z133" s="55">
        <f t="shared" si="181"/>
        <v>-5.500000000000009E-2</v>
      </c>
      <c r="AA133" s="54">
        <f t="shared" si="182"/>
        <v>-2.6938999999999436E-2</v>
      </c>
      <c r="AB133" s="55">
        <f t="shared" si="183"/>
        <v>-5.4999999999998869E-2</v>
      </c>
      <c r="AC133" s="56" t="s">
        <v>34</v>
      </c>
      <c r="AK133" s="33"/>
      <c r="AL133" s="33"/>
    </row>
    <row r="134" spans="1:38" ht="31.5" x14ac:dyDescent="0.25">
      <c r="A134" s="50" t="s">
        <v>224</v>
      </c>
      <c r="B134" s="124" t="s">
        <v>291</v>
      </c>
      <c r="C134" s="70" t="s">
        <v>292</v>
      </c>
      <c r="D134" s="54">
        <v>2.9375999999999998</v>
      </c>
      <c r="E134" s="54" t="s">
        <v>34</v>
      </c>
      <c r="F134" s="71">
        <v>0</v>
      </c>
      <c r="G134" s="71">
        <f t="shared" si="173"/>
        <v>2.9375999999999998</v>
      </c>
      <c r="H134" s="54">
        <v>2.9375999999999998</v>
      </c>
      <c r="I134" s="54">
        <v>0</v>
      </c>
      <c r="J134" s="54">
        <v>0</v>
      </c>
      <c r="K134" s="71">
        <v>2.448</v>
      </c>
      <c r="L134" s="54">
        <v>0.48959999999999981</v>
      </c>
      <c r="M134" s="54">
        <f t="shared" si="174"/>
        <v>2.7760320000000003</v>
      </c>
      <c r="N134" s="54">
        <v>0</v>
      </c>
      <c r="O134" s="54">
        <v>0</v>
      </c>
      <c r="P134" s="54">
        <v>2.3133600000000003</v>
      </c>
      <c r="Q134" s="54">
        <v>0.46267200000000003</v>
      </c>
      <c r="R134" s="54">
        <f t="shared" si="175"/>
        <v>0.16156799999999949</v>
      </c>
      <c r="S134" s="54">
        <f t="shared" si="176"/>
        <v>-0.16156799999999949</v>
      </c>
      <c r="T134" s="55">
        <f t="shared" si="177"/>
        <v>-5.4999999999999834E-2</v>
      </c>
      <c r="U134" s="54">
        <f t="shared" si="178"/>
        <v>0</v>
      </c>
      <c r="V134" s="55">
        <v>0</v>
      </c>
      <c r="W134" s="54">
        <f t="shared" si="179"/>
        <v>0</v>
      </c>
      <c r="X134" s="55">
        <v>0</v>
      </c>
      <c r="Y134" s="54">
        <f t="shared" si="180"/>
        <v>-0.13463999999999965</v>
      </c>
      <c r="Z134" s="55">
        <f t="shared" si="181"/>
        <v>-5.4999999999999855E-2</v>
      </c>
      <c r="AA134" s="54">
        <f t="shared" si="182"/>
        <v>-2.6927999999999785E-2</v>
      </c>
      <c r="AB134" s="55">
        <f t="shared" si="183"/>
        <v>-5.4999999999999584E-2</v>
      </c>
      <c r="AC134" s="56" t="s">
        <v>34</v>
      </c>
      <c r="AK134" s="33"/>
      <c r="AL134" s="33"/>
    </row>
    <row r="135" spans="1:38" x14ac:dyDescent="0.25">
      <c r="A135" s="50" t="s">
        <v>224</v>
      </c>
      <c r="B135" s="124" t="s">
        <v>293</v>
      </c>
      <c r="C135" s="70" t="s">
        <v>294</v>
      </c>
      <c r="D135" s="54">
        <v>3.4238331900000003</v>
      </c>
      <c r="E135" s="54" t="s">
        <v>34</v>
      </c>
      <c r="F135" s="71">
        <v>2.5634331900000005</v>
      </c>
      <c r="G135" s="71">
        <f t="shared" si="173"/>
        <v>0.86039999999999983</v>
      </c>
      <c r="H135" s="54">
        <v>0.86039999999999994</v>
      </c>
      <c r="I135" s="54">
        <v>0</v>
      </c>
      <c r="J135" s="54">
        <v>0</v>
      </c>
      <c r="K135" s="71">
        <v>0.71699999999999997</v>
      </c>
      <c r="L135" s="54">
        <v>0.14339999999999997</v>
      </c>
      <c r="M135" s="54">
        <f t="shared" si="174"/>
        <v>0.85225800000000007</v>
      </c>
      <c r="N135" s="54">
        <v>0</v>
      </c>
      <c r="O135" s="54">
        <v>0</v>
      </c>
      <c r="P135" s="54">
        <v>0.71021499999999993</v>
      </c>
      <c r="Q135" s="54">
        <v>0.14204300000000011</v>
      </c>
      <c r="R135" s="54">
        <f t="shared" si="175"/>
        <v>8.1419999999997605E-3</v>
      </c>
      <c r="S135" s="54">
        <f t="shared" si="176"/>
        <v>-8.1419999999998716E-3</v>
      </c>
      <c r="T135" s="55">
        <f t="shared" si="177"/>
        <v>-9.4630404463038956E-3</v>
      </c>
      <c r="U135" s="54">
        <f t="shared" si="178"/>
        <v>0</v>
      </c>
      <c r="V135" s="55">
        <v>0</v>
      </c>
      <c r="W135" s="54">
        <f t="shared" si="179"/>
        <v>0</v>
      </c>
      <c r="X135" s="55">
        <v>0</v>
      </c>
      <c r="Y135" s="54">
        <f t="shared" si="180"/>
        <v>-6.785000000000041E-3</v>
      </c>
      <c r="Z135" s="55">
        <f t="shared" si="181"/>
        <v>-9.463040446304102E-3</v>
      </c>
      <c r="AA135" s="54">
        <f t="shared" si="182"/>
        <v>-1.3569999999998583E-3</v>
      </c>
      <c r="AB135" s="55">
        <f t="shared" si="183"/>
        <v>-9.4630404463030577E-3</v>
      </c>
      <c r="AC135" s="56" t="s">
        <v>34</v>
      </c>
      <c r="AK135" s="33"/>
      <c r="AL135" s="33"/>
    </row>
    <row r="136" spans="1:38" x14ac:dyDescent="0.25">
      <c r="A136" s="50" t="s">
        <v>224</v>
      </c>
      <c r="B136" s="124" t="s">
        <v>295</v>
      </c>
      <c r="C136" s="70" t="s">
        <v>296</v>
      </c>
      <c r="D136" s="54">
        <v>3.6647999999999996</v>
      </c>
      <c r="E136" s="54" t="s">
        <v>34</v>
      </c>
      <c r="F136" s="71">
        <v>0</v>
      </c>
      <c r="G136" s="71">
        <f t="shared" si="173"/>
        <v>3.6647999999999996</v>
      </c>
      <c r="H136" s="54">
        <v>3.6647999999999996</v>
      </c>
      <c r="I136" s="54">
        <v>0</v>
      </c>
      <c r="J136" s="54">
        <v>0</v>
      </c>
      <c r="K136" s="71">
        <v>3.0539999999999998</v>
      </c>
      <c r="L136" s="54">
        <v>0.61079999999999979</v>
      </c>
      <c r="M136" s="54">
        <f t="shared" si="174"/>
        <v>3.6297600000000005</v>
      </c>
      <c r="N136" s="54">
        <v>0</v>
      </c>
      <c r="O136" s="54">
        <v>0</v>
      </c>
      <c r="P136" s="54">
        <v>3.0248000000000004</v>
      </c>
      <c r="Q136" s="54">
        <v>0.60496000000000005</v>
      </c>
      <c r="R136" s="54">
        <f t="shared" si="175"/>
        <v>3.5039999999999072E-2</v>
      </c>
      <c r="S136" s="54">
        <f t="shared" si="176"/>
        <v>-3.5039999999999072E-2</v>
      </c>
      <c r="T136" s="55">
        <f t="shared" si="177"/>
        <v>-9.5612311722328841E-3</v>
      </c>
      <c r="U136" s="54">
        <f t="shared" si="178"/>
        <v>0</v>
      </c>
      <c r="V136" s="55">
        <v>0</v>
      </c>
      <c r="W136" s="54">
        <f t="shared" si="179"/>
        <v>0</v>
      </c>
      <c r="X136" s="55">
        <v>0</v>
      </c>
      <c r="Y136" s="54">
        <f t="shared" si="180"/>
        <v>-2.9199999999999449E-2</v>
      </c>
      <c r="Z136" s="55">
        <f t="shared" si="181"/>
        <v>-9.561231172232957E-3</v>
      </c>
      <c r="AA136" s="54">
        <f t="shared" si="182"/>
        <v>-5.8399999999997343E-3</v>
      </c>
      <c r="AB136" s="55">
        <f t="shared" si="183"/>
        <v>-9.5612311722327054E-3</v>
      </c>
      <c r="AC136" s="56" t="s">
        <v>34</v>
      </c>
      <c r="AK136" s="33"/>
      <c r="AL136" s="33"/>
    </row>
    <row r="137" spans="1:38" ht="31.5" x14ac:dyDescent="0.25">
      <c r="A137" s="50" t="s">
        <v>224</v>
      </c>
      <c r="B137" s="124" t="s">
        <v>297</v>
      </c>
      <c r="C137" s="70" t="s">
        <v>298</v>
      </c>
      <c r="D137" s="54">
        <v>3.6421248319999999</v>
      </c>
      <c r="E137" s="54" t="s">
        <v>34</v>
      </c>
      <c r="F137" s="71">
        <v>0</v>
      </c>
      <c r="G137" s="71">
        <f t="shared" si="173"/>
        <v>3.6421248319999999</v>
      </c>
      <c r="H137" s="54">
        <v>3.6421248319999999</v>
      </c>
      <c r="I137" s="54">
        <v>0</v>
      </c>
      <c r="J137" s="54">
        <v>0</v>
      </c>
      <c r="K137" s="71">
        <v>3.0539999999999998</v>
      </c>
      <c r="L137" s="54">
        <v>0.5881248320000001</v>
      </c>
      <c r="M137" s="54">
        <f t="shared" si="174"/>
        <v>4.1300738399999997</v>
      </c>
      <c r="N137" s="54">
        <v>0</v>
      </c>
      <c r="O137" s="54">
        <v>0</v>
      </c>
      <c r="P137" s="54">
        <v>3.52518084</v>
      </c>
      <c r="Q137" s="54">
        <v>0.60489300000000001</v>
      </c>
      <c r="R137" s="54">
        <f t="shared" si="175"/>
        <v>-0.48794900799999974</v>
      </c>
      <c r="S137" s="54">
        <f t="shared" si="176"/>
        <v>0.48794900799999974</v>
      </c>
      <c r="T137" s="55">
        <f t="shared" si="177"/>
        <v>0.13397371877889544</v>
      </c>
      <c r="U137" s="54">
        <f t="shared" si="178"/>
        <v>0</v>
      </c>
      <c r="V137" s="55">
        <v>0</v>
      </c>
      <c r="W137" s="54">
        <f t="shared" si="179"/>
        <v>0</v>
      </c>
      <c r="X137" s="55">
        <v>0</v>
      </c>
      <c r="Y137" s="54">
        <f t="shared" si="180"/>
        <v>0.47118084000000016</v>
      </c>
      <c r="Z137" s="55">
        <f t="shared" si="181"/>
        <v>0.15428318271119848</v>
      </c>
      <c r="AA137" s="54">
        <f t="shared" si="182"/>
        <v>1.6768167999999917E-2</v>
      </c>
      <c r="AB137" s="55">
        <f t="shared" si="183"/>
        <v>2.8511239600234928E-2</v>
      </c>
      <c r="AC137" s="56" t="s">
        <v>271</v>
      </c>
      <c r="AK137" s="33"/>
      <c r="AL137" s="33"/>
    </row>
    <row r="138" spans="1:38" x14ac:dyDescent="0.25">
      <c r="A138" s="50" t="s">
        <v>224</v>
      </c>
      <c r="B138" s="124" t="s">
        <v>299</v>
      </c>
      <c r="C138" s="70" t="s">
        <v>300</v>
      </c>
      <c r="D138" s="54">
        <v>3.6648000000000001</v>
      </c>
      <c r="E138" s="54" t="s">
        <v>34</v>
      </c>
      <c r="F138" s="71">
        <v>0</v>
      </c>
      <c r="G138" s="71">
        <f t="shared" si="173"/>
        <v>3.6648000000000001</v>
      </c>
      <c r="H138" s="54">
        <v>3.6648000000000001</v>
      </c>
      <c r="I138" s="54">
        <v>0</v>
      </c>
      <c r="J138" s="54">
        <v>0</v>
      </c>
      <c r="K138" s="71">
        <v>3.0540000000000003</v>
      </c>
      <c r="L138" s="54">
        <v>0.61079999999999979</v>
      </c>
      <c r="M138" s="54">
        <f t="shared" si="174"/>
        <v>3.6297600000000005</v>
      </c>
      <c r="N138" s="54">
        <v>0</v>
      </c>
      <c r="O138" s="54">
        <v>0</v>
      </c>
      <c r="P138" s="54">
        <v>3.0248000000000004</v>
      </c>
      <c r="Q138" s="54">
        <v>0.60496000000000005</v>
      </c>
      <c r="R138" s="54">
        <f t="shared" si="175"/>
        <v>3.5039999999999516E-2</v>
      </c>
      <c r="S138" s="54">
        <f t="shared" si="176"/>
        <v>-3.5039999999999516E-2</v>
      </c>
      <c r="T138" s="55">
        <f t="shared" si="177"/>
        <v>-9.5612311722330038E-3</v>
      </c>
      <c r="U138" s="54">
        <f t="shared" si="178"/>
        <v>0</v>
      </c>
      <c r="V138" s="55">
        <v>0</v>
      </c>
      <c r="W138" s="54">
        <f t="shared" si="179"/>
        <v>0</v>
      </c>
      <c r="X138" s="55">
        <v>0</v>
      </c>
      <c r="Y138" s="54">
        <f t="shared" si="180"/>
        <v>-2.9199999999999893E-2</v>
      </c>
      <c r="Z138" s="55">
        <f t="shared" si="181"/>
        <v>-9.5612311722331009E-3</v>
      </c>
      <c r="AA138" s="54">
        <f t="shared" si="182"/>
        <v>-5.8399999999997343E-3</v>
      </c>
      <c r="AB138" s="55">
        <f t="shared" si="183"/>
        <v>-9.5612311722327054E-3</v>
      </c>
      <c r="AC138" s="56" t="s">
        <v>34</v>
      </c>
      <c r="AK138" s="33"/>
      <c r="AL138" s="33"/>
    </row>
    <row r="139" spans="1:38" ht="31.5" x14ac:dyDescent="0.25">
      <c r="A139" s="50" t="s">
        <v>224</v>
      </c>
      <c r="B139" s="124" t="s">
        <v>301</v>
      </c>
      <c r="C139" s="70" t="s">
        <v>302</v>
      </c>
      <c r="D139" s="54">
        <v>222.93650765999999</v>
      </c>
      <c r="E139" s="54" t="s">
        <v>34</v>
      </c>
      <c r="F139" s="54">
        <v>1.3006591000000001</v>
      </c>
      <c r="G139" s="71">
        <f t="shared" si="173"/>
        <v>221.63584856</v>
      </c>
      <c r="H139" s="54">
        <v>4.5662742319999996</v>
      </c>
      <c r="I139" s="54">
        <v>0</v>
      </c>
      <c r="J139" s="54">
        <v>0</v>
      </c>
      <c r="K139" s="71">
        <v>3.8052285266666668</v>
      </c>
      <c r="L139" s="54">
        <v>0.76104570533333282</v>
      </c>
      <c r="M139" s="54">
        <f t="shared" si="174"/>
        <v>0.30153024</v>
      </c>
      <c r="N139" s="54">
        <v>0</v>
      </c>
      <c r="O139" s="54">
        <v>0</v>
      </c>
      <c r="P139" s="54">
        <v>0.25127520000000003</v>
      </c>
      <c r="Q139" s="54">
        <v>5.025503999999998E-2</v>
      </c>
      <c r="R139" s="54">
        <f t="shared" si="175"/>
        <v>221.33431831999999</v>
      </c>
      <c r="S139" s="54">
        <f t="shared" si="176"/>
        <v>-4.2647439919999997</v>
      </c>
      <c r="T139" s="55">
        <f t="shared" si="177"/>
        <v>-0.9339658056699911</v>
      </c>
      <c r="U139" s="54">
        <f t="shared" si="178"/>
        <v>0</v>
      </c>
      <c r="V139" s="55">
        <v>0</v>
      </c>
      <c r="W139" s="54">
        <f t="shared" si="179"/>
        <v>0</v>
      </c>
      <c r="X139" s="55">
        <v>0</v>
      </c>
      <c r="Y139" s="54">
        <f t="shared" si="180"/>
        <v>-3.553953326666667</v>
      </c>
      <c r="Z139" s="55">
        <f t="shared" si="181"/>
        <v>-0.93396580566999121</v>
      </c>
      <c r="AA139" s="54">
        <f t="shared" si="182"/>
        <v>-0.71079066533333279</v>
      </c>
      <c r="AB139" s="55">
        <f t="shared" si="183"/>
        <v>-0.9339658056699911</v>
      </c>
      <c r="AC139" s="56" t="s">
        <v>303</v>
      </c>
      <c r="AK139" s="33"/>
      <c r="AL139" s="33"/>
    </row>
    <row r="140" spans="1:38" ht="31.5" x14ac:dyDescent="0.25">
      <c r="A140" s="50" t="s">
        <v>224</v>
      </c>
      <c r="B140" s="125" t="s">
        <v>304</v>
      </c>
      <c r="C140" s="70" t="s">
        <v>305</v>
      </c>
      <c r="D140" s="54">
        <v>308.75122140000002</v>
      </c>
      <c r="E140" s="54" t="s">
        <v>34</v>
      </c>
      <c r="F140" s="71">
        <v>0</v>
      </c>
      <c r="G140" s="71">
        <f t="shared" si="173"/>
        <v>308.75122140000002</v>
      </c>
      <c r="H140" s="54">
        <v>32</v>
      </c>
      <c r="I140" s="54">
        <v>0</v>
      </c>
      <c r="J140" s="54">
        <v>0</v>
      </c>
      <c r="K140" s="71">
        <v>26.666666666666668</v>
      </c>
      <c r="L140" s="54">
        <v>5.3333333333333321</v>
      </c>
      <c r="M140" s="54">
        <f t="shared" si="174"/>
        <v>2.59982845</v>
      </c>
      <c r="N140" s="54">
        <v>0</v>
      </c>
      <c r="O140" s="54">
        <v>0</v>
      </c>
      <c r="P140" s="54">
        <v>2.59982845</v>
      </c>
      <c r="Q140" s="54">
        <v>0</v>
      </c>
      <c r="R140" s="54">
        <f t="shared" si="175"/>
        <v>306.15139295</v>
      </c>
      <c r="S140" s="54">
        <f t="shared" si="176"/>
        <v>-29.40017155</v>
      </c>
      <c r="T140" s="55">
        <f t="shared" si="177"/>
        <v>-0.91875536093749999</v>
      </c>
      <c r="U140" s="54">
        <f t="shared" si="178"/>
        <v>0</v>
      </c>
      <c r="V140" s="55">
        <v>0</v>
      </c>
      <c r="W140" s="54">
        <f t="shared" si="179"/>
        <v>0</v>
      </c>
      <c r="X140" s="55">
        <v>0</v>
      </c>
      <c r="Y140" s="54">
        <f t="shared" si="180"/>
        <v>-24.066838216666667</v>
      </c>
      <c r="Z140" s="55">
        <f t="shared" si="181"/>
        <v>-0.90250643312500001</v>
      </c>
      <c r="AA140" s="54">
        <f t="shared" si="182"/>
        <v>-5.3333333333333321</v>
      </c>
      <c r="AB140" s="55">
        <f t="shared" si="183"/>
        <v>-1</v>
      </c>
      <c r="AC140" s="56" t="s">
        <v>306</v>
      </c>
      <c r="AK140" s="33"/>
      <c r="AL140" s="33"/>
    </row>
    <row r="141" spans="1:38" ht="47.25" x14ac:dyDescent="0.25">
      <c r="A141" s="50" t="s">
        <v>224</v>
      </c>
      <c r="B141" s="124" t="s">
        <v>307</v>
      </c>
      <c r="C141" s="70" t="s">
        <v>308</v>
      </c>
      <c r="D141" s="54">
        <v>45.571843389999998</v>
      </c>
      <c r="E141" s="54" t="s">
        <v>34</v>
      </c>
      <c r="F141" s="71">
        <v>38.798110899999998</v>
      </c>
      <c r="G141" s="71">
        <f t="shared" si="173"/>
        <v>6.7737324900000004</v>
      </c>
      <c r="H141" s="54">
        <v>6.7737324900000004</v>
      </c>
      <c r="I141" s="54">
        <v>0</v>
      </c>
      <c r="J141" s="54">
        <v>0</v>
      </c>
      <c r="K141" s="71">
        <v>5.6611813466666669</v>
      </c>
      <c r="L141" s="54">
        <v>1.1125511433333335</v>
      </c>
      <c r="M141" s="54">
        <f t="shared" si="174"/>
        <v>7.3512109700000003</v>
      </c>
      <c r="N141" s="54">
        <v>0</v>
      </c>
      <c r="O141" s="54">
        <v>0</v>
      </c>
      <c r="P141" s="54">
        <v>6.3886726100000004</v>
      </c>
      <c r="Q141" s="54">
        <v>0.96253835999999959</v>
      </c>
      <c r="R141" s="54">
        <f t="shared" si="175"/>
        <v>-0.57747847999999991</v>
      </c>
      <c r="S141" s="54">
        <f t="shared" si="176"/>
        <v>0.57747847999999991</v>
      </c>
      <c r="T141" s="55">
        <f t="shared" si="177"/>
        <v>8.5252625617047342E-2</v>
      </c>
      <c r="U141" s="54">
        <f t="shared" si="178"/>
        <v>0</v>
      </c>
      <c r="V141" s="55">
        <v>0</v>
      </c>
      <c r="W141" s="54">
        <f t="shared" si="179"/>
        <v>0</v>
      </c>
      <c r="X141" s="55">
        <v>0</v>
      </c>
      <c r="Y141" s="54">
        <f t="shared" si="180"/>
        <v>0.72749126333333347</v>
      </c>
      <c r="Z141" s="55">
        <f t="shared" si="181"/>
        <v>0.12850520391149176</v>
      </c>
      <c r="AA141" s="54">
        <f t="shared" si="182"/>
        <v>-0.1500127833333339</v>
      </c>
      <c r="AB141" s="55">
        <f t="shared" si="183"/>
        <v>-0.13483675265828951</v>
      </c>
      <c r="AC141" s="56" t="s">
        <v>34</v>
      </c>
      <c r="AK141" s="33"/>
      <c r="AL141" s="33"/>
    </row>
    <row r="142" spans="1:38" ht="31.5" x14ac:dyDescent="0.25">
      <c r="A142" s="50" t="s">
        <v>224</v>
      </c>
      <c r="B142" s="124" t="s">
        <v>309</v>
      </c>
      <c r="C142" s="70" t="s">
        <v>310</v>
      </c>
      <c r="D142" s="54">
        <v>11.615438592</v>
      </c>
      <c r="E142" s="54" t="s">
        <v>34</v>
      </c>
      <c r="F142" s="71">
        <v>2.3197590999999997</v>
      </c>
      <c r="G142" s="71">
        <f t="shared" si="173"/>
        <v>9.2956794920000014</v>
      </c>
      <c r="H142" s="54">
        <v>9.2956794919999997</v>
      </c>
      <c r="I142" s="54">
        <v>0</v>
      </c>
      <c r="J142" s="54">
        <v>0</v>
      </c>
      <c r="K142" s="71">
        <v>7.7803709799999998</v>
      </c>
      <c r="L142" s="54">
        <v>1.5153085119999998</v>
      </c>
      <c r="M142" s="54">
        <f t="shared" si="174"/>
        <v>8.4639838899999997</v>
      </c>
      <c r="N142" s="54">
        <v>0</v>
      </c>
      <c r="O142" s="54">
        <v>0</v>
      </c>
      <c r="P142" s="54">
        <v>7.349244810000001</v>
      </c>
      <c r="Q142" s="54">
        <v>1.1147390799999986</v>
      </c>
      <c r="R142" s="54">
        <f t="shared" si="175"/>
        <v>0.8316956020000017</v>
      </c>
      <c r="S142" s="54">
        <f t="shared" si="176"/>
        <v>-0.83169560199999992</v>
      </c>
      <c r="T142" s="55">
        <f t="shared" si="177"/>
        <v>-8.9471200326535522E-2</v>
      </c>
      <c r="U142" s="54">
        <f t="shared" si="178"/>
        <v>0</v>
      </c>
      <c r="V142" s="55">
        <v>0</v>
      </c>
      <c r="W142" s="54">
        <f t="shared" si="179"/>
        <v>0</v>
      </c>
      <c r="X142" s="55">
        <v>0</v>
      </c>
      <c r="Y142" s="54">
        <f t="shared" si="180"/>
        <v>-0.43112616999999887</v>
      </c>
      <c r="Z142" s="55">
        <f t="shared" si="181"/>
        <v>-5.5412032550663654E-2</v>
      </c>
      <c r="AA142" s="54">
        <f t="shared" si="182"/>
        <v>-0.40056943200000128</v>
      </c>
      <c r="AB142" s="55">
        <f t="shared" si="183"/>
        <v>-0.26434843388512647</v>
      </c>
      <c r="AC142" s="56" t="s">
        <v>34</v>
      </c>
      <c r="AK142" s="33"/>
      <c r="AL142" s="33"/>
    </row>
    <row r="143" spans="1:38" ht="31.5" x14ac:dyDescent="0.25">
      <c r="A143" s="50" t="s">
        <v>224</v>
      </c>
      <c r="B143" s="124" t="s">
        <v>311</v>
      </c>
      <c r="C143" s="70" t="s">
        <v>312</v>
      </c>
      <c r="D143" s="54">
        <v>8.4583612499999994</v>
      </c>
      <c r="E143" s="54" t="s">
        <v>34</v>
      </c>
      <c r="F143" s="71">
        <v>2.6879375400000001</v>
      </c>
      <c r="G143" s="71">
        <f t="shared" si="173"/>
        <v>5.7704237099999993</v>
      </c>
      <c r="H143" s="54">
        <v>5.7704237100000002</v>
      </c>
      <c r="I143" s="54">
        <v>0</v>
      </c>
      <c r="J143" s="54">
        <v>0</v>
      </c>
      <c r="K143" s="54">
        <v>4.8108864249999996</v>
      </c>
      <c r="L143" s="54">
        <v>0.95953728499999968</v>
      </c>
      <c r="M143" s="54">
        <f t="shared" si="174"/>
        <v>5.5523991800000001</v>
      </c>
      <c r="N143" s="54">
        <v>0</v>
      </c>
      <c r="O143" s="54">
        <v>0</v>
      </c>
      <c r="P143" s="54">
        <v>4.9095328800000004</v>
      </c>
      <c r="Q143" s="54">
        <v>0.64286629999999967</v>
      </c>
      <c r="R143" s="54">
        <f t="shared" si="175"/>
        <v>0.21802452999999922</v>
      </c>
      <c r="S143" s="54">
        <f t="shared" si="176"/>
        <v>-0.21802453000000011</v>
      </c>
      <c r="T143" s="55">
        <f t="shared" si="177"/>
        <v>-3.7783105878718928E-2</v>
      </c>
      <c r="U143" s="54">
        <f t="shared" si="178"/>
        <v>0</v>
      </c>
      <c r="V143" s="55">
        <v>0</v>
      </c>
      <c r="W143" s="54">
        <f t="shared" si="179"/>
        <v>0</v>
      </c>
      <c r="X143" s="55">
        <v>0</v>
      </c>
      <c r="Y143" s="54">
        <f t="shared" si="180"/>
        <v>9.8646455000000799E-2</v>
      </c>
      <c r="Z143" s="55">
        <f t="shared" si="181"/>
        <v>2.0504839708412118E-2</v>
      </c>
      <c r="AA143" s="54">
        <f t="shared" si="182"/>
        <v>-0.31667098500000002</v>
      </c>
      <c r="AB143" s="55">
        <f t="shared" si="183"/>
        <v>-0.33002467955166548</v>
      </c>
      <c r="AC143" s="56" t="s">
        <v>34</v>
      </c>
      <c r="AK143" s="33"/>
      <c r="AL143" s="33"/>
    </row>
    <row r="144" spans="1:38" ht="31.5" x14ac:dyDescent="0.25">
      <c r="A144" s="50" t="s">
        <v>224</v>
      </c>
      <c r="B144" s="124" t="s">
        <v>313</v>
      </c>
      <c r="C144" s="70" t="s">
        <v>314</v>
      </c>
      <c r="D144" s="54">
        <v>12.003741821999999</v>
      </c>
      <c r="E144" s="54" t="s">
        <v>34</v>
      </c>
      <c r="F144" s="54">
        <v>2.4884680699999997</v>
      </c>
      <c r="G144" s="71">
        <f t="shared" si="173"/>
        <v>9.5152737519999988</v>
      </c>
      <c r="H144" s="54">
        <v>9.5152737519999988</v>
      </c>
      <c r="I144" s="54">
        <v>0</v>
      </c>
      <c r="J144" s="54">
        <v>0</v>
      </c>
      <c r="K144" s="71">
        <v>7.9798154399999985</v>
      </c>
      <c r="L144" s="54">
        <v>1.5354583120000003</v>
      </c>
      <c r="M144" s="54">
        <f t="shared" si="174"/>
        <v>9.2496133900000004</v>
      </c>
      <c r="N144" s="54">
        <v>0</v>
      </c>
      <c r="O144" s="54">
        <v>0</v>
      </c>
      <c r="P144" s="54">
        <v>8.1169455900000003</v>
      </c>
      <c r="Q144" s="54">
        <v>1.1326678000000001</v>
      </c>
      <c r="R144" s="54">
        <f t="shared" si="175"/>
        <v>0.26566036199999843</v>
      </c>
      <c r="S144" s="54">
        <f t="shared" si="176"/>
        <v>-0.26566036199999843</v>
      </c>
      <c r="T144" s="55">
        <f t="shared" si="177"/>
        <v>-2.7919360905844643E-2</v>
      </c>
      <c r="U144" s="54">
        <f t="shared" si="178"/>
        <v>0</v>
      </c>
      <c r="V144" s="55">
        <v>0</v>
      </c>
      <c r="W144" s="54">
        <f t="shared" si="179"/>
        <v>0</v>
      </c>
      <c r="X144" s="55">
        <v>0</v>
      </c>
      <c r="Y144" s="54">
        <f t="shared" si="180"/>
        <v>0.13713015000000173</v>
      </c>
      <c r="Z144" s="55">
        <f t="shared" si="181"/>
        <v>1.7184626766255356E-2</v>
      </c>
      <c r="AA144" s="54">
        <f t="shared" si="182"/>
        <v>-0.40279051200000016</v>
      </c>
      <c r="AB144" s="55">
        <f t="shared" si="183"/>
        <v>-0.2623259184909737</v>
      </c>
      <c r="AC144" s="56" t="s">
        <v>34</v>
      </c>
      <c r="AK144" s="33"/>
      <c r="AL144" s="33"/>
    </row>
    <row r="145" spans="1:38" ht="31.5" x14ac:dyDescent="0.25">
      <c r="A145" s="50" t="s">
        <v>224</v>
      </c>
      <c r="B145" s="124" t="s">
        <v>315</v>
      </c>
      <c r="C145" s="70" t="s">
        <v>316</v>
      </c>
      <c r="D145" s="54">
        <v>9.6643466099999991</v>
      </c>
      <c r="E145" s="54" t="s">
        <v>34</v>
      </c>
      <c r="F145" s="71">
        <v>1.94688339</v>
      </c>
      <c r="G145" s="71">
        <f t="shared" si="173"/>
        <v>7.7174632199999991</v>
      </c>
      <c r="H145" s="54">
        <v>7.71746322</v>
      </c>
      <c r="I145" s="54">
        <v>0</v>
      </c>
      <c r="J145" s="54">
        <v>0</v>
      </c>
      <c r="K145" s="71">
        <v>6.447216955</v>
      </c>
      <c r="L145" s="54">
        <v>1.2702462649999999</v>
      </c>
      <c r="M145" s="54">
        <f t="shared" si="174"/>
        <v>6.7798336299999988</v>
      </c>
      <c r="N145" s="54">
        <v>0</v>
      </c>
      <c r="O145" s="54">
        <v>0</v>
      </c>
      <c r="P145" s="54">
        <v>6.1789393599999993</v>
      </c>
      <c r="Q145" s="54">
        <v>0.60089426999999973</v>
      </c>
      <c r="R145" s="54">
        <f t="shared" si="175"/>
        <v>0.93762959000000023</v>
      </c>
      <c r="S145" s="54">
        <f t="shared" si="176"/>
        <v>-0.93762959000000112</v>
      </c>
      <c r="T145" s="55">
        <f t="shared" si="177"/>
        <v>-0.1214945330183253</v>
      </c>
      <c r="U145" s="54">
        <f t="shared" si="178"/>
        <v>0</v>
      </c>
      <c r="V145" s="55">
        <v>0</v>
      </c>
      <c r="W145" s="54">
        <f t="shared" si="179"/>
        <v>0</v>
      </c>
      <c r="X145" s="55">
        <v>0</v>
      </c>
      <c r="Y145" s="54">
        <f t="shared" si="180"/>
        <v>-0.2682775950000007</v>
      </c>
      <c r="Z145" s="55">
        <f t="shared" si="181"/>
        <v>-4.161138005320944E-2</v>
      </c>
      <c r="AA145" s="54">
        <f t="shared" si="182"/>
        <v>-0.6693519950000002</v>
      </c>
      <c r="AB145" s="55">
        <f t="shared" si="183"/>
        <v>-0.52694663502907468</v>
      </c>
      <c r="AC145" s="56" t="s">
        <v>317</v>
      </c>
      <c r="AK145" s="33"/>
      <c r="AL145" s="33"/>
    </row>
    <row r="146" spans="1:38" ht="31.5" x14ac:dyDescent="0.25">
      <c r="A146" s="50" t="s">
        <v>224</v>
      </c>
      <c r="B146" s="124" t="s">
        <v>318</v>
      </c>
      <c r="C146" s="70" t="s">
        <v>319</v>
      </c>
      <c r="D146" s="54">
        <v>29.716561265999999</v>
      </c>
      <c r="E146" s="54" t="s">
        <v>34</v>
      </c>
      <c r="F146" s="71">
        <v>2.6786240400000003</v>
      </c>
      <c r="G146" s="71">
        <f t="shared" si="173"/>
        <v>27.037937226</v>
      </c>
      <c r="H146" s="54">
        <v>27.037937226</v>
      </c>
      <c r="I146" s="54">
        <v>0</v>
      </c>
      <c r="J146" s="54">
        <v>0</v>
      </c>
      <c r="K146" s="71">
        <v>22.721579828333336</v>
      </c>
      <c r="L146" s="54">
        <v>4.316357397666664</v>
      </c>
      <c r="M146" s="54">
        <f t="shared" si="174"/>
        <v>23.271228489999999</v>
      </c>
      <c r="N146" s="54">
        <v>0</v>
      </c>
      <c r="O146" s="54">
        <v>0</v>
      </c>
      <c r="P146" s="54">
        <v>21.761679999999998</v>
      </c>
      <c r="Q146" s="54">
        <v>1.5095484900000011</v>
      </c>
      <c r="R146" s="54">
        <f t="shared" si="175"/>
        <v>3.7667087360000018</v>
      </c>
      <c r="S146" s="54">
        <f t="shared" si="176"/>
        <v>-3.7667087360000018</v>
      </c>
      <c r="T146" s="55">
        <f t="shared" si="177"/>
        <v>-0.13931198613694132</v>
      </c>
      <c r="U146" s="54">
        <f t="shared" si="178"/>
        <v>0</v>
      </c>
      <c r="V146" s="55">
        <v>0</v>
      </c>
      <c r="W146" s="54">
        <f t="shared" si="179"/>
        <v>0</v>
      </c>
      <c r="X146" s="55">
        <v>0</v>
      </c>
      <c r="Y146" s="54">
        <f t="shared" si="180"/>
        <v>-0.95989982833333798</v>
      </c>
      <c r="Z146" s="55">
        <f t="shared" si="181"/>
        <v>-4.2246174587576998E-2</v>
      </c>
      <c r="AA146" s="54">
        <f t="shared" si="182"/>
        <v>-2.8068089076666629</v>
      </c>
      <c r="AB146" s="55">
        <f t="shared" si="183"/>
        <v>-0.65027259076923694</v>
      </c>
      <c r="AC146" s="56" t="s">
        <v>317</v>
      </c>
      <c r="AK146" s="33"/>
      <c r="AL146" s="33"/>
    </row>
    <row r="147" spans="1:38" ht="47.25" x14ac:dyDescent="0.25">
      <c r="A147" s="50" t="s">
        <v>224</v>
      </c>
      <c r="B147" s="124" t="s">
        <v>320</v>
      </c>
      <c r="C147" s="70" t="s">
        <v>321</v>
      </c>
      <c r="D147" s="54">
        <v>17.811658487999996</v>
      </c>
      <c r="E147" s="54" t="s">
        <v>34</v>
      </c>
      <c r="F147" s="71">
        <v>0.11709269999999999</v>
      </c>
      <c r="G147" s="71">
        <f t="shared" si="173"/>
        <v>17.694565787999995</v>
      </c>
      <c r="H147" s="54">
        <v>17.694565787999995</v>
      </c>
      <c r="I147" s="54">
        <v>0</v>
      </c>
      <c r="J147" s="54">
        <v>0</v>
      </c>
      <c r="K147" s="71">
        <v>14.797142209999999</v>
      </c>
      <c r="L147" s="54">
        <v>2.8974235779999962</v>
      </c>
      <c r="M147" s="54">
        <f t="shared" si="174"/>
        <v>13.577481860000001</v>
      </c>
      <c r="N147" s="54">
        <v>0</v>
      </c>
      <c r="O147" s="54">
        <v>0</v>
      </c>
      <c r="P147" s="54">
        <v>11.31456822</v>
      </c>
      <c r="Q147" s="54">
        <v>2.2629136400000007</v>
      </c>
      <c r="R147" s="54">
        <f t="shared" si="175"/>
        <v>4.1170839279999942</v>
      </c>
      <c r="S147" s="54">
        <f t="shared" si="176"/>
        <v>-4.1170839279999942</v>
      </c>
      <c r="T147" s="55">
        <f t="shared" si="177"/>
        <v>-0.23267504709226017</v>
      </c>
      <c r="U147" s="54">
        <f t="shared" si="178"/>
        <v>0</v>
      </c>
      <c r="V147" s="55">
        <v>0</v>
      </c>
      <c r="W147" s="54">
        <f t="shared" si="179"/>
        <v>0</v>
      </c>
      <c r="X147" s="55">
        <v>0</v>
      </c>
      <c r="Y147" s="54">
        <f t="shared" si="180"/>
        <v>-3.4825739899999988</v>
      </c>
      <c r="Z147" s="55">
        <f t="shared" si="181"/>
        <v>-0.23535449890090629</v>
      </c>
      <c r="AA147" s="54">
        <f t="shared" si="182"/>
        <v>-0.63450993799999544</v>
      </c>
      <c r="AB147" s="55">
        <f t="shared" si="183"/>
        <v>-0.21899108670813622</v>
      </c>
      <c r="AC147" s="56" t="s">
        <v>322</v>
      </c>
      <c r="AK147" s="33"/>
      <c r="AL147" s="33"/>
    </row>
    <row r="148" spans="1:38" ht="47.25" x14ac:dyDescent="0.25">
      <c r="A148" s="50" t="s">
        <v>224</v>
      </c>
      <c r="B148" s="124" t="s">
        <v>323</v>
      </c>
      <c r="C148" s="70" t="s">
        <v>324</v>
      </c>
      <c r="D148" s="54">
        <v>14.076107208</v>
      </c>
      <c r="E148" s="54" t="s">
        <v>34</v>
      </c>
      <c r="F148" s="71">
        <v>0.13101826</v>
      </c>
      <c r="G148" s="71">
        <f t="shared" si="173"/>
        <v>13.945088948</v>
      </c>
      <c r="H148" s="54">
        <v>10.752000000000001</v>
      </c>
      <c r="I148" s="54">
        <v>0</v>
      </c>
      <c r="J148" s="54">
        <v>0</v>
      </c>
      <c r="K148" s="71">
        <v>9.1293333333333333</v>
      </c>
      <c r="L148" s="54">
        <v>1.6226666666666674</v>
      </c>
      <c r="M148" s="54">
        <f t="shared" si="174"/>
        <v>6.2578339999999999</v>
      </c>
      <c r="N148" s="54">
        <v>0</v>
      </c>
      <c r="O148" s="54">
        <v>0</v>
      </c>
      <c r="P148" s="54">
        <v>5.2843237599999995</v>
      </c>
      <c r="Q148" s="54">
        <v>0.97351024000000053</v>
      </c>
      <c r="R148" s="54">
        <f t="shared" si="175"/>
        <v>7.6872549480000005</v>
      </c>
      <c r="S148" s="54">
        <f t="shared" si="176"/>
        <v>-4.4941660000000008</v>
      </c>
      <c r="T148" s="55">
        <f t="shared" si="177"/>
        <v>-0.41798418898809531</v>
      </c>
      <c r="U148" s="54">
        <f t="shared" si="178"/>
        <v>0</v>
      </c>
      <c r="V148" s="55">
        <v>0</v>
      </c>
      <c r="W148" s="54">
        <f t="shared" si="179"/>
        <v>0</v>
      </c>
      <c r="X148" s="55">
        <v>0</v>
      </c>
      <c r="Y148" s="54">
        <f t="shared" si="180"/>
        <v>-3.8450095733333338</v>
      </c>
      <c r="Z148" s="55">
        <f t="shared" si="181"/>
        <v>-0.42117090404556745</v>
      </c>
      <c r="AA148" s="54">
        <f t="shared" si="182"/>
        <v>-0.64915642666666684</v>
      </c>
      <c r="AB148" s="55">
        <f t="shared" si="183"/>
        <v>-0.4000553163516844</v>
      </c>
      <c r="AC148" s="56" t="s">
        <v>102</v>
      </c>
      <c r="AK148" s="33"/>
      <c r="AL148" s="33"/>
    </row>
    <row r="149" spans="1:38" ht="63" x14ac:dyDescent="0.25">
      <c r="A149" s="50" t="s">
        <v>224</v>
      </c>
      <c r="B149" s="124" t="s">
        <v>325</v>
      </c>
      <c r="C149" s="70" t="s">
        <v>326</v>
      </c>
      <c r="D149" s="54">
        <v>7.9412101820000007</v>
      </c>
      <c r="E149" s="54" t="s">
        <v>34</v>
      </c>
      <c r="F149" s="71">
        <v>0.13422214999999998</v>
      </c>
      <c r="G149" s="71">
        <f t="shared" si="173"/>
        <v>7.8069880320000005</v>
      </c>
      <c r="H149" s="54">
        <v>7.0262892288000005</v>
      </c>
      <c r="I149" s="54">
        <v>0</v>
      </c>
      <c r="J149" s="54">
        <v>0</v>
      </c>
      <c r="K149" s="71">
        <v>5.8552410240000006</v>
      </c>
      <c r="L149" s="54">
        <v>1.1710482047999999</v>
      </c>
      <c r="M149" s="54">
        <f t="shared" si="174"/>
        <v>4.1134230000000001</v>
      </c>
      <c r="N149" s="54">
        <v>0</v>
      </c>
      <c r="O149" s="54">
        <v>0</v>
      </c>
      <c r="P149" s="54">
        <v>4.1134230000000001</v>
      </c>
      <c r="Q149" s="54">
        <v>0</v>
      </c>
      <c r="R149" s="54">
        <f t="shared" si="175"/>
        <v>3.6935650320000004</v>
      </c>
      <c r="S149" s="54">
        <f t="shared" si="176"/>
        <v>-2.9128662288000005</v>
      </c>
      <c r="T149" s="55">
        <f t="shared" si="177"/>
        <v>-0.4145667981984682</v>
      </c>
      <c r="U149" s="54">
        <f t="shared" si="178"/>
        <v>0</v>
      </c>
      <c r="V149" s="55">
        <v>0</v>
      </c>
      <c r="W149" s="54">
        <f t="shared" si="179"/>
        <v>0</v>
      </c>
      <c r="X149" s="55">
        <v>0</v>
      </c>
      <c r="Y149" s="54">
        <f t="shared" si="180"/>
        <v>-1.7418180240000005</v>
      </c>
      <c r="Z149" s="55">
        <f t="shared" si="181"/>
        <v>-0.29748015783816184</v>
      </c>
      <c r="AA149" s="54">
        <f t="shared" si="182"/>
        <v>-1.1710482047999999</v>
      </c>
      <c r="AB149" s="55">
        <f t="shared" si="183"/>
        <v>-1</v>
      </c>
      <c r="AC149" s="56" t="s">
        <v>327</v>
      </c>
      <c r="AK149" s="33"/>
      <c r="AL149" s="33"/>
    </row>
    <row r="150" spans="1:38" ht="63" x14ac:dyDescent="0.25">
      <c r="A150" s="50" t="s">
        <v>224</v>
      </c>
      <c r="B150" s="124" t="s">
        <v>328</v>
      </c>
      <c r="C150" s="70" t="s">
        <v>329</v>
      </c>
      <c r="D150" s="54">
        <v>28.9917786</v>
      </c>
      <c r="E150" s="54" t="s">
        <v>34</v>
      </c>
      <c r="F150" s="71">
        <v>0.13307620000000001</v>
      </c>
      <c r="G150" s="71">
        <f t="shared" si="173"/>
        <v>28.858702399999999</v>
      </c>
      <c r="H150" s="54">
        <v>18.663459495999998</v>
      </c>
      <c r="I150" s="54">
        <v>0</v>
      </c>
      <c r="J150" s="54">
        <v>0</v>
      </c>
      <c r="K150" s="54">
        <v>15.78806624666667</v>
      </c>
      <c r="L150" s="54">
        <v>2.8753932493333281</v>
      </c>
      <c r="M150" s="54">
        <f t="shared" si="174"/>
        <v>27.611608999999994</v>
      </c>
      <c r="N150" s="54">
        <v>0</v>
      </c>
      <c r="O150" s="54">
        <v>0</v>
      </c>
      <c r="P150" s="54">
        <v>23.494468809999997</v>
      </c>
      <c r="Q150" s="54">
        <v>4.117140189999998</v>
      </c>
      <c r="R150" s="54">
        <f t="shared" si="175"/>
        <v>1.2470934000000042</v>
      </c>
      <c r="S150" s="54">
        <f t="shared" si="176"/>
        <v>8.9481495039999963</v>
      </c>
      <c r="T150" s="55">
        <f t="shared" si="177"/>
        <v>0.47944752718100242</v>
      </c>
      <c r="U150" s="54">
        <f t="shared" si="178"/>
        <v>0</v>
      </c>
      <c r="V150" s="55">
        <v>0</v>
      </c>
      <c r="W150" s="54">
        <f t="shared" si="179"/>
        <v>0</v>
      </c>
      <c r="X150" s="55">
        <v>0</v>
      </c>
      <c r="Y150" s="54">
        <f t="shared" si="180"/>
        <v>7.7064025633333273</v>
      </c>
      <c r="Z150" s="55">
        <f t="shared" si="181"/>
        <v>0.48811567185819088</v>
      </c>
      <c r="AA150" s="54">
        <f t="shared" si="182"/>
        <v>1.2417469406666699</v>
      </c>
      <c r="AB150" s="55">
        <f t="shared" si="183"/>
        <v>0.43185290949492705</v>
      </c>
      <c r="AC150" s="56" t="s">
        <v>330</v>
      </c>
      <c r="AK150" s="33"/>
      <c r="AL150" s="33"/>
    </row>
    <row r="151" spans="1:38" ht="63" x14ac:dyDescent="0.25">
      <c r="A151" s="50" t="s">
        <v>224</v>
      </c>
      <c r="B151" s="124" t="s">
        <v>331</v>
      </c>
      <c r="C151" s="70" t="s">
        <v>332</v>
      </c>
      <c r="D151" s="54">
        <v>8.189560578</v>
      </c>
      <c r="E151" s="54" t="s">
        <v>34</v>
      </c>
      <c r="F151" s="71">
        <v>0.18219068999999999</v>
      </c>
      <c r="G151" s="71">
        <f t="shared" si="173"/>
        <v>8.0073698879999995</v>
      </c>
      <c r="H151" s="54">
        <v>7.2313698880000006</v>
      </c>
      <c r="I151" s="54">
        <v>0</v>
      </c>
      <c r="J151" s="54">
        <v>0</v>
      </c>
      <c r="K151" s="54">
        <v>6.0676851933333333</v>
      </c>
      <c r="L151" s="54">
        <v>1.1636846946666672</v>
      </c>
      <c r="M151" s="54">
        <f t="shared" si="174"/>
        <v>2.4171959999999997</v>
      </c>
      <c r="N151" s="54">
        <v>0</v>
      </c>
      <c r="O151" s="54">
        <v>0</v>
      </c>
      <c r="P151" s="54">
        <v>2.0143299999999997</v>
      </c>
      <c r="Q151" s="54">
        <v>0.402866</v>
      </c>
      <c r="R151" s="54">
        <f t="shared" si="175"/>
        <v>5.5901738879999998</v>
      </c>
      <c r="S151" s="54">
        <f t="shared" si="176"/>
        <v>-4.8141738880000009</v>
      </c>
      <c r="T151" s="55">
        <f t="shared" si="177"/>
        <v>-0.66573470346037988</v>
      </c>
      <c r="U151" s="54">
        <f t="shared" si="178"/>
        <v>0</v>
      </c>
      <c r="V151" s="55">
        <v>0</v>
      </c>
      <c r="W151" s="54">
        <f t="shared" si="179"/>
        <v>0</v>
      </c>
      <c r="X151" s="55">
        <v>0</v>
      </c>
      <c r="Y151" s="54">
        <f t="shared" si="180"/>
        <v>-4.0533551933333332</v>
      </c>
      <c r="Z151" s="55">
        <f t="shared" si="181"/>
        <v>-0.66802331765445278</v>
      </c>
      <c r="AA151" s="54">
        <f t="shared" si="182"/>
        <v>-0.76081869466666729</v>
      </c>
      <c r="AB151" s="55">
        <f t="shared" si="183"/>
        <v>-0.65380141042810636</v>
      </c>
      <c r="AC151" s="56" t="s">
        <v>165</v>
      </c>
      <c r="AK151" s="33"/>
      <c r="AL151" s="33"/>
    </row>
    <row r="152" spans="1:38" ht="63" x14ac:dyDescent="0.25">
      <c r="A152" s="50" t="s">
        <v>224</v>
      </c>
      <c r="B152" s="124" t="s">
        <v>333</v>
      </c>
      <c r="C152" s="70" t="s">
        <v>334</v>
      </c>
      <c r="D152" s="54">
        <v>56.216242532000003</v>
      </c>
      <c r="E152" s="54" t="s">
        <v>34</v>
      </c>
      <c r="F152" s="71">
        <v>0.31100871999999996</v>
      </c>
      <c r="G152" s="71">
        <f t="shared" si="173"/>
        <v>55.905233812000006</v>
      </c>
      <c r="H152" s="54">
        <v>50.646919504000003</v>
      </c>
      <c r="I152" s="54">
        <v>0</v>
      </c>
      <c r="J152" s="54">
        <v>0</v>
      </c>
      <c r="K152" s="71">
        <v>42.307158336666674</v>
      </c>
      <c r="L152" s="54">
        <v>8.3397611673333287</v>
      </c>
      <c r="M152" s="54">
        <f t="shared" si="174"/>
        <v>3.5079912799999997</v>
      </c>
      <c r="N152" s="54">
        <v>0</v>
      </c>
      <c r="O152" s="54">
        <v>0</v>
      </c>
      <c r="P152" s="54">
        <v>2.9233260699999994</v>
      </c>
      <c r="Q152" s="54">
        <v>0.58466521000000016</v>
      </c>
      <c r="R152" s="54">
        <f t="shared" si="175"/>
        <v>52.397242532000007</v>
      </c>
      <c r="S152" s="54">
        <f t="shared" si="176"/>
        <v>-47.138928224000004</v>
      </c>
      <c r="T152" s="55">
        <f t="shared" si="177"/>
        <v>-0.93073633471976625</v>
      </c>
      <c r="U152" s="54">
        <f t="shared" si="178"/>
        <v>0</v>
      </c>
      <c r="V152" s="55">
        <v>0</v>
      </c>
      <c r="W152" s="54">
        <f t="shared" si="179"/>
        <v>0</v>
      </c>
      <c r="X152" s="55">
        <v>0</v>
      </c>
      <c r="Y152" s="54">
        <f t="shared" si="180"/>
        <v>-39.383832266666673</v>
      </c>
      <c r="Z152" s="55">
        <f t="shared" si="181"/>
        <v>-0.93090232989091071</v>
      </c>
      <c r="AA152" s="54">
        <f t="shared" si="182"/>
        <v>-7.7550959573333289</v>
      </c>
      <c r="AB152" s="55">
        <f t="shared" si="183"/>
        <v>-0.92989425017467875</v>
      </c>
      <c r="AC152" s="56" t="s">
        <v>177</v>
      </c>
      <c r="AK152" s="33"/>
      <c r="AL152" s="33"/>
    </row>
    <row r="153" spans="1:38" ht="47.25" x14ac:dyDescent="0.25">
      <c r="A153" s="50" t="s">
        <v>224</v>
      </c>
      <c r="B153" s="124" t="s">
        <v>335</v>
      </c>
      <c r="C153" s="70" t="s">
        <v>336</v>
      </c>
      <c r="D153" s="54">
        <v>0.26049359999999999</v>
      </c>
      <c r="E153" s="54" t="s">
        <v>34</v>
      </c>
      <c r="F153" s="71">
        <v>0</v>
      </c>
      <c r="G153" s="71">
        <f t="shared" si="173"/>
        <v>0.26049359999999999</v>
      </c>
      <c r="H153" s="54">
        <v>0.26049359999999999</v>
      </c>
      <c r="I153" s="54">
        <v>0</v>
      </c>
      <c r="J153" s="54">
        <v>0</v>
      </c>
      <c r="K153" s="71">
        <v>0.21707800000000002</v>
      </c>
      <c r="L153" s="54">
        <v>4.3415599999999971E-2</v>
      </c>
      <c r="M153" s="54">
        <f t="shared" si="174"/>
        <v>0.24205000000000002</v>
      </c>
      <c r="N153" s="54">
        <v>0</v>
      </c>
      <c r="O153" s="54">
        <v>0</v>
      </c>
      <c r="P153" s="54">
        <v>0.24205000000000002</v>
      </c>
      <c r="Q153" s="54">
        <v>0</v>
      </c>
      <c r="R153" s="54">
        <f t="shared" si="175"/>
        <v>1.8443599999999977E-2</v>
      </c>
      <c r="S153" s="54">
        <f t="shared" si="176"/>
        <v>-1.8443599999999977E-2</v>
      </c>
      <c r="T153" s="55">
        <f t="shared" si="177"/>
        <v>-7.0802507240101009E-2</v>
      </c>
      <c r="U153" s="54">
        <f t="shared" si="178"/>
        <v>0</v>
      </c>
      <c r="V153" s="55">
        <v>0</v>
      </c>
      <c r="W153" s="54">
        <f t="shared" si="179"/>
        <v>0</v>
      </c>
      <c r="X153" s="55">
        <v>0</v>
      </c>
      <c r="Y153" s="54">
        <f t="shared" si="180"/>
        <v>2.4971999999999994E-2</v>
      </c>
      <c r="Z153" s="55">
        <f t="shared" si="181"/>
        <v>0.11503699131187864</v>
      </c>
      <c r="AA153" s="54">
        <f t="shared" si="182"/>
        <v>-4.3415599999999971E-2</v>
      </c>
      <c r="AB153" s="55">
        <f t="shared" si="183"/>
        <v>-1</v>
      </c>
      <c r="AC153" s="56" t="s">
        <v>34</v>
      </c>
      <c r="AK153" s="33"/>
      <c r="AL153" s="33"/>
    </row>
    <row r="154" spans="1:38" x14ac:dyDescent="0.25">
      <c r="A154" s="50" t="s">
        <v>224</v>
      </c>
      <c r="B154" s="124" t="s">
        <v>337</v>
      </c>
      <c r="C154" s="70" t="s">
        <v>338</v>
      </c>
      <c r="D154" s="54">
        <v>34.825972783200001</v>
      </c>
      <c r="E154" s="54" t="s">
        <v>34</v>
      </c>
      <c r="F154" s="71">
        <v>0</v>
      </c>
      <c r="G154" s="71">
        <f t="shared" si="173"/>
        <v>34.825972783200001</v>
      </c>
      <c r="H154" s="54">
        <v>8.952</v>
      </c>
      <c r="I154" s="54">
        <v>0</v>
      </c>
      <c r="J154" s="54">
        <v>0</v>
      </c>
      <c r="K154" s="71">
        <v>7.46</v>
      </c>
      <c r="L154" s="54">
        <v>1.492</v>
      </c>
      <c r="M154" s="54">
        <f t="shared" si="174"/>
        <v>9.3284470099999997</v>
      </c>
      <c r="N154" s="54">
        <v>0</v>
      </c>
      <c r="O154" s="54">
        <v>0</v>
      </c>
      <c r="P154" s="54">
        <v>7.8364470099999997</v>
      </c>
      <c r="Q154" s="54">
        <v>1.492</v>
      </c>
      <c r="R154" s="54">
        <f t="shared" si="175"/>
        <v>25.497525773200003</v>
      </c>
      <c r="S154" s="54">
        <f t="shared" si="176"/>
        <v>0.37644700999999969</v>
      </c>
      <c r="T154" s="55">
        <f t="shared" si="177"/>
        <v>4.2051721403038395E-2</v>
      </c>
      <c r="U154" s="54">
        <f t="shared" si="178"/>
        <v>0</v>
      </c>
      <c r="V154" s="55">
        <v>0</v>
      </c>
      <c r="W154" s="54">
        <f t="shared" si="179"/>
        <v>0</v>
      </c>
      <c r="X154" s="55">
        <v>0</v>
      </c>
      <c r="Y154" s="54">
        <f t="shared" si="180"/>
        <v>0.37644700999999969</v>
      </c>
      <c r="Z154" s="55">
        <f t="shared" si="181"/>
        <v>5.0462065683646071E-2</v>
      </c>
      <c r="AA154" s="54">
        <f t="shared" si="182"/>
        <v>0</v>
      </c>
      <c r="AB154" s="55">
        <f t="shared" si="183"/>
        <v>0</v>
      </c>
      <c r="AC154" s="56" t="s">
        <v>34</v>
      </c>
      <c r="AK154" s="33"/>
      <c r="AL154" s="33"/>
    </row>
    <row r="155" spans="1:38" ht="31.5" x14ac:dyDescent="0.25">
      <c r="A155" s="50" t="s">
        <v>224</v>
      </c>
      <c r="B155" s="124" t="s">
        <v>339</v>
      </c>
      <c r="C155" s="70" t="s">
        <v>340</v>
      </c>
      <c r="D155" s="54">
        <v>1.8742832159999998</v>
      </c>
      <c r="E155" s="54" t="s">
        <v>34</v>
      </c>
      <c r="F155" s="71">
        <v>0</v>
      </c>
      <c r="G155" s="71">
        <f t="shared" si="173"/>
        <v>1.8742832159999998</v>
      </c>
      <c r="H155" s="54">
        <v>1.771041168</v>
      </c>
      <c r="I155" s="54">
        <v>0</v>
      </c>
      <c r="J155" s="54">
        <v>0</v>
      </c>
      <c r="K155" s="71">
        <v>1.4758676399999999</v>
      </c>
      <c r="L155" s="54">
        <v>0.29517352800000007</v>
      </c>
      <c r="M155" s="54">
        <f t="shared" si="174"/>
        <v>1.4748569999999996</v>
      </c>
      <c r="N155" s="54">
        <v>0</v>
      </c>
      <c r="O155" s="54">
        <v>0</v>
      </c>
      <c r="P155" s="54">
        <v>1.4748569999999996</v>
      </c>
      <c r="Q155" s="54">
        <v>0</v>
      </c>
      <c r="R155" s="54">
        <f t="shared" si="175"/>
        <v>0.39942621600000017</v>
      </c>
      <c r="S155" s="54">
        <f t="shared" si="176"/>
        <v>-0.29618416800000036</v>
      </c>
      <c r="T155" s="55">
        <f t="shared" si="177"/>
        <v>-0.16723731404531664</v>
      </c>
      <c r="U155" s="54">
        <f t="shared" si="178"/>
        <v>0</v>
      </c>
      <c r="V155" s="55">
        <v>0</v>
      </c>
      <c r="W155" s="54">
        <f t="shared" si="179"/>
        <v>0</v>
      </c>
      <c r="X155" s="55">
        <v>0</v>
      </c>
      <c r="Y155" s="54">
        <f t="shared" si="180"/>
        <v>-1.0106400000002846E-3</v>
      </c>
      <c r="Z155" s="55">
        <f t="shared" si="181"/>
        <v>-6.8477685437989865E-4</v>
      </c>
      <c r="AA155" s="54">
        <f t="shared" si="182"/>
        <v>-0.29517352800000007</v>
      </c>
      <c r="AB155" s="55">
        <f t="shared" si="183"/>
        <v>-1</v>
      </c>
      <c r="AC155" s="56" t="s">
        <v>317</v>
      </c>
      <c r="AK155" s="33"/>
      <c r="AL155" s="33"/>
    </row>
    <row r="156" spans="1:38" ht="31.5" x14ac:dyDescent="0.25">
      <c r="A156" s="50" t="s">
        <v>224</v>
      </c>
      <c r="B156" s="124" t="s">
        <v>341</v>
      </c>
      <c r="C156" s="70" t="s">
        <v>342</v>
      </c>
      <c r="D156" s="54">
        <v>468.83401209599998</v>
      </c>
      <c r="E156" s="54" t="s">
        <v>34</v>
      </c>
      <c r="F156" s="71">
        <v>0</v>
      </c>
      <c r="G156" s="71">
        <f t="shared" si="173"/>
        <v>468.83401209599998</v>
      </c>
      <c r="H156" s="54">
        <v>11.500210639999999</v>
      </c>
      <c r="I156" s="54">
        <v>0</v>
      </c>
      <c r="J156" s="54">
        <v>0</v>
      </c>
      <c r="K156" s="54">
        <v>9.5835088666666675</v>
      </c>
      <c r="L156" s="54">
        <v>1.9167017733333314</v>
      </c>
      <c r="M156" s="54">
        <f t="shared" si="174"/>
        <v>8.8327244399999998</v>
      </c>
      <c r="N156" s="54">
        <v>0</v>
      </c>
      <c r="O156" s="54">
        <v>0</v>
      </c>
      <c r="P156" s="54">
        <v>8.8327244399999998</v>
      </c>
      <c r="Q156" s="54">
        <v>0</v>
      </c>
      <c r="R156" s="54">
        <f t="shared" si="175"/>
        <v>460.00128765599999</v>
      </c>
      <c r="S156" s="54">
        <f t="shared" si="176"/>
        <v>-2.667486199999999</v>
      </c>
      <c r="T156" s="55">
        <f t="shared" si="177"/>
        <v>-0.23195107320225566</v>
      </c>
      <c r="U156" s="54">
        <f t="shared" si="178"/>
        <v>0</v>
      </c>
      <c r="V156" s="55">
        <v>0</v>
      </c>
      <c r="W156" s="54">
        <f t="shared" si="179"/>
        <v>0</v>
      </c>
      <c r="X156" s="55">
        <v>0</v>
      </c>
      <c r="Y156" s="54">
        <f t="shared" si="180"/>
        <v>-0.75078442666666767</v>
      </c>
      <c r="Z156" s="55">
        <f t="shared" si="181"/>
        <v>-7.8341287842706955E-2</v>
      </c>
      <c r="AA156" s="54">
        <f t="shared" si="182"/>
        <v>-1.9167017733333314</v>
      </c>
      <c r="AB156" s="55">
        <f t="shared" si="183"/>
        <v>-1</v>
      </c>
      <c r="AC156" s="56" t="s">
        <v>317</v>
      </c>
      <c r="AK156" s="33"/>
      <c r="AL156" s="33"/>
    </row>
    <row r="157" spans="1:38" ht="31.5" x14ac:dyDescent="0.25">
      <c r="A157" s="50" t="s">
        <v>224</v>
      </c>
      <c r="B157" s="124" t="s">
        <v>343</v>
      </c>
      <c r="C157" s="70" t="s">
        <v>344</v>
      </c>
      <c r="D157" s="54">
        <v>45.936353543999999</v>
      </c>
      <c r="E157" s="54" t="s">
        <v>34</v>
      </c>
      <c r="F157" s="54">
        <v>0</v>
      </c>
      <c r="G157" s="71">
        <f t="shared" si="173"/>
        <v>45.936353543999999</v>
      </c>
      <c r="H157" s="54">
        <v>1.5856932239999999</v>
      </c>
      <c r="I157" s="54">
        <v>0</v>
      </c>
      <c r="J157" s="54">
        <v>0</v>
      </c>
      <c r="K157" s="54">
        <v>1.3214110200000002</v>
      </c>
      <c r="L157" s="54">
        <v>0.26428220399999991</v>
      </c>
      <c r="M157" s="54">
        <f t="shared" si="174"/>
        <v>1.5840620399999998</v>
      </c>
      <c r="N157" s="54">
        <v>0</v>
      </c>
      <c r="O157" s="54">
        <v>0</v>
      </c>
      <c r="P157" s="54">
        <v>1.3200516899999999</v>
      </c>
      <c r="Q157" s="54">
        <v>0.26401035</v>
      </c>
      <c r="R157" s="54">
        <f t="shared" si="175"/>
        <v>44.352291504</v>
      </c>
      <c r="S157" s="54">
        <f t="shared" si="176"/>
        <v>-1.6311840000000633E-3</v>
      </c>
      <c r="T157" s="55">
        <f t="shared" si="177"/>
        <v>-1.028688257798889E-3</v>
      </c>
      <c r="U157" s="54">
        <f t="shared" si="178"/>
        <v>0</v>
      </c>
      <c r="V157" s="55">
        <v>0</v>
      </c>
      <c r="W157" s="54">
        <f t="shared" si="179"/>
        <v>0</v>
      </c>
      <c r="X157" s="55">
        <v>0</v>
      </c>
      <c r="Y157" s="54">
        <f t="shared" si="180"/>
        <v>-1.359330000000325E-3</v>
      </c>
      <c r="Z157" s="55">
        <f t="shared" si="181"/>
        <v>-1.0286958254671773E-3</v>
      </c>
      <c r="AA157" s="54">
        <f t="shared" si="182"/>
        <v>-2.7185399999990478E-4</v>
      </c>
      <c r="AB157" s="55">
        <f t="shared" si="183"/>
        <v>-1.0286504194580762E-3</v>
      </c>
      <c r="AC157" s="56" t="s">
        <v>34</v>
      </c>
      <c r="AK157" s="33"/>
      <c r="AL157" s="33"/>
    </row>
    <row r="158" spans="1:38" ht="78.75" x14ac:dyDescent="0.25">
      <c r="A158" s="50" t="s">
        <v>224</v>
      </c>
      <c r="B158" s="124" t="s">
        <v>345</v>
      </c>
      <c r="C158" s="70" t="s">
        <v>346</v>
      </c>
      <c r="D158" s="54">
        <v>68.626973612</v>
      </c>
      <c r="E158" s="54" t="s">
        <v>34</v>
      </c>
      <c r="F158" s="54">
        <v>0</v>
      </c>
      <c r="G158" s="71">
        <f t="shared" si="173"/>
        <v>68.626973612</v>
      </c>
      <c r="H158" s="54">
        <v>33.763953076999996</v>
      </c>
      <c r="I158" s="54">
        <v>0</v>
      </c>
      <c r="J158" s="54">
        <v>0</v>
      </c>
      <c r="K158" s="54">
        <v>1.8854628200000001</v>
      </c>
      <c r="L158" s="54">
        <v>31.878490256999996</v>
      </c>
      <c r="M158" s="54">
        <f t="shared" si="174"/>
        <v>19.470226359999998</v>
      </c>
      <c r="N158" s="54">
        <v>0</v>
      </c>
      <c r="O158" s="54">
        <v>0</v>
      </c>
      <c r="P158" s="54">
        <v>1.11022636</v>
      </c>
      <c r="Q158" s="54">
        <v>18.36</v>
      </c>
      <c r="R158" s="54">
        <f t="shared" si="175"/>
        <v>49.156747252000002</v>
      </c>
      <c r="S158" s="54">
        <f t="shared" si="176"/>
        <v>-14.293726716999998</v>
      </c>
      <c r="T158" s="55">
        <f t="shared" si="177"/>
        <v>-0.42334280836140853</v>
      </c>
      <c r="U158" s="54">
        <f t="shared" si="178"/>
        <v>0</v>
      </c>
      <c r="V158" s="55">
        <v>0</v>
      </c>
      <c r="W158" s="54">
        <f t="shared" si="179"/>
        <v>0</v>
      </c>
      <c r="X158" s="55">
        <v>0</v>
      </c>
      <c r="Y158" s="54">
        <f t="shared" si="180"/>
        <v>-0.77523646000000013</v>
      </c>
      <c r="Z158" s="55">
        <f t="shared" si="181"/>
        <v>-0.41116507404797303</v>
      </c>
      <c r="AA158" s="54">
        <f t="shared" si="182"/>
        <v>-13.518490256999996</v>
      </c>
      <c r="AB158" s="55">
        <f t="shared" si="183"/>
        <v>-0.42406306409167405</v>
      </c>
      <c r="AC158" s="56" t="s">
        <v>317</v>
      </c>
      <c r="AK158" s="33"/>
      <c r="AL158" s="33"/>
    </row>
    <row r="159" spans="1:38" ht="52.5" customHeight="1" x14ac:dyDescent="0.25">
      <c r="A159" s="50" t="s">
        <v>224</v>
      </c>
      <c r="B159" s="81" t="s">
        <v>347</v>
      </c>
      <c r="C159" s="70" t="s">
        <v>348</v>
      </c>
      <c r="D159" s="54">
        <v>83.232675599999993</v>
      </c>
      <c r="E159" s="54" t="s">
        <v>34</v>
      </c>
      <c r="F159" s="54">
        <v>82.848896449999998</v>
      </c>
      <c r="G159" s="71">
        <f t="shared" si="173"/>
        <v>0.38377914999999518</v>
      </c>
      <c r="H159" s="54">
        <v>0.38377915000000029</v>
      </c>
      <c r="I159" s="54">
        <v>0</v>
      </c>
      <c r="J159" s="54">
        <v>0</v>
      </c>
      <c r="K159" s="54">
        <v>0.31981595833333359</v>
      </c>
      <c r="L159" s="54">
        <v>6.3963191666666697E-2</v>
      </c>
      <c r="M159" s="54">
        <f t="shared" si="174"/>
        <v>0.38377915000000007</v>
      </c>
      <c r="N159" s="54">
        <v>0</v>
      </c>
      <c r="O159" s="54">
        <v>0</v>
      </c>
      <c r="P159" s="54">
        <v>0.32503994000000003</v>
      </c>
      <c r="Q159" s="54">
        <v>5.8739210000000014E-2</v>
      </c>
      <c r="R159" s="54">
        <f t="shared" si="175"/>
        <v>-4.8849813083506888E-15</v>
      </c>
      <c r="S159" s="54">
        <f t="shared" si="176"/>
        <v>0</v>
      </c>
      <c r="T159" s="55">
        <f t="shared" si="177"/>
        <v>0</v>
      </c>
      <c r="U159" s="54">
        <f t="shared" si="178"/>
        <v>0</v>
      </c>
      <c r="V159" s="55">
        <v>0</v>
      </c>
      <c r="W159" s="54">
        <f t="shared" si="179"/>
        <v>0</v>
      </c>
      <c r="X159" s="55">
        <v>0</v>
      </c>
      <c r="Y159" s="54">
        <f t="shared" si="180"/>
        <v>5.2239816666664329E-3</v>
      </c>
      <c r="Z159" s="55">
        <f t="shared" si="181"/>
        <v>1.6334337079019833E-2</v>
      </c>
      <c r="AA159" s="54">
        <f t="shared" si="182"/>
        <v>-5.2239816666666827E-3</v>
      </c>
      <c r="AB159" s="55">
        <f t="shared" si="183"/>
        <v>-8.1671685395103097E-2</v>
      </c>
      <c r="AC159" s="56" t="s">
        <v>34</v>
      </c>
      <c r="AK159" s="33"/>
      <c r="AL159" s="33"/>
    </row>
    <row r="160" spans="1:38" ht="47.25" x14ac:dyDescent="0.25">
      <c r="A160" s="50" t="s">
        <v>224</v>
      </c>
      <c r="B160" s="81" t="s">
        <v>349</v>
      </c>
      <c r="C160" s="70" t="s">
        <v>350</v>
      </c>
      <c r="D160" s="54">
        <v>71.744571903999997</v>
      </c>
      <c r="E160" s="54" t="s">
        <v>34</v>
      </c>
      <c r="F160" s="54">
        <v>20.936420909999995</v>
      </c>
      <c r="G160" s="71">
        <f t="shared" si="173"/>
        <v>50.808150994000002</v>
      </c>
      <c r="H160" s="54">
        <v>19.039868890000001</v>
      </c>
      <c r="I160" s="54">
        <v>0</v>
      </c>
      <c r="J160" s="54">
        <v>0</v>
      </c>
      <c r="K160" s="54">
        <v>16.273840926666669</v>
      </c>
      <c r="L160" s="54">
        <v>2.7660279633333325</v>
      </c>
      <c r="M160" s="54">
        <f t="shared" si="174"/>
        <v>0.41649435000000001</v>
      </c>
      <c r="N160" s="54">
        <v>0</v>
      </c>
      <c r="O160" s="54">
        <v>0</v>
      </c>
      <c r="P160" s="54">
        <v>0.41649435000000001</v>
      </c>
      <c r="Q160" s="54">
        <v>0</v>
      </c>
      <c r="R160" s="54">
        <f t="shared" si="175"/>
        <v>50.391656644000001</v>
      </c>
      <c r="S160" s="54">
        <f t="shared" si="176"/>
        <v>-18.62337454</v>
      </c>
      <c r="T160" s="55">
        <f t="shared" si="177"/>
        <v>-0.97812514611281021</v>
      </c>
      <c r="U160" s="54">
        <f t="shared" si="178"/>
        <v>0</v>
      </c>
      <c r="V160" s="55">
        <v>0</v>
      </c>
      <c r="W160" s="54">
        <f t="shared" si="179"/>
        <v>0</v>
      </c>
      <c r="X160" s="55">
        <v>0</v>
      </c>
      <c r="Y160" s="54">
        <f t="shared" si="180"/>
        <v>-15.857346576666668</v>
      </c>
      <c r="Z160" s="55">
        <f t="shared" si="181"/>
        <v>-0.97440712663489759</v>
      </c>
      <c r="AA160" s="54">
        <f t="shared" si="182"/>
        <v>-2.7660279633333325</v>
      </c>
      <c r="AB160" s="55">
        <f t="shared" si="183"/>
        <v>-1</v>
      </c>
      <c r="AC160" s="56" t="s">
        <v>351</v>
      </c>
      <c r="AK160" s="33"/>
      <c r="AL160" s="33"/>
    </row>
    <row r="161" spans="1:38" ht="31.5" x14ac:dyDescent="0.25">
      <c r="A161" s="50" t="s">
        <v>224</v>
      </c>
      <c r="B161" s="124" t="s">
        <v>352</v>
      </c>
      <c r="C161" s="70" t="s">
        <v>353</v>
      </c>
      <c r="D161" s="54">
        <v>129.645999996</v>
      </c>
      <c r="E161" s="54" t="s">
        <v>34</v>
      </c>
      <c r="F161" s="54">
        <v>0</v>
      </c>
      <c r="G161" s="71">
        <f t="shared" si="173"/>
        <v>129.645999996</v>
      </c>
      <c r="H161" s="54">
        <v>3.62</v>
      </c>
      <c r="I161" s="54">
        <v>0</v>
      </c>
      <c r="J161" s="54">
        <v>0</v>
      </c>
      <c r="K161" s="54">
        <v>3.0166666666666671</v>
      </c>
      <c r="L161" s="54">
        <v>0.60333333333333306</v>
      </c>
      <c r="M161" s="54">
        <f t="shared" si="174"/>
        <v>0</v>
      </c>
      <c r="N161" s="54">
        <v>0</v>
      </c>
      <c r="O161" s="54">
        <v>0</v>
      </c>
      <c r="P161" s="54">
        <v>0</v>
      </c>
      <c r="Q161" s="54">
        <v>0</v>
      </c>
      <c r="R161" s="54">
        <f t="shared" si="175"/>
        <v>129.645999996</v>
      </c>
      <c r="S161" s="54">
        <f t="shared" si="176"/>
        <v>-3.62</v>
      </c>
      <c r="T161" s="55">
        <f t="shared" si="177"/>
        <v>-1</v>
      </c>
      <c r="U161" s="54">
        <f t="shared" si="178"/>
        <v>0</v>
      </c>
      <c r="V161" s="55">
        <v>0</v>
      </c>
      <c r="W161" s="54">
        <f t="shared" si="179"/>
        <v>0</v>
      </c>
      <c r="X161" s="55">
        <v>0</v>
      </c>
      <c r="Y161" s="54">
        <f t="shared" si="180"/>
        <v>-3.0166666666666671</v>
      </c>
      <c r="Z161" s="55">
        <f t="shared" si="181"/>
        <v>-1</v>
      </c>
      <c r="AA161" s="54">
        <f t="shared" si="182"/>
        <v>-0.60333333333333306</v>
      </c>
      <c r="AB161" s="55">
        <f t="shared" si="183"/>
        <v>-1</v>
      </c>
      <c r="AC161" s="56" t="s">
        <v>317</v>
      </c>
      <c r="AK161" s="33"/>
      <c r="AL161" s="33"/>
    </row>
    <row r="162" spans="1:38" ht="31.5" x14ac:dyDescent="0.25">
      <c r="A162" s="50" t="s">
        <v>224</v>
      </c>
      <c r="B162" s="124" t="s">
        <v>354</v>
      </c>
      <c r="C162" s="70" t="s">
        <v>355</v>
      </c>
      <c r="D162" s="54">
        <v>9.3072996499999991</v>
      </c>
      <c r="E162" s="54" t="s">
        <v>34</v>
      </c>
      <c r="F162" s="54">
        <v>2.0105127899999999</v>
      </c>
      <c r="G162" s="71">
        <f t="shared" si="173"/>
        <v>7.2967868599999992</v>
      </c>
      <c r="H162" s="54">
        <v>7.2967868599999992</v>
      </c>
      <c r="I162" s="54">
        <v>0</v>
      </c>
      <c r="J162" s="54">
        <v>0</v>
      </c>
      <c r="K162" s="54">
        <v>6.0806557166666666</v>
      </c>
      <c r="L162" s="54">
        <v>1.2161311433333326</v>
      </c>
      <c r="M162" s="54">
        <f t="shared" si="174"/>
        <v>7.0837704399999994</v>
      </c>
      <c r="N162" s="54">
        <v>0</v>
      </c>
      <c r="O162" s="54">
        <v>0</v>
      </c>
      <c r="P162" s="54">
        <v>6.2131264899999996</v>
      </c>
      <c r="Q162" s="54">
        <v>0.87064394999999972</v>
      </c>
      <c r="R162" s="54">
        <f t="shared" si="175"/>
        <v>0.21301641999999976</v>
      </c>
      <c r="S162" s="54">
        <f t="shared" si="176"/>
        <v>-0.21301641999999976</v>
      </c>
      <c r="T162" s="55">
        <f t="shared" si="177"/>
        <v>-2.9193181065453211E-2</v>
      </c>
      <c r="U162" s="54">
        <f t="shared" si="178"/>
        <v>0</v>
      </c>
      <c r="V162" s="55">
        <v>0</v>
      </c>
      <c r="W162" s="54">
        <f t="shared" si="179"/>
        <v>0</v>
      </c>
      <c r="X162" s="55">
        <v>0</v>
      </c>
      <c r="Y162" s="54">
        <f t="shared" si="180"/>
        <v>0.13247077333333301</v>
      </c>
      <c r="Z162" s="55">
        <f t="shared" si="181"/>
        <v>2.1785606603287794E-2</v>
      </c>
      <c r="AA162" s="54">
        <f t="shared" si="182"/>
        <v>-0.34548719333333289</v>
      </c>
      <c r="AB162" s="55">
        <f t="shared" si="183"/>
        <v>-0.28408711940915848</v>
      </c>
      <c r="AC162" s="56" t="s">
        <v>34</v>
      </c>
      <c r="AK162" s="33"/>
      <c r="AL162" s="33"/>
    </row>
    <row r="163" spans="1:38" ht="31.5" x14ac:dyDescent="0.25">
      <c r="A163" s="50" t="s">
        <v>224</v>
      </c>
      <c r="B163" s="124" t="s">
        <v>356</v>
      </c>
      <c r="C163" s="70" t="s">
        <v>357</v>
      </c>
      <c r="D163" s="54">
        <v>12.249468069999999</v>
      </c>
      <c r="E163" s="54" t="s">
        <v>34</v>
      </c>
      <c r="F163" s="71">
        <v>2.2322019600000003</v>
      </c>
      <c r="G163" s="71">
        <f t="shared" si="173"/>
        <v>10.017266109999998</v>
      </c>
      <c r="H163" s="54">
        <v>10.017266109999998</v>
      </c>
      <c r="I163" s="54">
        <v>0</v>
      </c>
      <c r="J163" s="54">
        <v>0</v>
      </c>
      <c r="K163" s="71">
        <v>8.423383509999999</v>
      </c>
      <c r="L163" s="54">
        <v>1.5938825999999988</v>
      </c>
      <c r="M163" s="54">
        <f t="shared" si="174"/>
        <v>9.1165699300000007</v>
      </c>
      <c r="N163" s="54">
        <v>0</v>
      </c>
      <c r="O163" s="54">
        <v>0</v>
      </c>
      <c r="P163" s="54">
        <v>7.9088312199999997</v>
      </c>
      <c r="Q163" s="54">
        <v>1.2077387100000014</v>
      </c>
      <c r="R163" s="54">
        <f t="shared" si="175"/>
        <v>0.90069617999999707</v>
      </c>
      <c r="S163" s="54">
        <f t="shared" si="176"/>
        <v>-0.90069617999999707</v>
      </c>
      <c r="T163" s="55">
        <f t="shared" si="177"/>
        <v>-8.9914370858217851E-2</v>
      </c>
      <c r="U163" s="54">
        <f t="shared" si="178"/>
        <v>0</v>
      </c>
      <c r="V163" s="55">
        <v>0</v>
      </c>
      <c r="W163" s="54">
        <f t="shared" si="179"/>
        <v>0</v>
      </c>
      <c r="X163" s="55">
        <v>0</v>
      </c>
      <c r="Y163" s="54">
        <f t="shared" si="180"/>
        <v>-0.51455228999999925</v>
      </c>
      <c r="Z163" s="55">
        <f t="shared" si="181"/>
        <v>-6.1086176284047562E-2</v>
      </c>
      <c r="AA163" s="54">
        <f t="shared" si="182"/>
        <v>-0.38614388999999738</v>
      </c>
      <c r="AB163" s="55">
        <f t="shared" si="183"/>
        <v>-0.24226620580461677</v>
      </c>
      <c r="AC163" s="56" t="s">
        <v>34</v>
      </c>
      <c r="AK163" s="33"/>
      <c r="AL163" s="33"/>
    </row>
    <row r="164" spans="1:38" ht="57" customHeight="1" x14ac:dyDescent="0.25">
      <c r="A164" s="50" t="s">
        <v>224</v>
      </c>
      <c r="B164" s="124" t="s">
        <v>358</v>
      </c>
      <c r="C164" s="70" t="s">
        <v>359</v>
      </c>
      <c r="D164" s="54">
        <v>21.081838980000001</v>
      </c>
      <c r="E164" s="54" t="s">
        <v>34</v>
      </c>
      <c r="F164" s="71">
        <v>2.8761247600000002</v>
      </c>
      <c r="G164" s="71">
        <f t="shared" si="173"/>
        <v>18.205714220000001</v>
      </c>
      <c r="H164" s="54">
        <v>18.205714219999997</v>
      </c>
      <c r="I164" s="54">
        <v>0</v>
      </c>
      <c r="J164" s="54">
        <v>0</v>
      </c>
      <c r="K164" s="71">
        <v>15.171428516666669</v>
      </c>
      <c r="L164" s="54">
        <v>3.0342857033333317</v>
      </c>
      <c r="M164" s="54">
        <f t="shared" si="174"/>
        <v>18.41309008</v>
      </c>
      <c r="N164" s="54">
        <v>0</v>
      </c>
      <c r="O164" s="54">
        <v>0</v>
      </c>
      <c r="P164" s="54">
        <v>15.661247650000002</v>
      </c>
      <c r="Q164" s="54">
        <v>2.7518424299999968</v>
      </c>
      <c r="R164" s="54">
        <f t="shared" si="175"/>
        <v>-0.20737585999999908</v>
      </c>
      <c r="S164" s="54">
        <f t="shared" si="176"/>
        <v>0.20737586000000263</v>
      </c>
      <c r="T164" s="55">
        <f t="shared" si="177"/>
        <v>1.1390701704643295E-2</v>
      </c>
      <c r="U164" s="54">
        <f t="shared" si="178"/>
        <v>0</v>
      </c>
      <c r="V164" s="55">
        <v>0</v>
      </c>
      <c r="W164" s="54">
        <f t="shared" si="179"/>
        <v>0</v>
      </c>
      <c r="X164" s="55">
        <v>0</v>
      </c>
      <c r="Y164" s="54">
        <f t="shared" si="180"/>
        <v>0.4898191333333326</v>
      </c>
      <c r="Z164" s="55">
        <f t="shared" si="181"/>
        <v>3.22856303739123E-2</v>
      </c>
      <c r="AA164" s="54">
        <f t="shared" si="182"/>
        <v>-0.28244327333333485</v>
      </c>
      <c r="AB164" s="55">
        <f t="shared" si="183"/>
        <v>-9.3083941641703416E-2</v>
      </c>
      <c r="AC164" s="56" t="s">
        <v>360</v>
      </c>
      <c r="AK164" s="33"/>
      <c r="AL164" s="33"/>
    </row>
    <row r="165" spans="1:38" ht="143.25" customHeight="1" x14ac:dyDescent="0.25">
      <c r="A165" s="50" t="s">
        <v>224</v>
      </c>
      <c r="B165" s="125" t="s">
        <v>361</v>
      </c>
      <c r="C165" s="52" t="s">
        <v>362</v>
      </c>
      <c r="D165" s="54">
        <v>311.83455887099996</v>
      </c>
      <c r="E165" s="54" t="s">
        <v>34</v>
      </c>
      <c r="F165" s="71">
        <v>61.549610330000007</v>
      </c>
      <c r="G165" s="71">
        <f t="shared" si="173"/>
        <v>250.28494854099995</v>
      </c>
      <c r="H165" s="54">
        <v>11.468924059999994</v>
      </c>
      <c r="I165" s="54">
        <v>0</v>
      </c>
      <c r="J165" s="54">
        <v>0</v>
      </c>
      <c r="K165" s="71">
        <v>9.6086101299999953</v>
      </c>
      <c r="L165" s="54">
        <v>1.8603139299999985</v>
      </c>
      <c r="M165" s="54">
        <f t="shared" si="174"/>
        <v>0.8918874</v>
      </c>
      <c r="N165" s="54">
        <v>0</v>
      </c>
      <c r="O165" s="54">
        <v>0</v>
      </c>
      <c r="P165" s="54">
        <v>0.74323949999999994</v>
      </c>
      <c r="Q165" s="54">
        <v>0.14864790000000005</v>
      </c>
      <c r="R165" s="54">
        <f t="shared" si="175"/>
        <v>249.39306114099995</v>
      </c>
      <c r="S165" s="54">
        <f t="shared" si="176"/>
        <v>-10.577036659999994</v>
      </c>
      <c r="T165" s="55">
        <f t="shared" si="177"/>
        <v>-0.92223443146592776</v>
      </c>
      <c r="U165" s="54">
        <f t="shared" si="178"/>
        <v>0</v>
      </c>
      <c r="V165" s="55">
        <v>0</v>
      </c>
      <c r="W165" s="54">
        <f t="shared" si="179"/>
        <v>0</v>
      </c>
      <c r="X165" s="55">
        <v>0</v>
      </c>
      <c r="Y165" s="54">
        <f t="shared" si="180"/>
        <v>-8.8653706299999957</v>
      </c>
      <c r="Z165" s="55">
        <f t="shared" si="181"/>
        <v>-0.92264859433941881</v>
      </c>
      <c r="AA165" s="54">
        <f t="shared" si="182"/>
        <v>-1.7116660299999984</v>
      </c>
      <c r="AB165" s="55">
        <f t="shared" si="183"/>
        <v>-0.92009526048111667</v>
      </c>
      <c r="AC165" s="56" t="s">
        <v>363</v>
      </c>
      <c r="AK165" s="33"/>
      <c r="AL165" s="33"/>
    </row>
    <row r="166" spans="1:38" ht="31.5" x14ac:dyDescent="0.25">
      <c r="A166" s="50" t="s">
        <v>224</v>
      </c>
      <c r="B166" s="125" t="s">
        <v>364</v>
      </c>
      <c r="C166" s="52" t="s">
        <v>365</v>
      </c>
      <c r="D166" s="64">
        <v>91.851646891999991</v>
      </c>
      <c r="E166" s="64" t="s">
        <v>34</v>
      </c>
      <c r="F166" s="71">
        <v>11.453471840000001</v>
      </c>
      <c r="G166" s="71">
        <f t="shared" si="173"/>
        <v>80.398175051999985</v>
      </c>
      <c r="H166" s="54">
        <v>17.1602130112</v>
      </c>
      <c r="I166" s="54">
        <v>0</v>
      </c>
      <c r="J166" s="54">
        <v>0</v>
      </c>
      <c r="K166" s="71">
        <v>14.352048479333334</v>
      </c>
      <c r="L166" s="54">
        <v>2.8081645318666659</v>
      </c>
      <c r="M166" s="54">
        <f t="shared" si="174"/>
        <v>15.669539199999997</v>
      </c>
      <c r="N166" s="54">
        <v>0</v>
      </c>
      <c r="O166" s="54">
        <v>0</v>
      </c>
      <c r="P166" s="54">
        <v>13.062027259999997</v>
      </c>
      <c r="Q166" s="54">
        <v>2.6075119400000002</v>
      </c>
      <c r="R166" s="54">
        <f t="shared" si="175"/>
        <v>64.728635851999982</v>
      </c>
      <c r="S166" s="54">
        <f t="shared" si="176"/>
        <v>-1.4906738112000024</v>
      </c>
      <c r="T166" s="55">
        <f t="shared" si="177"/>
        <v>-8.6868024903133806E-2</v>
      </c>
      <c r="U166" s="54">
        <f t="shared" si="178"/>
        <v>0</v>
      </c>
      <c r="V166" s="55">
        <v>0</v>
      </c>
      <c r="W166" s="54">
        <f t="shared" si="179"/>
        <v>0</v>
      </c>
      <c r="X166" s="55">
        <v>0</v>
      </c>
      <c r="Y166" s="54">
        <f t="shared" si="180"/>
        <v>-1.2900212193333367</v>
      </c>
      <c r="Z166" s="55">
        <f t="shared" si="181"/>
        <v>-8.9884118019176271E-2</v>
      </c>
      <c r="AA166" s="54">
        <f t="shared" si="182"/>
        <v>-0.20065259186666573</v>
      </c>
      <c r="AB166" s="55">
        <f t="shared" si="183"/>
        <v>-7.1453289004147602E-2</v>
      </c>
      <c r="AC166" s="56" t="s">
        <v>34</v>
      </c>
      <c r="AK166" s="33"/>
      <c r="AL166" s="33"/>
    </row>
    <row r="167" spans="1:38" ht="52.5" customHeight="1" x14ac:dyDescent="0.25">
      <c r="A167" s="50" t="s">
        <v>224</v>
      </c>
      <c r="B167" s="125" t="s">
        <v>366</v>
      </c>
      <c r="C167" s="52" t="s">
        <v>367</v>
      </c>
      <c r="D167" s="54">
        <v>81.201211263999994</v>
      </c>
      <c r="E167" s="54" t="s">
        <v>34</v>
      </c>
      <c r="F167" s="71">
        <v>62.844588700000003</v>
      </c>
      <c r="G167" s="71">
        <f t="shared" si="173"/>
        <v>18.356622563999991</v>
      </c>
      <c r="H167" s="54">
        <v>18.356622563999995</v>
      </c>
      <c r="I167" s="54">
        <v>0</v>
      </c>
      <c r="J167" s="54">
        <v>0</v>
      </c>
      <c r="K167" s="71">
        <v>15.551155069999997</v>
      </c>
      <c r="L167" s="54">
        <v>2.8054674939999984</v>
      </c>
      <c r="M167" s="54">
        <f t="shared" si="174"/>
        <v>16.014332109999998</v>
      </c>
      <c r="N167" s="54">
        <v>0</v>
      </c>
      <c r="O167" s="54">
        <v>0</v>
      </c>
      <c r="P167" s="54">
        <v>14.53350798</v>
      </c>
      <c r="Q167" s="54">
        <v>1.4808241299999991</v>
      </c>
      <c r="R167" s="54">
        <f t="shared" si="175"/>
        <v>2.3422904539999934</v>
      </c>
      <c r="S167" s="54">
        <f t="shared" si="176"/>
        <v>-2.3422904539999969</v>
      </c>
      <c r="T167" s="55">
        <f t="shared" si="177"/>
        <v>-0.12759920545479694</v>
      </c>
      <c r="U167" s="54">
        <f t="shared" si="178"/>
        <v>0</v>
      </c>
      <c r="V167" s="55">
        <v>0</v>
      </c>
      <c r="W167" s="54">
        <f t="shared" si="179"/>
        <v>0</v>
      </c>
      <c r="X167" s="55">
        <v>0</v>
      </c>
      <c r="Y167" s="54">
        <f t="shared" si="180"/>
        <v>-1.017647089999997</v>
      </c>
      <c r="Z167" s="55">
        <f t="shared" si="181"/>
        <v>-6.5438681912648261E-2</v>
      </c>
      <c r="AA167" s="54">
        <f t="shared" si="182"/>
        <v>-1.3246433639999993</v>
      </c>
      <c r="AB167" s="55">
        <f t="shared" si="183"/>
        <v>-0.47216493038432616</v>
      </c>
      <c r="AC167" s="56" t="s">
        <v>368</v>
      </c>
      <c r="AK167" s="33"/>
      <c r="AL167" s="33"/>
    </row>
    <row r="168" spans="1:38" ht="47.25" x14ac:dyDescent="0.25">
      <c r="A168" s="50" t="s">
        <v>224</v>
      </c>
      <c r="B168" s="125" t="s">
        <v>369</v>
      </c>
      <c r="C168" s="52" t="s">
        <v>370</v>
      </c>
      <c r="D168" s="64">
        <v>172.19259430599999</v>
      </c>
      <c r="E168" s="64" t="s">
        <v>34</v>
      </c>
      <c r="F168" s="71">
        <v>0</v>
      </c>
      <c r="G168" s="71">
        <f t="shared" si="173"/>
        <v>172.19259430599999</v>
      </c>
      <c r="H168" s="54">
        <v>15.468686878</v>
      </c>
      <c r="I168" s="54">
        <v>0</v>
      </c>
      <c r="J168" s="54">
        <v>0</v>
      </c>
      <c r="K168" s="71">
        <v>0.48152539</v>
      </c>
      <c r="L168" s="54">
        <v>14.987161488</v>
      </c>
      <c r="M168" s="54">
        <f t="shared" si="174"/>
        <v>19.274214199999999</v>
      </c>
      <c r="N168" s="54">
        <v>0</v>
      </c>
      <c r="O168" s="54">
        <v>0</v>
      </c>
      <c r="P168" s="54">
        <v>0.55470037999999999</v>
      </c>
      <c r="Q168" s="54">
        <v>18.71951382</v>
      </c>
      <c r="R168" s="54">
        <f t="shared" si="175"/>
        <v>152.918380106</v>
      </c>
      <c r="S168" s="54">
        <f t="shared" si="176"/>
        <v>3.8055273219999997</v>
      </c>
      <c r="T168" s="55">
        <f t="shared" si="177"/>
        <v>0.246014891374673</v>
      </c>
      <c r="U168" s="54">
        <f t="shared" si="178"/>
        <v>0</v>
      </c>
      <c r="V168" s="55">
        <v>0</v>
      </c>
      <c r="W168" s="54">
        <f t="shared" si="179"/>
        <v>0</v>
      </c>
      <c r="X168" s="55">
        <v>0</v>
      </c>
      <c r="Y168" s="54">
        <f t="shared" si="180"/>
        <v>7.3174989999999995E-2</v>
      </c>
      <c r="Z168" s="55">
        <f t="shared" si="181"/>
        <v>0.15196496699789808</v>
      </c>
      <c r="AA168" s="54">
        <f t="shared" si="182"/>
        <v>3.7323523319999996</v>
      </c>
      <c r="AB168" s="55">
        <f t="shared" si="183"/>
        <v>0.24903663945894219</v>
      </c>
      <c r="AC168" s="82" t="s">
        <v>371</v>
      </c>
      <c r="AK168" s="33"/>
      <c r="AL168" s="33"/>
    </row>
    <row r="169" spans="1:38" ht="47.25" x14ac:dyDescent="0.25">
      <c r="A169" s="50" t="s">
        <v>224</v>
      </c>
      <c r="B169" s="125" t="s">
        <v>372</v>
      </c>
      <c r="C169" s="52" t="s">
        <v>373</v>
      </c>
      <c r="D169" s="54">
        <v>200.98574400000001</v>
      </c>
      <c r="E169" s="54" t="s">
        <v>34</v>
      </c>
      <c r="F169" s="71">
        <v>0</v>
      </c>
      <c r="G169" s="71">
        <f t="shared" ref="G169:G203" si="184">D169-F169</f>
        <v>200.98574400000001</v>
      </c>
      <c r="H169" s="54">
        <v>134.10239999999999</v>
      </c>
      <c r="I169" s="54">
        <v>0</v>
      </c>
      <c r="J169" s="54">
        <v>0</v>
      </c>
      <c r="K169" s="71">
        <v>0</v>
      </c>
      <c r="L169" s="54">
        <v>134.10239999999999</v>
      </c>
      <c r="M169" s="54">
        <f t="shared" ref="M169:M203" si="185">N169+O169+P169+Q169</f>
        <v>143.08228697999996</v>
      </c>
      <c r="N169" s="54">
        <v>0</v>
      </c>
      <c r="O169" s="54">
        <v>0</v>
      </c>
      <c r="P169" s="54">
        <v>0</v>
      </c>
      <c r="Q169" s="54">
        <v>143.08228697999996</v>
      </c>
      <c r="R169" s="54">
        <f t="shared" ref="R169:R203" si="186">G169-M169</f>
        <v>57.903457020000047</v>
      </c>
      <c r="S169" s="54">
        <f t="shared" ref="S169:S203" si="187">M169-H169</f>
        <v>8.979886979999975</v>
      </c>
      <c r="T169" s="55">
        <f t="shared" ref="T169:T213" si="188">S169/H169</f>
        <v>6.6962910283484681E-2</v>
      </c>
      <c r="U169" s="54">
        <f t="shared" ref="U169:U203" si="189">N169-I169</f>
        <v>0</v>
      </c>
      <c r="V169" s="55">
        <v>0</v>
      </c>
      <c r="W169" s="54">
        <f t="shared" ref="W169:W203" si="190">O169-J169</f>
        <v>0</v>
      </c>
      <c r="X169" s="55">
        <v>0</v>
      </c>
      <c r="Y169" s="54">
        <f t="shared" ref="Y169:Y203" si="191">P169-K169</f>
        <v>0</v>
      </c>
      <c r="Z169" s="55">
        <v>0</v>
      </c>
      <c r="AA169" s="54">
        <f t="shared" ref="AA169:AA203" si="192">Q169-L169</f>
        <v>8.979886979999975</v>
      </c>
      <c r="AB169" s="55">
        <f t="shared" si="183"/>
        <v>6.6962910283484681E-2</v>
      </c>
      <c r="AC169" s="82" t="s">
        <v>34</v>
      </c>
      <c r="AK169" s="33"/>
      <c r="AL169" s="33"/>
    </row>
    <row r="170" spans="1:38" ht="94.5" x14ac:dyDescent="0.25">
      <c r="A170" s="50" t="s">
        <v>224</v>
      </c>
      <c r="B170" s="125" t="s">
        <v>374</v>
      </c>
      <c r="C170" s="52" t="s">
        <v>375</v>
      </c>
      <c r="D170" s="54">
        <v>32.41544442</v>
      </c>
      <c r="E170" s="54" t="s">
        <v>34</v>
      </c>
      <c r="F170" s="71">
        <v>0</v>
      </c>
      <c r="G170" s="71">
        <f t="shared" si="184"/>
        <v>32.41544442</v>
      </c>
      <c r="H170" s="54" t="s">
        <v>34</v>
      </c>
      <c r="I170" s="54" t="s">
        <v>34</v>
      </c>
      <c r="J170" s="54" t="s">
        <v>34</v>
      </c>
      <c r="K170" s="71" t="s">
        <v>34</v>
      </c>
      <c r="L170" s="54" t="s">
        <v>34</v>
      </c>
      <c r="M170" s="54">
        <f t="shared" si="185"/>
        <v>3.8629572800000003</v>
      </c>
      <c r="N170" s="54">
        <v>0</v>
      </c>
      <c r="O170" s="54">
        <v>0</v>
      </c>
      <c r="P170" s="54">
        <v>0</v>
      </c>
      <c r="Q170" s="54">
        <v>3.8629572800000003</v>
      </c>
      <c r="R170" s="54">
        <f t="shared" si="186"/>
        <v>28.55248714</v>
      </c>
      <c r="S170" s="54" t="s">
        <v>34</v>
      </c>
      <c r="T170" s="55" t="s">
        <v>34</v>
      </c>
      <c r="U170" s="54" t="s">
        <v>34</v>
      </c>
      <c r="V170" s="55" t="s">
        <v>34</v>
      </c>
      <c r="W170" s="54" t="s">
        <v>34</v>
      </c>
      <c r="X170" s="55" t="s">
        <v>34</v>
      </c>
      <c r="Y170" s="54" t="s">
        <v>34</v>
      </c>
      <c r="Z170" s="55" t="s">
        <v>34</v>
      </c>
      <c r="AA170" s="54" t="s">
        <v>34</v>
      </c>
      <c r="AB170" s="55" t="s">
        <v>34</v>
      </c>
      <c r="AC170" s="82" t="s">
        <v>376</v>
      </c>
      <c r="AK170" s="33"/>
      <c r="AL170" s="33"/>
    </row>
    <row r="171" spans="1:38" ht="44.25" customHeight="1" x14ac:dyDescent="0.25">
      <c r="A171" s="50" t="s">
        <v>224</v>
      </c>
      <c r="B171" s="125" t="s">
        <v>377</v>
      </c>
      <c r="C171" s="52" t="s">
        <v>378</v>
      </c>
      <c r="D171" s="54">
        <v>39.667823999999996</v>
      </c>
      <c r="E171" s="54" t="s">
        <v>34</v>
      </c>
      <c r="F171" s="71">
        <v>0</v>
      </c>
      <c r="G171" s="71">
        <f>D171-F171</f>
        <v>39.667823999999996</v>
      </c>
      <c r="H171" s="54" t="s">
        <v>34</v>
      </c>
      <c r="I171" s="54" t="s">
        <v>34</v>
      </c>
      <c r="J171" s="54" t="s">
        <v>34</v>
      </c>
      <c r="K171" s="71" t="s">
        <v>34</v>
      </c>
      <c r="L171" s="54" t="s">
        <v>34</v>
      </c>
      <c r="M171" s="54">
        <f t="shared" si="185"/>
        <v>0</v>
      </c>
      <c r="N171" s="54">
        <v>0</v>
      </c>
      <c r="O171" s="54">
        <v>0</v>
      </c>
      <c r="P171" s="54">
        <v>0</v>
      </c>
      <c r="Q171" s="54">
        <v>0</v>
      </c>
      <c r="R171" s="54">
        <f t="shared" si="186"/>
        <v>39.667823999999996</v>
      </c>
      <c r="S171" s="54" t="s">
        <v>34</v>
      </c>
      <c r="T171" s="55" t="s">
        <v>34</v>
      </c>
      <c r="U171" s="54" t="s">
        <v>34</v>
      </c>
      <c r="V171" s="55" t="s">
        <v>34</v>
      </c>
      <c r="W171" s="54" t="s">
        <v>34</v>
      </c>
      <c r="X171" s="55" t="s">
        <v>34</v>
      </c>
      <c r="Y171" s="54" t="s">
        <v>34</v>
      </c>
      <c r="Z171" s="55" t="s">
        <v>34</v>
      </c>
      <c r="AA171" s="54" t="s">
        <v>34</v>
      </c>
      <c r="AB171" s="55" t="s">
        <v>34</v>
      </c>
      <c r="AC171" s="56" t="s">
        <v>34</v>
      </c>
      <c r="AK171" s="33"/>
      <c r="AL171" s="33"/>
    </row>
    <row r="172" spans="1:38" ht="47.25" x14ac:dyDescent="0.25">
      <c r="A172" s="50" t="s">
        <v>224</v>
      </c>
      <c r="B172" s="125" t="s">
        <v>379</v>
      </c>
      <c r="C172" s="52" t="s">
        <v>380</v>
      </c>
      <c r="D172" s="54" t="s">
        <v>34</v>
      </c>
      <c r="E172" s="54" t="s">
        <v>34</v>
      </c>
      <c r="F172" s="71" t="s">
        <v>34</v>
      </c>
      <c r="G172" s="71" t="s">
        <v>34</v>
      </c>
      <c r="H172" s="54" t="s">
        <v>34</v>
      </c>
      <c r="I172" s="54" t="s">
        <v>34</v>
      </c>
      <c r="J172" s="54" t="s">
        <v>34</v>
      </c>
      <c r="K172" s="54" t="s">
        <v>34</v>
      </c>
      <c r="L172" s="54" t="s">
        <v>34</v>
      </c>
      <c r="M172" s="54">
        <f t="shared" si="185"/>
        <v>20.324350079999999</v>
      </c>
      <c r="N172" s="54">
        <v>0</v>
      </c>
      <c r="O172" s="54">
        <v>0</v>
      </c>
      <c r="P172" s="54">
        <v>16.936958399999998</v>
      </c>
      <c r="Q172" s="54">
        <v>3.3873916800000008</v>
      </c>
      <c r="R172" s="54" t="s">
        <v>34</v>
      </c>
      <c r="S172" s="54" t="s">
        <v>34</v>
      </c>
      <c r="T172" s="55" t="s">
        <v>34</v>
      </c>
      <c r="U172" s="54" t="s">
        <v>34</v>
      </c>
      <c r="V172" s="55" t="s">
        <v>34</v>
      </c>
      <c r="W172" s="54" t="s">
        <v>34</v>
      </c>
      <c r="X172" s="55" t="s">
        <v>34</v>
      </c>
      <c r="Y172" s="54" t="s">
        <v>34</v>
      </c>
      <c r="Z172" s="55" t="s">
        <v>34</v>
      </c>
      <c r="AA172" s="54" t="s">
        <v>34</v>
      </c>
      <c r="AB172" s="55" t="s">
        <v>34</v>
      </c>
      <c r="AC172" s="82" t="s">
        <v>381</v>
      </c>
      <c r="AK172" s="33"/>
      <c r="AL172" s="33"/>
    </row>
    <row r="173" spans="1:38" ht="45" customHeight="1" x14ac:dyDescent="0.25">
      <c r="A173" s="50" t="s">
        <v>224</v>
      </c>
      <c r="B173" s="125" t="s">
        <v>382</v>
      </c>
      <c r="C173" s="52" t="s">
        <v>383</v>
      </c>
      <c r="D173" s="54">
        <v>28.480537704</v>
      </c>
      <c r="E173" s="54" t="s">
        <v>34</v>
      </c>
      <c r="F173" s="71">
        <v>0</v>
      </c>
      <c r="G173" s="71">
        <f t="shared" si="184"/>
        <v>28.480537704</v>
      </c>
      <c r="H173" s="54">
        <v>28.480537704</v>
      </c>
      <c r="I173" s="54">
        <v>0</v>
      </c>
      <c r="J173" s="54">
        <v>0</v>
      </c>
      <c r="K173" s="54">
        <v>23.80329051</v>
      </c>
      <c r="L173" s="54">
        <v>4.6772471939999996</v>
      </c>
      <c r="M173" s="54">
        <f t="shared" si="185"/>
        <v>0.2891377</v>
      </c>
      <c r="N173" s="54">
        <v>0</v>
      </c>
      <c r="O173" s="54">
        <v>0</v>
      </c>
      <c r="P173" s="54">
        <v>0.2891377</v>
      </c>
      <c r="Q173" s="54">
        <v>0</v>
      </c>
      <c r="R173" s="54">
        <f t="shared" si="186"/>
        <v>28.191400003999998</v>
      </c>
      <c r="S173" s="54">
        <f t="shared" si="187"/>
        <v>-28.191400003999998</v>
      </c>
      <c r="T173" s="55">
        <f t="shared" si="188"/>
        <v>-0.98984788479048302</v>
      </c>
      <c r="U173" s="54">
        <f t="shared" si="189"/>
        <v>0</v>
      </c>
      <c r="V173" s="55">
        <v>0</v>
      </c>
      <c r="W173" s="54">
        <f t="shared" si="190"/>
        <v>0</v>
      </c>
      <c r="X173" s="55">
        <v>0</v>
      </c>
      <c r="Y173" s="54">
        <f t="shared" si="191"/>
        <v>-23.514152809999999</v>
      </c>
      <c r="Z173" s="55">
        <f t="shared" ref="Z173:Z213" si="193">Y173/K173</f>
        <v>-0.98785303654221535</v>
      </c>
      <c r="AA173" s="54">
        <f t="shared" si="192"/>
        <v>-4.6772471939999996</v>
      </c>
      <c r="AB173" s="55">
        <f t="shared" ref="AB173:AB213" si="194">AA173/L173</f>
        <v>-1</v>
      </c>
      <c r="AC173" s="56" t="s">
        <v>384</v>
      </c>
      <c r="AK173" s="33"/>
      <c r="AL173" s="33"/>
    </row>
    <row r="174" spans="1:38" ht="47.25" x14ac:dyDescent="0.25">
      <c r="A174" s="50" t="s">
        <v>224</v>
      </c>
      <c r="B174" s="125" t="s">
        <v>385</v>
      </c>
      <c r="C174" s="52" t="s">
        <v>386</v>
      </c>
      <c r="D174" s="54">
        <v>1.3560000000000001</v>
      </c>
      <c r="E174" s="54" t="s">
        <v>34</v>
      </c>
      <c r="F174" s="71">
        <v>0</v>
      </c>
      <c r="G174" s="71">
        <f t="shared" si="184"/>
        <v>1.3560000000000001</v>
      </c>
      <c r="H174" s="54">
        <v>1.3560000000000001</v>
      </c>
      <c r="I174" s="54">
        <v>0</v>
      </c>
      <c r="J174" s="54">
        <v>0</v>
      </c>
      <c r="K174" s="54">
        <v>0</v>
      </c>
      <c r="L174" s="54">
        <v>1.3560000000000001</v>
      </c>
      <c r="M174" s="54">
        <f t="shared" si="185"/>
        <v>1.2074171999999999</v>
      </c>
      <c r="N174" s="54">
        <v>0</v>
      </c>
      <c r="O174" s="54">
        <v>0</v>
      </c>
      <c r="P174" s="54">
        <v>0</v>
      </c>
      <c r="Q174" s="54">
        <v>1.2074171999999999</v>
      </c>
      <c r="R174" s="54">
        <f t="shared" si="186"/>
        <v>0.14858280000000024</v>
      </c>
      <c r="S174" s="54">
        <f t="shared" si="187"/>
        <v>-0.14858280000000024</v>
      </c>
      <c r="T174" s="55">
        <f t="shared" si="188"/>
        <v>-0.10957433628318601</v>
      </c>
      <c r="U174" s="54">
        <f t="shared" si="189"/>
        <v>0</v>
      </c>
      <c r="V174" s="55">
        <v>0</v>
      </c>
      <c r="W174" s="54">
        <f t="shared" si="190"/>
        <v>0</v>
      </c>
      <c r="X174" s="55">
        <v>0</v>
      </c>
      <c r="Y174" s="54">
        <f t="shared" si="191"/>
        <v>0</v>
      </c>
      <c r="Z174" s="55">
        <v>0</v>
      </c>
      <c r="AA174" s="54">
        <f t="shared" si="192"/>
        <v>-0.14858280000000024</v>
      </c>
      <c r="AB174" s="55">
        <f t="shared" si="194"/>
        <v>-0.10957433628318601</v>
      </c>
      <c r="AC174" s="82" t="s">
        <v>317</v>
      </c>
      <c r="AK174" s="33"/>
      <c r="AL174" s="33"/>
    </row>
    <row r="175" spans="1:38" ht="64.5" customHeight="1" x14ac:dyDescent="0.25">
      <c r="A175" s="50" t="s">
        <v>224</v>
      </c>
      <c r="B175" s="125" t="s">
        <v>387</v>
      </c>
      <c r="C175" s="52" t="s">
        <v>388</v>
      </c>
      <c r="D175" s="54">
        <v>18.676469052000002</v>
      </c>
      <c r="E175" s="54" t="s">
        <v>34</v>
      </c>
      <c r="F175" s="71">
        <v>0</v>
      </c>
      <c r="G175" s="71">
        <f t="shared" si="184"/>
        <v>18.676469052000002</v>
      </c>
      <c r="H175" s="54">
        <v>18.676469052000002</v>
      </c>
      <c r="I175" s="54">
        <v>0</v>
      </c>
      <c r="J175" s="54">
        <v>0</v>
      </c>
      <c r="K175" s="54">
        <v>4.8000000000000001E-2</v>
      </c>
      <c r="L175" s="54">
        <v>18.628469052000003</v>
      </c>
      <c r="M175" s="54">
        <f t="shared" si="185"/>
        <v>10.052387999999999</v>
      </c>
      <c r="N175" s="54">
        <v>0</v>
      </c>
      <c r="O175" s="54">
        <v>0</v>
      </c>
      <c r="P175" s="54">
        <v>4.8000000000000001E-2</v>
      </c>
      <c r="Q175" s="54">
        <v>10.004387999999999</v>
      </c>
      <c r="R175" s="54">
        <f t="shared" si="186"/>
        <v>8.6240810520000029</v>
      </c>
      <c r="S175" s="54">
        <f t="shared" si="187"/>
        <v>-8.6240810520000029</v>
      </c>
      <c r="T175" s="55">
        <f t="shared" si="188"/>
        <v>-0.46176185808936288</v>
      </c>
      <c r="U175" s="54">
        <f t="shared" si="189"/>
        <v>0</v>
      </c>
      <c r="V175" s="55">
        <v>0</v>
      </c>
      <c r="W175" s="54">
        <f t="shared" si="190"/>
        <v>0</v>
      </c>
      <c r="X175" s="55">
        <v>0</v>
      </c>
      <c r="Y175" s="54">
        <f t="shared" si="191"/>
        <v>0</v>
      </c>
      <c r="Z175" s="55">
        <f t="shared" si="193"/>
        <v>0</v>
      </c>
      <c r="AA175" s="54">
        <f t="shared" si="192"/>
        <v>-8.6240810520000046</v>
      </c>
      <c r="AB175" s="55">
        <f t="shared" si="194"/>
        <v>-0.46295168045889951</v>
      </c>
      <c r="AC175" s="56" t="s">
        <v>317</v>
      </c>
      <c r="AK175" s="33"/>
      <c r="AL175" s="33"/>
    </row>
    <row r="176" spans="1:38" ht="47.25" x14ac:dyDescent="0.25">
      <c r="A176" s="50" t="s">
        <v>224</v>
      </c>
      <c r="B176" s="125" t="s">
        <v>389</v>
      </c>
      <c r="C176" s="52" t="s">
        <v>390</v>
      </c>
      <c r="D176" s="54">
        <v>7.1375421120000002</v>
      </c>
      <c r="E176" s="54" t="s">
        <v>34</v>
      </c>
      <c r="F176" s="54">
        <v>0</v>
      </c>
      <c r="G176" s="71">
        <f t="shared" si="184"/>
        <v>7.1375421120000002</v>
      </c>
      <c r="H176" s="54">
        <v>7.1375421120000002</v>
      </c>
      <c r="I176" s="54">
        <v>0</v>
      </c>
      <c r="J176" s="54">
        <v>0</v>
      </c>
      <c r="K176" s="54">
        <v>5.3999999999999999E-2</v>
      </c>
      <c r="L176" s="54">
        <v>7.0835421119999999</v>
      </c>
      <c r="M176" s="54">
        <f t="shared" si="185"/>
        <v>9.4910991599999974</v>
      </c>
      <c r="N176" s="54">
        <v>0</v>
      </c>
      <c r="O176" s="54">
        <v>0</v>
      </c>
      <c r="P176" s="54">
        <v>0</v>
      </c>
      <c r="Q176" s="54">
        <v>9.4910991599999974</v>
      </c>
      <c r="R176" s="54">
        <f t="shared" si="186"/>
        <v>-2.3535570479999972</v>
      </c>
      <c r="S176" s="54">
        <f t="shared" si="187"/>
        <v>2.3535570479999972</v>
      </c>
      <c r="T176" s="55">
        <f t="shared" si="188"/>
        <v>0.32974335017135337</v>
      </c>
      <c r="U176" s="54">
        <f t="shared" si="189"/>
        <v>0</v>
      </c>
      <c r="V176" s="55">
        <v>0</v>
      </c>
      <c r="W176" s="54">
        <f t="shared" si="190"/>
        <v>0</v>
      </c>
      <c r="X176" s="55">
        <v>0</v>
      </c>
      <c r="Y176" s="54">
        <f t="shared" si="191"/>
        <v>-5.3999999999999999E-2</v>
      </c>
      <c r="Z176" s="55">
        <f t="shared" si="193"/>
        <v>-1</v>
      </c>
      <c r="AA176" s="54">
        <f t="shared" si="192"/>
        <v>2.4075570479999975</v>
      </c>
      <c r="AB176" s="55">
        <f t="shared" si="194"/>
        <v>0.33988038892596301</v>
      </c>
      <c r="AC176" s="82" t="s">
        <v>391</v>
      </c>
      <c r="AK176" s="33"/>
      <c r="AL176" s="33"/>
    </row>
    <row r="177" spans="1:38" ht="47.25" x14ac:dyDescent="0.25">
      <c r="A177" s="50" t="s">
        <v>224</v>
      </c>
      <c r="B177" s="125" t="s">
        <v>392</v>
      </c>
      <c r="C177" s="52" t="s">
        <v>393</v>
      </c>
      <c r="D177" s="54">
        <v>59.576141342</v>
      </c>
      <c r="E177" s="54" t="s">
        <v>34</v>
      </c>
      <c r="F177" s="54">
        <v>0</v>
      </c>
      <c r="G177" s="71">
        <f t="shared" si="184"/>
        <v>59.576141342</v>
      </c>
      <c r="H177" s="54">
        <v>21.060179461999997</v>
      </c>
      <c r="I177" s="54">
        <v>0</v>
      </c>
      <c r="J177" s="54">
        <v>0</v>
      </c>
      <c r="K177" s="54">
        <v>7.5831709999999997E-2</v>
      </c>
      <c r="L177" s="54">
        <v>20.984347751999998</v>
      </c>
      <c r="M177" s="54">
        <f t="shared" si="185"/>
        <v>20.351667339999999</v>
      </c>
      <c r="N177" s="54">
        <v>0</v>
      </c>
      <c r="O177" s="54">
        <v>0</v>
      </c>
      <c r="P177" s="54">
        <v>0</v>
      </c>
      <c r="Q177" s="54">
        <v>20.351667339999999</v>
      </c>
      <c r="R177" s="54">
        <f t="shared" si="186"/>
        <v>39.224474002000001</v>
      </c>
      <c r="S177" s="54">
        <f t="shared" si="187"/>
        <v>-0.70851212199999836</v>
      </c>
      <c r="T177" s="55">
        <f t="shared" si="188"/>
        <v>-3.3642264220891588E-2</v>
      </c>
      <c r="U177" s="54">
        <f t="shared" si="189"/>
        <v>0</v>
      </c>
      <c r="V177" s="55">
        <v>0</v>
      </c>
      <c r="W177" s="54">
        <f t="shared" si="190"/>
        <v>0</v>
      </c>
      <c r="X177" s="55">
        <v>0</v>
      </c>
      <c r="Y177" s="54">
        <f t="shared" si="191"/>
        <v>-7.5831709999999997E-2</v>
      </c>
      <c r="Z177" s="55">
        <f t="shared" si="193"/>
        <v>-1</v>
      </c>
      <c r="AA177" s="54">
        <f t="shared" si="192"/>
        <v>-0.63268041199999914</v>
      </c>
      <c r="AB177" s="55">
        <f t="shared" si="194"/>
        <v>-3.0150110905386562E-2</v>
      </c>
      <c r="AC177" s="56" t="s">
        <v>34</v>
      </c>
      <c r="AK177" s="33"/>
      <c r="AL177" s="33"/>
    </row>
    <row r="178" spans="1:38" ht="47.25" x14ac:dyDescent="0.25">
      <c r="A178" s="50" t="s">
        <v>224</v>
      </c>
      <c r="B178" s="125" t="s">
        <v>394</v>
      </c>
      <c r="C178" s="52" t="s">
        <v>395</v>
      </c>
      <c r="D178" s="54">
        <v>11.021114235999999</v>
      </c>
      <c r="E178" s="54" t="s">
        <v>34</v>
      </c>
      <c r="F178" s="54">
        <v>0</v>
      </c>
      <c r="G178" s="71">
        <f t="shared" si="184"/>
        <v>11.021114235999999</v>
      </c>
      <c r="H178" s="54">
        <v>4.9825314559999994</v>
      </c>
      <c r="I178" s="54">
        <v>0</v>
      </c>
      <c r="J178" s="54">
        <v>0</v>
      </c>
      <c r="K178" s="54">
        <v>0.08</v>
      </c>
      <c r="L178" s="54">
        <v>4.9025314559999993</v>
      </c>
      <c r="M178" s="54">
        <f t="shared" si="185"/>
        <v>4.312608</v>
      </c>
      <c r="N178" s="54">
        <v>0</v>
      </c>
      <c r="O178" s="54">
        <v>0</v>
      </c>
      <c r="P178" s="54">
        <v>0</v>
      </c>
      <c r="Q178" s="54">
        <v>4.312608</v>
      </c>
      <c r="R178" s="54">
        <f t="shared" si="186"/>
        <v>6.708506235999999</v>
      </c>
      <c r="S178" s="54">
        <f t="shared" si="187"/>
        <v>-0.66992345599999936</v>
      </c>
      <c r="T178" s="55">
        <f t="shared" si="188"/>
        <v>-0.13445443584571309</v>
      </c>
      <c r="U178" s="54">
        <f t="shared" si="189"/>
        <v>0</v>
      </c>
      <c r="V178" s="55">
        <v>0</v>
      </c>
      <c r="W178" s="54">
        <f t="shared" si="190"/>
        <v>0</v>
      </c>
      <c r="X178" s="55">
        <v>0</v>
      </c>
      <c r="Y178" s="54">
        <f t="shared" si="191"/>
        <v>-0.08</v>
      </c>
      <c r="Z178" s="55">
        <f t="shared" si="193"/>
        <v>-1</v>
      </c>
      <c r="AA178" s="54">
        <f t="shared" si="192"/>
        <v>-0.58992345599999929</v>
      </c>
      <c r="AB178" s="55">
        <f t="shared" si="194"/>
        <v>-0.12033037651966866</v>
      </c>
      <c r="AC178" s="56" t="s">
        <v>317</v>
      </c>
      <c r="AK178" s="33"/>
      <c r="AL178" s="33"/>
    </row>
    <row r="179" spans="1:38" ht="31.5" x14ac:dyDescent="0.25">
      <c r="A179" s="50" t="s">
        <v>224</v>
      </c>
      <c r="B179" s="125" t="s">
        <v>396</v>
      </c>
      <c r="C179" s="52" t="s">
        <v>397</v>
      </c>
      <c r="D179" s="54">
        <v>294.89573725499997</v>
      </c>
      <c r="E179" s="54" t="s">
        <v>34</v>
      </c>
      <c r="F179" s="54">
        <v>0</v>
      </c>
      <c r="G179" s="71">
        <f t="shared" si="184"/>
        <v>294.89573725499997</v>
      </c>
      <c r="H179" s="54">
        <v>230.683318692</v>
      </c>
      <c r="I179" s="54">
        <v>0</v>
      </c>
      <c r="J179" s="54">
        <v>0</v>
      </c>
      <c r="K179" s="54">
        <v>0</v>
      </c>
      <c r="L179" s="54">
        <v>230.683318692</v>
      </c>
      <c r="M179" s="54">
        <f t="shared" si="185"/>
        <v>41.225000000000001</v>
      </c>
      <c r="N179" s="54">
        <v>0</v>
      </c>
      <c r="O179" s="54">
        <v>0</v>
      </c>
      <c r="P179" s="54">
        <v>0</v>
      </c>
      <c r="Q179" s="54">
        <v>41.225000000000001</v>
      </c>
      <c r="R179" s="54">
        <f t="shared" si="186"/>
        <v>253.67073725499998</v>
      </c>
      <c r="S179" s="54">
        <f t="shared" si="187"/>
        <v>-189.45831869200001</v>
      </c>
      <c r="T179" s="55">
        <f t="shared" si="188"/>
        <v>-0.82129180283277392</v>
      </c>
      <c r="U179" s="54">
        <f t="shared" si="189"/>
        <v>0</v>
      </c>
      <c r="V179" s="55">
        <v>0</v>
      </c>
      <c r="W179" s="54">
        <f t="shared" si="190"/>
        <v>0</v>
      </c>
      <c r="X179" s="55">
        <v>0</v>
      </c>
      <c r="Y179" s="54">
        <f t="shared" si="191"/>
        <v>0</v>
      </c>
      <c r="Z179" s="55">
        <v>0</v>
      </c>
      <c r="AA179" s="54">
        <f t="shared" si="192"/>
        <v>-189.45831869200001</v>
      </c>
      <c r="AB179" s="55">
        <f t="shared" si="194"/>
        <v>-0.82129180283277392</v>
      </c>
      <c r="AC179" s="82" t="s">
        <v>177</v>
      </c>
      <c r="AK179" s="33"/>
      <c r="AL179" s="33"/>
    </row>
    <row r="180" spans="1:38" ht="31.5" x14ac:dyDescent="0.25">
      <c r="A180" s="50" t="s">
        <v>224</v>
      </c>
      <c r="B180" s="125" t="s">
        <v>398</v>
      </c>
      <c r="C180" s="52" t="s">
        <v>399</v>
      </c>
      <c r="D180" s="54">
        <v>7.63</v>
      </c>
      <c r="E180" s="54" t="s">
        <v>34</v>
      </c>
      <c r="F180" s="54">
        <v>0</v>
      </c>
      <c r="G180" s="71">
        <f t="shared" si="184"/>
        <v>7.63</v>
      </c>
      <c r="H180" s="54">
        <v>7.63</v>
      </c>
      <c r="I180" s="54">
        <v>0</v>
      </c>
      <c r="J180" s="54">
        <v>0</v>
      </c>
      <c r="K180" s="54">
        <v>6.3583333333333343</v>
      </c>
      <c r="L180" s="54">
        <v>1.2716666666666656</v>
      </c>
      <c r="M180" s="54">
        <f t="shared" si="185"/>
        <v>7.6300000000000008</v>
      </c>
      <c r="N180" s="54">
        <v>0</v>
      </c>
      <c r="O180" s="54">
        <v>0</v>
      </c>
      <c r="P180" s="54">
        <v>6.3583333300000007</v>
      </c>
      <c r="Q180" s="54">
        <v>1.2716666699999997</v>
      </c>
      <c r="R180" s="54">
        <f t="shared" si="186"/>
        <v>0</v>
      </c>
      <c r="S180" s="54">
        <f t="shared" si="187"/>
        <v>0</v>
      </c>
      <c r="T180" s="55">
        <f t="shared" si="188"/>
        <v>0</v>
      </c>
      <c r="U180" s="54">
        <f t="shared" si="189"/>
        <v>0</v>
      </c>
      <c r="V180" s="55">
        <v>0</v>
      </c>
      <c r="W180" s="54">
        <f t="shared" si="190"/>
        <v>0</v>
      </c>
      <c r="X180" s="55">
        <v>0</v>
      </c>
      <c r="Y180" s="54">
        <f t="shared" si="191"/>
        <v>-3.33333360913457E-9</v>
      </c>
      <c r="Z180" s="55">
        <f t="shared" si="193"/>
        <v>-5.2424643918237E-10</v>
      </c>
      <c r="AA180" s="54">
        <f t="shared" si="192"/>
        <v>3.3333340532237798E-9</v>
      </c>
      <c r="AB180" s="55">
        <f t="shared" si="194"/>
        <v>2.6212325451301045E-9</v>
      </c>
      <c r="AC180" s="82" t="s">
        <v>34</v>
      </c>
      <c r="AK180" s="33"/>
      <c r="AL180" s="33"/>
    </row>
    <row r="181" spans="1:38" ht="47.25" x14ac:dyDescent="0.25">
      <c r="A181" s="50" t="s">
        <v>224</v>
      </c>
      <c r="B181" s="125" t="s">
        <v>400</v>
      </c>
      <c r="C181" s="52" t="s">
        <v>401</v>
      </c>
      <c r="D181" s="54">
        <v>116.49</v>
      </c>
      <c r="E181" s="54" t="s">
        <v>34</v>
      </c>
      <c r="F181" s="54">
        <v>0</v>
      </c>
      <c r="G181" s="71">
        <f t="shared" si="184"/>
        <v>116.49</v>
      </c>
      <c r="H181" s="54">
        <v>12.87</v>
      </c>
      <c r="I181" s="54">
        <v>0</v>
      </c>
      <c r="J181" s="54">
        <v>0</v>
      </c>
      <c r="K181" s="54">
        <v>0</v>
      </c>
      <c r="L181" s="54">
        <v>12.87</v>
      </c>
      <c r="M181" s="54">
        <f t="shared" si="185"/>
        <v>1.6964976000000001</v>
      </c>
      <c r="N181" s="54">
        <v>0</v>
      </c>
      <c r="O181" s="54">
        <v>0</v>
      </c>
      <c r="P181" s="54">
        <v>0</v>
      </c>
      <c r="Q181" s="54">
        <v>1.6964976000000001</v>
      </c>
      <c r="R181" s="54">
        <f t="shared" si="186"/>
        <v>114.79350239999999</v>
      </c>
      <c r="S181" s="54">
        <f t="shared" si="187"/>
        <v>-11.173502399999999</v>
      </c>
      <c r="T181" s="55">
        <f t="shared" si="188"/>
        <v>-0.86818200466200457</v>
      </c>
      <c r="U181" s="54">
        <f t="shared" si="189"/>
        <v>0</v>
      </c>
      <c r="V181" s="55">
        <v>0</v>
      </c>
      <c r="W181" s="54">
        <f t="shared" si="190"/>
        <v>0</v>
      </c>
      <c r="X181" s="55">
        <v>0</v>
      </c>
      <c r="Y181" s="54">
        <f t="shared" si="191"/>
        <v>0</v>
      </c>
      <c r="Z181" s="55">
        <v>0</v>
      </c>
      <c r="AA181" s="54">
        <f t="shared" si="192"/>
        <v>-11.173502399999999</v>
      </c>
      <c r="AB181" s="55">
        <f t="shared" si="194"/>
        <v>-0.86818200466200457</v>
      </c>
      <c r="AC181" s="82" t="s">
        <v>402</v>
      </c>
      <c r="AK181" s="33"/>
      <c r="AL181" s="33"/>
    </row>
    <row r="182" spans="1:38" ht="31.5" x14ac:dyDescent="0.25">
      <c r="A182" s="50" t="s">
        <v>224</v>
      </c>
      <c r="B182" s="125" t="s">
        <v>403</v>
      </c>
      <c r="C182" s="52" t="s">
        <v>404</v>
      </c>
      <c r="D182" s="54">
        <v>6.0667421583958525</v>
      </c>
      <c r="E182" s="54" t="s">
        <v>34</v>
      </c>
      <c r="F182" s="54">
        <v>0</v>
      </c>
      <c r="G182" s="71">
        <f t="shared" si="184"/>
        <v>6.0667421583958525</v>
      </c>
      <c r="H182" s="54">
        <v>6.0667421583958525</v>
      </c>
      <c r="I182" s="54">
        <v>0</v>
      </c>
      <c r="J182" s="54">
        <v>0</v>
      </c>
      <c r="K182" s="54">
        <v>0</v>
      </c>
      <c r="L182" s="54">
        <v>6.0667421583958525</v>
      </c>
      <c r="M182" s="54">
        <f t="shared" si="185"/>
        <v>5.7539999999999996</v>
      </c>
      <c r="N182" s="54">
        <v>0</v>
      </c>
      <c r="O182" s="54">
        <v>0</v>
      </c>
      <c r="P182" s="54">
        <v>0</v>
      </c>
      <c r="Q182" s="54">
        <v>5.7539999999999996</v>
      </c>
      <c r="R182" s="54">
        <f t="shared" si="186"/>
        <v>0.31274215839585295</v>
      </c>
      <c r="S182" s="54">
        <f t="shared" si="187"/>
        <v>-0.31274215839585295</v>
      </c>
      <c r="T182" s="55">
        <f t="shared" si="188"/>
        <v>-5.155026375450035E-2</v>
      </c>
      <c r="U182" s="54">
        <f t="shared" si="189"/>
        <v>0</v>
      </c>
      <c r="V182" s="55">
        <v>0</v>
      </c>
      <c r="W182" s="54">
        <f t="shared" si="190"/>
        <v>0</v>
      </c>
      <c r="X182" s="55">
        <v>0</v>
      </c>
      <c r="Y182" s="54">
        <f t="shared" si="191"/>
        <v>0</v>
      </c>
      <c r="Z182" s="55">
        <v>0</v>
      </c>
      <c r="AA182" s="54">
        <f t="shared" si="192"/>
        <v>-0.31274215839585295</v>
      </c>
      <c r="AB182" s="55">
        <f t="shared" si="194"/>
        <v>-5.155026375450035E-2</v>
      </c>
      <c r="AC182" s="82" t="s">
        <v>34</v>
      </c>
      <c r="AK182" s="33"/>
      <c r="AL182" s="33"/>
    </row>
    <row r="183" spans="1:38" ht="47.25" x14ac:dyDescent="0.25">
      <c r="A183" s="50" t="s">
        <v>224</v>
      </c>
      <c r="B183" s="125" t="s">
        <v>405</v>
      </c>
      <c r="C183" s="52" t="s">
        <v>406</v>
      </c>
      <c r="D183" s="54">
        <v>70.656409800000006</v>
      </c>
      <c r="E183" s="54" t="s">
        <v>34</v>
      </c>
      <c r="F183" s="54">
        <v>0</v>
      </c>
      <c r="G183" s="71">
        <f t="shared" si="184"/>
        <v>70.656409800000006</v>
      </c>
      <c r="H183" s="54">
        <v>0.93578119200000009</v>
      </c>
      <c r="I183" s="54">
        <v>0</v>
      </c>
      <c r="J183" s="54">
        <v>0</v>
      </c>
      <c r="K183" s="54">
        <v>0</v>
      </c>
      <c r="L183" s="54">
        <v>0.93578119199999998</v>
      </c>
      <c r="M183" s="54">
        <f t="shared" si="185"/>
        <v>0.84</v>
      </c>
      <c r="N183" s="54">
        <v>0</v>
      </c>
      <c r="O183" s="54">
        <v>0</v>
      </c>
      <c r="P183" s="54">
        <v>0</v>
      </c>
      <c r="Q183" s="54">
        <v>0.84</v>
      </c>
      <c r="R183" s="54">
        <f t="shared" si="186"/>
        <v>69.816409800000002</v>
      </c>
      <c r="S183" s="54">
        <f t="shared" si="187"/>
        <v>-9.5781192000000126E-2</v>
      </c>
      <c r="T183" s="55">
        <f t="shared" si="188"/>
        <v>-0.10235426061010224</v>
      </c>
      <c r="U183" s="54">
        <f t="shared" si="189"/>
        <v>0</v>
      </c>
      <c r="V183" s="55">
        <v>0</v>
      </c>
      <c r="W183" s="54">
        <f t="shared" si="190"/>
        <v>0</v>
      </c>
      <c r="X183" s="55">
        <v>0</v>
      </c>
      <c r="Y183" s="54">
        <f t="shared" si="191"/>
        <v>0</v>
      </c>
      <c r="Z183" s="55">
        <v>0</v>
      </c>
      <c r="AA183" s="54">
        <f t="shared" si="192"/>
        <v>-9.5781192000000015E-2</v>
      </c>
      <c r="AB183" s="55">
        <f t="shared" si="194"/>
        <v>-0.10235426061010212</v>
      </c>
      <c r="AC183" s="82" t="s">
        <v>317</v>
      </c>
      <c r="AK183" s="33"/>
      <c r="AL183" s="33"/>
    </row>
    <row r="184" spans="1:38" ht="31.5" x14ac:dyDescent="0.25">
      <c r="A184" s="50" t="s">
        <v>224</v>
      </c>
      <c r="B184" s="125" t="s">
        <v>407</v>
      </c>
      <c r="C184" s="52" t="s">
        <v>408</v>
      </c>
      <c r="D184" s="54">
        <v>36.906959999999998</v>
      </c>
      <c r="E184" s="54" t="s">
        <v>34</v>
      </c>
      <c r="F184" s="54">
        <v>0</v>
      </c>
      <c r="G184" s="71">
        <f t="shared" si="184"/>
        <v>36.906959999999998</v>
      </c>
      <c r="H184" s="54">
        <v>36.906959999999998</v>
      </c>
      <c r="I184" s="54">
        <v>0</v>
      </c>
      <c r="J184" s="54">
        <v>0</v>
      </c>
      <c r="K184" s="54">
        <v>0</v>
      </c>
      <c r="L184" s="54">
        <v>36.906959999999998</v>
      </c>
      <c r="M184" s="54">
        <f t="shared" si="185"/>
        <v>0</v>
      </c>
      <c r="N184" s="54">
        <v>0</v>
      </c>
      <c r="O184" s="54">
        <v>0</v>
      </c>
      <c r="P184" s="54">
        <v>0</v>
      </c>
      <c r="Q184" s="54">
        <v>0</v>
      </c>
      <c r="R184" s="54">
        <f t="shared" si="186"/>
        <v>36.906959999999998</v>
      </c>
      <c r="S184" s="54">
        <f t="shared" si="187"/>
        <v>-36.906959999999998</v>
      </c>
      <c r="T184" s="55">
        <f t="shared" si="188"/>
        <v>-1</v>
      </c>
      <c r="U184" s="54">
        <f t="shared" si="189"/>
        <v>0</v>
      </c>
      <c r="V184" s="55">
        <v>0</v>
      </c>
      <c r="W184" s="54">
        <f t="shared" si="190"/>
        <v>0</v>
      </c>
      <c r="X184" s="55">
        <v>0</v>
      </c>
      <c r="Y184" s="54">
        <f t="shared" si="191"/>
        <v>0</v>
      </c>
      <c r="Z184" s="55">
        <v>0</v>
      </c>
      <c r="AA184" s="54">
        <f t="shared" si="192"/>
        <v>-36.906959999999998</v>
      </c>
      <c r="AB184" s="55">
        <f t="shared" si="194"/>
        <v>-1</v>
      </c>
      <c r="AC184" s="82" t="s">
        <v>409</v>
      </c>
      <c r="AK184" s="33"/>
      <c r="AL184" s="33"/>
    </row>
    <row r="185" spans="1:38" ht="31.5" x14ac:dyDescent="0.25">
      <c r="A185" s="50" t="s">
        <v>224</v>
      </c>
      <c r="B185" s="125" t="s">
        <v>410</v>
      </c>
      <c r="C185" s="52" t="s">
        <v>411</v>
      </c>
      <c r="D185" s="54">
        <v>199.40748638400001</v>
      </c>
      <c r="E185" s="54" t="s">
        <v>34</v>
      </c>
      <c r="F185" s="54">
        <v>0</v>
      </c>
      <c r="G185" s="71">
        <f t="shared" si="184"/>
        <v>199.40748638400001</v>
      </c>
      <c r="H185" s="54">
        <v>169.49636342639999</v>
      </c>
      <c r="I185" s="54">
        <v>0</v>
      </c>
      <c r="J185" s="54">
        <v>0</v>
      </c>
      <c r="K185" s="54">
        <v>0</v>
      </c>
      <c r="L185" s="54">
        <v>169.49636342639999</v>
      </c>
      <c r="M185" s="54">
        <f t="shared" si="185"/>
        <v>54.67839738</v>
      </c>
      <c r="N185" s="54">
        <v>0</v>
      </c>
      <c r="O185" s="54">
        <v>0</v>
      </c>
      <c r="P185" s="54">
        <v>0</v>
      </c>
      <c r="Q185" s="54">
        <v>54.67839738</v>
      </c>
      <c r="R185" s="54">
        <f t="shared" si="186"/>
        <v>144.729089004</v>
      </c>
      <c r="S185" s="54">
        <f t="shared" si="187"/>
        <v>-114.81796604639999</v>
      </c>
      <c r="T185" s="55">
        <f t="shared" si="188"/>
        <v>-0.67740666363179602</v>
      </c>
      <c r="U185" s="54">
        <f t="shared" si="189"/>
        <v>0</v>
      </c>
      <c r="V185" s="55">
        <v>0</v>
      </c>
      <c r="W185" s="54">
        <f t="shared" si="190"/>
        <v>0</v>
      </c>
      <c r="X185" s="55">
        <v>0</v>
      </c>
      <c r="Y185" s="54">
        <f t="shared" si="191"/>
        <v>0</v>
      </c>
      <c r="Z185" s="55">
        <v>0</v>
      </c>
      <c r="AA185" s="54">
        <f t="shared" si="192"/>
        <v>-114.81796604639999</v>
      </c>
      <c r="AB185" s="55">
        <f t="shared" si="194"/>
        <v>-0.67740666363179602</v>
      </c>
      <c r="AC185" s="82" t="s">
        <v>412</v>
      </c>
      <c r="AK185" s="33"/>
      <c r="AL185" s="33"/>
    </row>
    <row r="186" spans="1:38" ht="47.25" x14ac:dyDescent="0.25">
      <c r="A186" s="50" t="s">
        <v>224</v>
      </c>
      <c r="B186" s="125" t="s">
        <v>413</v>
      </c>
      <c r="C186" s="52" t="s">
        <v>414</v>
      </c>
      <c r="D186" s="54">
        <v>12.994350000000001</v>
      </c>
      <c r="E186" s="54" t="s">
        <v>34</v>
      </c>
      <c r="F186" s="54">
        <v>0</v>
      </c>
      <c r="G186" s="71">
        <f t="shared" si="184"/>
        <v>12.994350000000001</v>
      </c>
      <c r="H186" s="54">
        <v>12.994350000000001</v>
      </c>
      <c r="I186" s="54">
        <v>0</v>
      </c>
      <c r="J186" s="54">
        <v>0</v>
      </c>
      <c r="K186" s="54">
        <v>0</v>
      </c>
      <c r="L186" s="54">
        <v>12.994350000000001</v>
      </c>
      <c r="M186" s="54">
        <f t="shared" si="185"/>
        <v>6.6502800000000001E-2</v>
      </c>
      <c r="N186" s="54">
        <v>0</v>
      </c>
      <c r="O186" s="54">
        <v>0</v>
      </c>
      <c r="P186" s="54">
        <v>0</v>
      </c>
      <c r="Q186" s="54">
        <v>6.6502800000000001E-2</v>
      </c>
      <c r="R186" s="54">
        <f t="shared" si="186"/>
        <v>12.9278472</v>
      </c>
      <c r="S186" s="54">
        <f t="shared" si="187"/>
        <v>-12.9278472</v>
      </c>
      <c r="T186" s="55">
        <f t="shared" si="188"/>
        <v>-0.99488217571482984</v>
      </c>
      <c r="U186" s="54">
        <f t="shared" si="189"/>
        <v>0</v>
      </c>
      <c r="V186" s="55">
        <v>0</v>
      </c>
      <c r="W186" s="54">
        <f t="shared" si="190"/>
        <v>0</v>
      </c>
      <c r="X186" s="55">
        <v>0</v>
      </c>
      <c r="Y186" s="54">
        <f t="shared" si="191"/>
        <v>0</v>
      </c>
      <c r="Z186" s="55">
        <v>0</v>
      </c>
      <c r="AA186" s="54">
        <f t="shared" si="192"/>
        <v>-12.9278472</v>
      </c>
      <c r="AB186" s="55">
        <f t="shared" si="194"/>
        <v>-0.99488217571482984</v>
      </c>
      <c r="AC186" s="82" t="s">
        <v>165</v>
      </c>
      <c r="AK186" s="33"/>
      <c r="AL186" s="33"/>
    </row>
    <row r="187" spans="1:38" ht="78.75" x14ac:dyDescent="0.25">
      <c r="A187" s="50" t="s">
        <v>224</v>
      </c>
      <c r="B187" s="125" t="s">
        <v>415</v>
      </c>
      <c r="C187" s="52" t="s">
        <v>416</v>
      </c>
      <c r="D187" s="54">
        <v>202.02483814679996</v>
      </c>
      <c r="E187" s="54" t="s">
        <v>34</v>
      </c>
      <c r="F187" s="54">
        <v>0</v>
      </c>
      <c r="G187" s="71">
        <f t="shared" si="184"/>
        <v>202.02483814679996</v>
      </c>
      <c r="H187" s="54">
        <v>16.982399999999998</v>
      </c>
      <c r="I187" s="54">
        <v>0</v>
      </c>
      <c r="J187" s="54">
        <v>0</v>
      </c>
      <c r="K187" s="54">
        <v>0</v>
      </c>
      <c r="L187" s="54">
        <v>16.982399999999998</v>
      </c>
      <c r="M187" s="54">
        <f t="shared" si="185"/>
        <v>0</v>
      </c>
      <c r="N187" s="54">
        <v>0</v>
      </c>
      <c r="O187" s="54">
        <v>0</v>
      </c>
      <c r="P187" s="54">
        <v>0</v>
      </c>
      <c r="Q187" s="54">
        <v>0</v>
      </c>
      <c r="R187" s="54">
        <f t="shared" si="186"/>
        <v>202.02483814679996</v>
      </c>
      <c r="S187" s="54">
        <f t="shared" si="187"/>
        <v>-16.982399999999998</v>
      </c>
      <c r="T187" s="55">
        <f t="shared" si="188"/>
        <v>-1</v>
      </c>
      <c r="U187" s="54">
        <f t="shared" si="189"/>
        <v>0</v>
      </c>
      <c r="V187" s="55">
        <v>0</v>
      </c>
      <c r="W187" s="54">
        <f t="shared" si="190"/>
        <v>0</v>
      </c>
      <c r="X187" s="55">
        <v>0</v>
      </c>
      <c r="Y187" s="54">
        <f t="shared" si="191"/>
        <v>0</v>
      </c>
      <c r="Z187" s="55">
        <v>0</v>
      </c>
      <c r="AA187" s="54">
        <f t="shared" si="192"/>
        <v>-16.982399999999998</v>
      </c>
      <c r="AB187" s="55">
        <f t="shared" si="194"/>
        <v>-1</v>
      </c>
      <c r="AC187" s="82" t="s">
        <v>417</v>
      </c>
      <c r="AK187" s="33"/>
      <c r="AL187" s="33"/>
    </row>
    <row r="188" spans="1:38" ht="40.5" customHeight="1" x14ac:dyDescent="0.25">
      <c r="A188" s="50" t="s">
        <v>224</v>
      </c>
      <c r="B188" s="125" t="s">
        <v>418</v>
      </c>
      <c r="C188" s="52" t="s">
        <v>419</v>
      </c>
      <c r="D188" s="54">
        <v>36.853199999999994</v>
      </c>
      <c r="E188" s="54" t="s">
        <v>34</v>
      </c>
      <c r="F188" s="54">
        <v>0</v>
      </c>
      <c r="G188" s="71">
        <f t="shared" si="184"/>
        <v>36.853199999999994</v>
      </c>
      <c r="H188" s="54">
        <v>4.0716000000000001</v>
      </c>
      <c r="I188" s="54">
        <v>0</v>
      </c>
      <c r="J188" s="54">
        <v>0</v>
      </c>
      <c r="K188" s="54">
        <v>0</v>
      </c>
      <c r="L188" s="54">
        <v>4.0716000000000001</v>
      </c>
      <c r="M188" s="54">
        <f t="shared" si="185"/>
        <v>0.35851440000000001</v>
      </c>
      <c r="N188" s="54">
        <v>0</v>
      </c>
      <c r="O188" s="54">
        <v>0</v>
      </c>
      <c r="P188" s="54">
        <v>0</v>
      </c>
      <c r="Q188" s="54">
        <v>0.35851440000000001</v>
      </c>
      <c r="R188" s="54">
        <f t="shared" si="186"/>
        <v>36.494685599999997</v>
      </c>
      <c r="S188" s="54">
        <f t="shared" si="187"/>
        <v>-3.7130856000000003</v>
      </c>
      <c r="T188" s="55">
        <f t="shared" si="188"/>
        <v>-0.91194753905098735</v>
      </c>
      <c r="U188" s="54">
        <f t="shared" si="189"/>
        <v>0</v>
      </c>
      <c r="V188" s="55">
        <v>0</v>
      </c>
      <c r="W188" s="54">
        <f t="shared" si="190"/>
        <v>0</v>
      </c>
      <c r="X188" s="55">
        <v>0</v>
      </c>
      <c r="Y188" s="54">
        <f t="shared" si="191"/>
        <v>0</v>
      </c>
      <c r="Z188" s="55">
        <v>0</v>
      </c>
      <c r="AA188" s="54">
        <f t="shared" si="192"/>
        <v>-3.7130856000000003</v>
      </c>
      <c r="AB188" s="55">
        <f t="shared" si="194"/>
        <v>-0.91194753905098735</v>
      </c>
      <c r="AC188" s="82" t="s">
        <v>402</v>
      </c>
      <c r="AK188" s="33"/>
      <c r="AL188" s="33"/>
    </row>
    <row r="189" spans="1:38" ht="60.75" customHeight="1" x14ac:dyDescent="0.25">
      <c r="A189" s="50" t="s">
        <v>224</v>
      </c>
      <c r="B189" s="125" t="s">
        <v>420</v>
      </c>
      <c r="C189" s="52" t="s">
        <v>421</v>
      </c>
      <c r="D189" s="54">
        <v>18.5227872</v>
      </c>
      <c r="E189" s="54" t="s">
        <v>34</v>
      </c>
      <c r="F189" s="54">
        <v>0</v>
      </c>
      <c r="G189" s="71">
        <f t="shared" si="184"/>
        <v>18.5227872</v>
      </c>
      <c r="H189" s="54">
        <v>18.5227872</v>
      </c>
      <c r="I189" s="54">
        <v>0</v>
      </c>
      <c r="J189" s="54">
        <v>0</v>
      </c>
      <c r="K189" s="54">
        <v>0</v>
      </c>
      <c r="L189" s="54">
        <v>18.5227872</v>
      </c>
      <c r="M189" s="54">
        <f t="shared" si="185"/>
        <v>5.3900786399999996</v>
      </c>
      <c r="N189" s="54">
        <v>0</v>
      </c>
      <c r="O189" s="54">
        <v>0</v>
      </c>
      <c r="P189" s="54">
        <v>0</v>
      </c>
      <c r="Q189" s="54">
        <v>5.3900786399999996</v>
      </c>
      <c r="R189" s="54">
        <f t="shared" si="186"/>
        <v>13.132708560000001</v>
      </c>
      <c r="S189" s="54">
        <f t="shared" si="187"/>
        <v>-13.132708560000001</v>
      </c>
      <c r="T189" s="55">
        <f t="shared" si="188"/>
        <v>-0.70900283084826465</v>
      </c>
      <c r="U189" s="54">
        <f t="shared" si="189"/>
        <v>0</v>
      </c>
      <c r="V189" s="55">
        <v>0</v>
      </c>
      <c r="W189" s="54">
        <f t="shared" si="190"/>
        <v>0</v>
      </c>
      <c r="X189" s="55">
        <v>0</v>
      </c>
      <c r="Y189" s="54">
        <f t="shared" si="191"/>
        <v>0</v>
      </c>
      <c r="Z189" s="55">
        <v>0</v>
      </c>
      <c r="AA189" s="54">
        <f t="shared" si="192"/>
        <v>-13.132708560000001</v>
      </c>
      <c r="AB189" s="55">
        <f t="shared" si="194"/>
        <v>-0.70900283084826465</v>
      </c>
      <c r="AC189" s="82" t="s">
        <v>317</v>
      </c>
      <c r="AK189" s="33"/>
      <c r="AL189" s="33"/>
    </row>
    <row r="190" spans="1:38" ht="47.25" x14ac:dyDescent="0.25">
      <c r="A190" s="50" t="s">
        <v>224</v>
      </c>
      <c r="B190" s="125" t="s">
        <v>422</v>
      </c>
      <c r="C190" s="52" t="s">
        <v>423</v>
      </c>
      <c r="D190" s="54">
        <v>239.84398227600002</v>
      </c>
      <c r="E190" s="54" t="s">
        <v>34</v>
      </c>
      <c r="F190" s="54">
        <v>0</v>
      </c>
      <c r="G190" s="71">
        <f t="shared" si="184"/>
        <v>239.84398227600002</v>
      </c>
      <c r="H190" s="54">
        <v>216.84398227600002</v>
      </c>
      <c r="I190" s="54">
        <v>0</v>
      </c>
      <c r="J190" s="54">
        <v>0</v>
      </c>
      <c r="K190" s="54">
        <v>0</v>
      </c>
      <c r="L190" s="54">
        <v>216.84398227600002</v>
      </c>
      <c r="M190" s="54">
        <f t="shared" si="185"/>
        <v>486.15088767000009</v>
      </c>
      <c r="N190" s="54">
        <v>0</v>
      </c>
      <c r="O190" s="54">
        <v>0</v>
      </c>
      <c r="P190" s="54">
        <v>0.47937553999999999</v>
      </c>
      <c r="Q190" s="54">
        <v>485.67151213000011</v>
      </c>
      <c r="R190" s="54">
        <f t="shared" si="186"/>
        <v>-246.30690539400007</v>
      </c>
      <c r="S190" s="54">
        <f t="shared" si="187"/>
        <v>269.30690539400007</v>
      </c>
      <c r="T190" s="55">
        <f t="shared" si="188"/>
        <v>1.2419385706135253</v>
      </c>
      <c r="U190" s="54">
        <f t="shared" si="189"/>
        <v>0</v>
      </c>
      <c r="V190" s="55">
        <v>0</v>
      </c>
      <c r="W190" s="54">
        <f t="shared" si="190"/>
        <v>0</v>
      </c>
      <c r="X190" s="55">
        <v>0</v>
      </c>
      <c r="Y190" s="54">
        <f t="shared" si="191"/>
        <v>0.47937553999999999</v>
      </c>
      <c r="Z190" s="55">
        <v>1</v>
      </c>
      <c r="AA190" s="54">
        <f t="shared" si="192"/>
        <v>268.82752985400009</v>
      </c>
      <c r="AB190" s="55">
        <f t="shared" si="194"/>
        <v>1.2397278773078202</v>
      </c>
      <c r="AC190" s="82" t="s">
        <v>391</v>
      </c>
      <c r="AK190" s="33"/>
      <c r="AL190" s="33"/>
    </row>
    <row r="191" spans="1:38" ht="67.5" customHeight="1" x14ac:dyDescent="0.25">
      <c r="A191" s="50" t="s">
        <v>224</v>
      </c>
      <c r="B191" s="125" t="s">
        <v>424</v>
      </c>
      <c r="C191" s="52" t="s">
        <v>425</v>
      </c>
      <c r="D191" s="54">
        <v>475.59719999999993</v>
      </c>
      <c r="E191" s="54" t="s">
        <v>34</v>
      </c>
      <c r="F191" s="54">
        <v>0</v>
      </c>
      <c r="G191" s="71">
        <f t="shared" si="184"/>
        <v>475.59719999999993</v>
      </c>
      <c r="H191" s="54">
        <v>22.56</v>
      </c>
      <c r="I191" s="54">
        <v>0</v>
      </c>
      <c r="J191" s="54">
        <v>0</v>
      </c>
      <c r="K191" s="54">
        <v>0</v>
      </c>
      <c r="L191" s="54">
        <v>22.56</v>
      </c>
      <c r="M191" s="54">
        <f t="shared" si="185"/>
        <v>0</v>
      </c>
      <c r="N191" s="54">
        <v>0</v>
      </c>
      <c r="O191" s="54">
        <v>0</v>
      </c>
      <c r="P191" s="54">
        <v>0</v>
      </c>
      <c r="Q191" s="54">
        <v>0</v>
      </c>
      <c r="R191" s="54">
        <f t="shared" si="186"/>
        <v>475.59719999999993</v>
      </c>
      <c r="S191" s="54">
        <f t="shared" si="187"/>
        <v>-22.56</v>
      </c>
      <c r="T191" s="55">
        <f t="shared" si="188"/>
        <v>-1</v>
      </c>
      <c r="U191" s="54">
        <f t="shared" si="189"/>
        <v>0</v>
      </c>
      <c r="V191" s="55">
        <v>0</v>
      </c>
      <c r="W191" s="54">
        <f t="shared" si="190"/>
        <v>0</v>
      </c>
      <c r="X191" s="55">
        <v>0</v>
      </c>
      <c r="Y191" s="54">
        <f t="shared" si="191"/>
        <v>0</v>
      </c>
      <c r="Z191" s="55">
        <v>0</v>
      </c>
      <c r="AA191" s="54">
        <f t="shared" si="192"/>
        <v>-22.56</v>
      </c>
      <c r="AB191" s="55">
        <f t="shared" si="194"/>
        <v>-1</v>
      </c>
      <c r="AC191" s="82" t="s">
        <v>426</v>
      </c>
      <c r="AK191" s="33"/>
      <c r="AL191" s="33"/>
    </row>
    <row r="192" spans="1:38" ht="63" x14ac:dyDescent="0.25">
      <c r="A192" s="50" t="s">
        <v>224</v>
      </c>
      <c r="B192" s="125" t="s">
        <v>427</v>
      </c>
      <c r="C192" s="52" t="s">
        <v>428</v>
      </c>
      <c r="D192" s="54">
        <v>24.635399999999997</v>
      </c>
      <c r="E192" s="54" t="s">
        <v>34</v>
      </c>
      <c r="F192" s="54">
        <v>0</v>
      </c>
      <c r="G192" s="71">
        <f t="shared" si="184"/>
        <v>24.635399999999997</v>
      </c>
      <c r="H192" s="54">
        <v>2.7810000000000001</v>
      </c>
      <c r="I192" s="54">
        <v>0</v>
      </c>
      <c r="J192" s="54">
        <v>0</v>
      </c>
      <c r="K192" s="54">
        <v>0</v>
      </c>
      <c r="L192" s="54">
        <v>2.7810000000000001</v>
      </c>
      <c r="M192" s="54">
        <f t="shared" si="185"/>
        <v>0.1119</v>
      </c>
      <c r="N192" s="54">
        <v>0</v>
      </c>
      <c r="O192" s="54">
        <v>0</v>
      </c>
      <c r="P192" s="54">
        <v>0</v>
      </c>
      <c r="Q192" s="54">
        <v>0.1119</v>
      </c>
      <c r="R192" s="54">
        <f t="shared" si="186"/>
        <v>24.523499999999999</v>
      </c>
      <c r="S192" s="54">
        <f t="shared" si="187"/>
        <v>-2.6691000000000003</v>
      </c>
      <c r="T192" s="55">
        <f t="shared" si="188"/>
        <v>-0.95976267529665593</v>
      </c>
      <c r="U192" s="54">
        <f t="shared" si="189"/>
        <v>0</v>
      </c>
      <c r="V192" s="55">
        <v>0</v>
      </c>
      <c r="W192" s="54">
        <f t="shared" si="190"/>
        <v>0</v>
      </c>
      <c r="X192" s="55">
        <v>0</v>
      </c>
      <c r="Y192" s="54">
        <f t="shared" si="191"/>
        <v>0</v>
      </c>
      <c r="Z192" s="55">
        <v>0</v>
      </c>
      <c r="AA192" s="54">
        <f t="shared" si="192"/>
        <v>-2.6691000000000003</v>
      </c>
      <c r="AB192" s="55">
        <f t="shared" si="194"/>
        <v>-0.95976267529665593</v>
      </c>
      <c r="AC192" s="82" t="s">
        <v>317</v>
      </c>
      <c r="AK192" s="33"/>
      <c r="AL192" s="33"/>
    </row>
    <row r="193" spans="1:38" ht="79.5" customHeight="1" x14ac:dyDescent="0.25">
      <c r="A193" s="50" t="s">
        <v>224</v>
      </c>
      <c r="B193" s="125" t="s">
        <v>429</v>
      </c>
      <c r="C193" s="52" t="s">
        <v>430</v>
      </c>
      <c r="D193" s="54">
        <v>492.77639999999997</v>
      </c>
      <c r="E193" s="54" t="s">
        <v>34</v>
      </c>
      <c r="F193" s="54">
        <v>0</v>
      </c>
      <c r="G193" s="71">
        <f t="shared" si="184"/>
        <v>492.77639999999997</v>
      </c>
      <c r="H193" s="54">
        <v>12.87</v>
      </c>
      <c r="I193" s="54">
        <v>0</v>
      </c>
      <c r="J193" s="54">
        <v>0</v>
      </c>
      <c r="K193" s="54">
        <v>0</v>
      </c>
      <c r="L193" s="54">
        <v>12.87</v>
      </c>
      <c r="M193" s="54">
        <f t="shared" si="185"/>
        <v>0</v>
      </c>
      <c r="N193" s="54">
        <v>0</v>
      </c>
      <c r="O193" s="54">
        <v>0</v>
      </c>
      <c r="P193" s="54">
        <v>0</v>
      </c>
      <c r="Q193" s="54">
        <v>0</v>
      </c>
      <c r="R193" s="54">
        <f t="shared" si="186"/>
        <v>492.77639999999997</v>
      </c>
      <c r="S193" s="54">
        <f t="shared" si="187"/>
        <v>-12.87</v>
      </c>
      <c r="T193" s="55">
        <f t="shared" si="188"/>
        <v>-1</v>
      </c>
      <c r="U193" s="54">
        <f t="shared" si="189"/>
        <v>0</v>
      </c>
      <c r="V193" s="55">
        <v>0</v>
      </c>
      <c r="W193" s="54">
        <f t="shared" si="190"/>
        <v>0</v>
      </c>
      <c r="X193" s="55">
        <v>0</v>
      </c>
      <c r="Y193" s="54">
        <f t="shared" si="191"/>
        <v>0</v>
      </c>
      <c r="Z193" s="55">
        <v>0</v>
      </c>
      <c r="AA193" s="54">
        <f t="shared" si="192"/>
        <v>-12.87</v>
      </c>
      <c r="AB193" s="55">
        <f t="shared" si="194"/>
        <v>-1</v>
      </c>
      <c r="AC193" s="82" t="s">
        <v>431</v>
      </c>
      <c r="AK193" s="33"/>
      <c r="AL193" s="33"/>
    </row>
    <row r="194" spans="1:38" ht="60.75" customHeight="1" x14ac:dyDescent="0.25">
      <c r="A194" s="50" t="s">
        <v>224</v>
      </c>
      <c r="B194" s="125" t="s">
        <v>432</v>
      </c>
      <c r="C194" s="52" t="s">
        <v>433</v>
      </c>
      <c r="D194" s="54">
        <v>4.3430976000000001</v>
      </c>
      <c r="E194" s="54" t="s">
        <v>34</v>
      </c>
      <c r="F194" s="54">
        <v>0</v>
      </c>
      <c r="G194" s="71">
        <f t="shared" si="184"/>
        <v>4.3430976000000001</v>
      </c>
      <c r="H194" s="54">
        <v>4.3430976000000001</v>
      </c>
      <c r="I194" s="54">
        <v>0</v>
      </c>
      <c r="J194" s="54">
        <v>0</v>
      </c>
      <c r="K194" s="54">
        <v>0.42899999999999999</v>
      </c>
      <c r="L194" s="54">
        <v>3.9140976000000003</v>
      </c>
      <c r="M194" s="54">
        <f t="shared" si="185"/>
        <v>3.4194494899999999</v>
      </c>
      <c r="N194" s="54">
        <v>0</v>
      </c>
      <c r="O194" s="54">
        <v>0</v>
      </c>
      <c r="P194" s="54">
        <v>0.73560949000000009</v>
      </c>
      <c r="Q194" s="54">
        <f>0.022092+2.661748</f>
        <v>2.68384</v>
      </c>
      <c r="R194" s="54">
        <f t="shared" si="186"/>
        <v>0.92364811000000024</v>
      </c>
      <c r="S194" s="54">
        <f t="shared" si="187"/>
        <v>-0.92364811000000024</v>
      </c>
      <c r="T194" s="55">
        <f t="shared" si="188"/>
        <v>-0.21267035537032375</v>
      </c>
      <c r="U194" s="54">
        <f t="shared" si="189"/>
        <v>0</v>
      </c>
      <c r="V194" s="55">
        <v>0</v>
      </c>
      <c r="W194" s="54">
        <f t="shared" si="190"/>
        <v>0</v>
      </c>
      <c r="X194" s="55">
        <v>0</v>
      </c>
      <c r="Y194" s="54">
        <f t="shared" si="191"/>
        <v>0.3066094900000001</v>
      </c>
      <c r="Z194" s="55">
        <f t="shared" si="193"/>
        <v>0.71470743589743613</v>
      </c>
      <c r="AA194" s="54">
        <f t="shared" si="192"/>
        <v>-1.2302576000000003</v>
      </c>
      <c r="AB194" s="55">
        <f t="shared" si="194"/>
        <v>-0.31431449231107578</v>
      </c>
      <c r="AC194" s="82" t="s">
        <v>434</v>
      </c>
      <c r="AK194" s="33"/>
      <c r="AL194" s="33"/>
    </row>
    <row r="195" spans="1:38" ht="63" x14ac:dyDescent="0.25">
      <c r="A195" s="50" t="s">
        <v>224</v>
      </c>
      <c r="B195" s="125" t="s">
        <v>435</v>
      </c>
      <c r="C195" s="52" t="s">
        <v>436</v>
      </c>
      <c r="D195" s="54">
        <v>33.452204987999998</v>
      </c>
      <c r="E195" s="54" t="s">
        <v>34</v>
      </c>
      <c r="F195" s="54">
        <v>0</v>
      </c>
      <c r="G195" s="71">
        <f t="shared" si="184"/>
        <v>33.452204987999998</v>
      </c>
      <c r="H195" s="54">
        <v>0.60100498800000002</v>
      </c>
      <c r="I195" s="54">
        <v>0</v>
      </c>
      <c r="J195" s="54">
        <v>0</v>
      </c>
      <c r="K195" s="54">
        <v>0</v>
      </c>
      <c r="L195" s="54">
        <v>0.60100498800000002</v>
      </c>
      <c r="M195" s="54">
        <f t="shared" si="185"/>
        <v>19.7988708</v>
      </c>
      <c r="N195" s="54">
        <v>0</v>
      </c>
      <c r="O195" s="54">
        <v>0</v>
      </c>
      <c r="P195" s="54">
        <v>0</v>
      </c>
      <c r="Q195" s="54">
        <v>19.7988708</v>
      </c>
      <c r="R195" s="54">
        <f t="shared" si="186"/>
        <v>13.653334187999999</v>
      </c>
      <c r="S195" s="54">
        <f t="shared" si="187"/>
        <v>19.197865812</v>
      </c>
      <c r="T195" s="55">
        <f t="shared" si="188"/>
        <v>31.942939235639088</v>
      </c>
      <c r="U195" s="54">
        <f t="shared" si="189"/>
        <v>0</v>
      </c>
      <c r="V195" s="55">
        <v>0</v>
      </c>
      <c r="W195" s="54">
        <f t="shared" si="190"/>
        <v>0</v>
      </c>
      <c r="X195" s="55">
        <v>0</v>
      </c>
      <c r="Y195" s="54">
        <f t="shared" si="191"/>
        <v>0</v>
      </c>
      <c r="Z195" s="55">
        <v>0</v>
      </c>
      <c r="AA195" s="54">
        <f t="shared" si="192"/>
        <v>19.197865812</v>
      </c>
      <c r="AB195" s="55">
        <f t="shared" si="194"/>
        <v>31.942939235639088</v>
      </c>
      <c r="AC195" s="82" t="s">
        <v>437</v>
      </c>
      <c r="AK195" s="33"/>
      <c r="AL195" s="33"/>
    </row>
    <row r="196" spans="1:38" ht="47.25" x14ac:dyDescent="0.25">
      <c r="A196" s="50" t="s">
        <v>224</v>
      </c>
      <c r="B196" s="125" t="s">
        <v>438</v>
      </c>
      <c r="C196" s="52" t="s">
        <v>439</v>
      </c>
      <c r="D196" s="54">
        <v>682.40754361199993</v>
      </c>
      <c r="E196" s="54" t="s">
        <v>34</v>
      </c>
      <c r="F196" s="54">
        <v>0</v>
      </c>
      <c r="G196" s="71">
        <f t="shared" si="184"/>
        <v>682.40754361199993</v>
      </c>
      <c r="H196" s="54">
        <v>64.527543612000002</v>
      </c>
      <c r="I196" s="54">
        <v>0</v>
      </c>
      <c r="J196" s="54">
        <v>0</v>
      </c>
      <c r="K196" s="54">
        <v>53.772953010000002</v>
      </c>
      <c r="L196" s="54">
        <v>10.754590602</v>
      </c>
      <c r="M196" s="54">
        <f t="shared" si="185"/>
        <v>19.781682720000003</v>
      </c>
      <c r="N196" s="54">
        <v>0</v>
      </c>
      <c r="O196" s="54">
        <v>0</v>
      </c>
      <c r="P196" s="54">
        <v>16.4847356</v>
      </c>
      <c r="Q196" s="54">
        <v>3.2969471200000009</v>
      </c>
      <c r="R196" s="54">
        <f t="shared" si="186"/>
        <v>662.62586089199988</v>
      </c>
      <c r="S196" s="54">
        <f t="shared" si="187"/>
        <v>-44.745860891999996</v>
      </c>
      <c r="T196" s="55">
        <f t="shared" si="188"/>
        <v>-0.69343815659641406</v>
      </c>
      <c r="U196" s="54">
        <f t="shared" si="189"/>
        <v>0</v>
      </c>
      <c r="V196" s="55">
        <v>0</v>
      </c>
      <c r="W196" s="54">
        <f t="shared" si="190"/>
        <v>0</v>
      </c>
      <c r="X196" s="55">
        <v>0</v>
      </c>
      <c r="Y196" s="54">
        <f t="shared" si="191"/>
        <v>-37.288217410000001</v>
      </c>
      <c r="Z196" s="55">
        <f t="shared" si="193"/>
        <v>-0.69343815659641417</v>
      </c>
      <c r="AA196" s="54">
        <f t="shared" si="192"/>
        <v>-7.4576434819999999</v>
      </c>
      <c r="AB196" s="55">
        <f t="shared" si="194"/>
        <v>-0.69343815659641417</v>
      </c>
      <c r="AC196" s="82" t="s">
        <v>165</v>
      </c>
      <c r="AK196" s="33"/>
      <c r="AL196" s="33"/>
    </row>
    <row r="197" spans="1:38" ht="141.75" x14ac:dyDescent="0.25">
      <c r="A197" s="50" t="s">
        <v>224</v>
      </c>
      <c r="B197" s="125" t="s">
        <v>440</v>
      </c>
      <c r="C197" s="52" t="s">
        <v>441</v>
      </c>
      <c r="D197" s="54">
        <v>257.39999999999998</v>
      </c>
      <c r="E197" s="54" t="s">
        <v>34</v>
      </c>
      <c r="F197" s="54">
        <v>0</v>
      </c>
      <c r="G197" s="71">
        <f t="shared" si="184"/>
        <v>257.39999999999998</v>
      </c>
      <c r="H197" s="54">
        <v>20.94</v>
      </c>
      <c r="I197" s="54">
        <v>0</v>
      </c>
      <c r="J197" s="54">
        <v>0</v>
      </c>
      <c r="K197" s="54">
        <v>0</v>
      </c>
      <c r="L197" s="54">
        <v>20.94</v>
      </c>
      <c r="M197" s="54">
        <f t="shared" si="185"/>
        <v>11.77616744</v>
      </c>
      <c r="N197" s="54">
        <v>0</v>
      </c>
      <c r="O197" s="54">
        <v>0</v>
      </c>
      <c r="P197" s="54">
        <v>0</v>
      </c>
      <c r="Q197" s="54">
        <v>11.77616744</v>
      </c>
      <c r="R197" s="54">
        <f t="shared" si="186"/>
        <v>245.62383255999998</v>
      </c>
      <c r="S197" s="54">
        <f t="shared" si="187"/>
        <v>-9.1638325600000012</v>
      </c>
      <c r="T197" s="55">
        <f t="shared" si="188"/>
        <v>-0.43762333142311372</v>
      </c>
      <c r="U197" s="54">
        <f t="shared" si="189"/>
        <v>0</v>
      </c>
      <c r="V197" s="55">
        <v>0</v>
      </c>
      <c r="W197" s="54">
        <f t="shared" si="190"/>
        <v>0</v>
      </c>
      <c r="X197" s="55">
        <v>0</v>
      </c>
      <c r="Y197" s="54">
        <f t="shared" si="191"/>
        <v>0</v>
      </c>
      <c r="Z197" s="55">
        <v>0</v>
      </c>
      <c r="AA197" s="54">
        <f t="shared" si="192"/>
        <v>-9.1638325600000012</v>
      </c>
      <c r="AB197" s="55">
        <f t="shared" si="194"/>
        <v>-0.43762333142311372</v>
      </c>
      <c r="AC197" s="82" t="s">
        <v>442</v>
      </c>
      <c r="AK197" s="33"/>
      <c r="AL197" s="33"/>
    </row>
    <row r="198" spans="1:38" ht="78.75" x14ac:dyDescent="0.25">
      <c r="A198" s="50" t="s">
        <v>224</v>
      </c>
      <c r="B198" s="125" t="s">
        <v>443</v>
      </c>
      <c r="C198" s="52" t="s">
        <v>444</v>
      </c>
      <c r="D198" s="54">
        <v>4.0224405000000001</v>
      </c>
      <c r="E198" s="54" t="s">
        <v>34</v>
      </c>
      <c r="F198" s="54">
        <v>0</v>
      </c>
      <c r="G198" s="71">
        <f t="shared" si="184"/>
        <v>4.0224405000000001</v>
      </c>
      <c r="H198" s="54">
        <v>4.0224405000000001</v>
      </c>
      <c r="I198" s="54">
        <v>0</v>
      </c>
      <c r="J198" s="54">
        <v>0</v>
      </c>
      <c r="K198" s="54">
        <v>0.31379950000000001</v>
      </c>
      <c r="L198" s="54">
        <v>3.7086410000000001</v>
      </c>
      <c r="M198" s="54">
        <f t="shared" si="185"/>
        <v>0.16619023000000002</v>
      </c>
      <c r="N198" s="54">
        <v>0</v>
      </c>
      <c r="O198" s="54">
        <v>0</v>
      </c>
      <c r="P198" s="54">
        <v>0</v>
      </c>
      <c r="Q198" s="54">
        <v>0.16619023000000002</v>
      </c>
      <c r="R198" s="54">
        <f t="shared" si="186"/>
        <v>3.8562502699999999</v>
      </c>
      <c r="S198" s="54">
        <f t="shared" si="187"/>
        <v>-3.8562502699999999</v>
      </c>
      <c r="T198" s="55">
        <f t="shared" si="188"/>
        <v>-0.95868422913900153</v>
      </c>
      <c r="U198" s="54">
        <f t="shared" si="189"/>
        <v>0</v>
      </c>
      <c r="V198" s="55">
        <v>0</v>
      </c>
      <c r="W198" s="54">
        <f t="shared" si="190"/>
        <v>0</v>
      </c>
      <c r="X198" s="55">
        <v>0</v>
      </c>
      <c r="Y198" s="54">
        <f t="shared" si="191"/>
        <v>-0.31379950000000001</v>
      </c>
      <c r="Z198" s="55">
        <f t="shared" si="193"/>
        <v>-1</v>
      </c>
      <c r="AA198" s="54">
        <f t="shared" si="192"/>
        <v>-3.5424507699999999</v>
      </c>
      <c r="AB198" s="55">
        <f t="shared" si="194"/>
        <v>-0.95518837493302799</v>
      </c>
      <c r="AC198" s="82" t="s">
        <v>445</v>
      </c>
      <c r="AK198" s="33"/>
      <c r="AL198" s="33"/>
    </row>
    <row r="199" spans="1:38" ht="63" x14ac:dyDescent="0.25">
      <c r="A199" s="50" t="s">
        <v>224</v>
      </c>
      <c r="B199" s="125" t="s">
        <v>446</v>
      </c>
      <c r="C199" s="52" t="s">
        <v>447</v>
      </c>
      <c r="D199" s="54">
        <v>147.055641732</v>
      </c>
      <c r="E199" s="54" t="s">
        <v>34</v>
      </c>
      <c r="F199" s="54">
        <v>0</v>
      </c>
      <c r="G199" s="71">
        <f t="shared" si="184"/>
        <v>147.055641732</v>
      </c>
      <c r="H199" s="54">
        <v>7.8956843640000001</v>
      </c>
      <c r="I199" s="54">
        <v>0</v>
      </c>
      <c r="J199" s="54">
        <v>0</v>
      </c>
      <c r="K199" s="54">
        <v>0</v>
      </c>
      <c r="L199" s="54">
        <v>7.8956843640000001</v>
      </c>
      <c r="M199" s="54">
        <f t="shared" si="185"/>
        <v>0</v>
      </c>
      <c r="N199" s="54">
        <v>0</v>
      </c>
      <c r="O199" s="54">
        <v>0</v>
      </c>
      <c r="P199" s="54">
        <v>0</v>
      </c>
      <c r="Q199" s="54">
        <v>0</v>
      </c>
      <c r="R199" s="54">
        <f t="shared" si="186"/>
        <v>147.055641732</v>
      </c>
      <c r="S199" s="54">
        <f t="shared" si="187"/>
        <v>-7.8956843640000001</v>
      </c>
      <c r="T199" s="55">
        <f t="shared" si="188"/>
        <v>-1</v>
      </c>
      <c r="U199" s="54">
        <f t="shared" si="189"/>
        <v>0</v>
      </c>
      <c r="V199" s="55">
        <v>0</v>
      </c>
      <c r="W199" s="54">
        <f t="shared" si="190"/>
        <v>0</v>
      </c>
      <c r="X199" s="55">
        <v>0</v>
      </c>
      <c r="Y199" s="54">
        <f t="shared" si="191"/>
        <v>0</v>
      </c>
      <c r="Z199" s="55">
        <v>0</v>
      </c>
      <c r="AA199" s="54">
        <f t="shared" si="192"/>
        <v>-7.8956843640000001</v>
      </c>
      <c r="AB199" s="55">
        <f t="shared" si="194"/>
        <v>-1</v>
      </c>
      <c r="AC199" s="82" t="s">
        <v>431</v>
      </c>
      <c r="AK199" s="33"/>
      <c r="AL199" s="33"/>
    </row>
    <row r="200" spans="1:38" ht="40.5" customHeight="1" x14ac:dyDescent="0.25">
      <c r="A200" s="50" t="s">
        <v>224</v>
      </c>
      <c r="B200" s="125" t="s">
        <v>448</v>
      </c>
      <c r="C200" s="52" t="s">
        <v>449</v>
      </c>
      <c r="D200" s="77">
        <v>1169.9050239939997</v>
      </c>
      <c r="E200" s="77" t="s">
        <v>34</v>
      </c>
      <c r="F200" s="77">
        <v>1.9657329699999999</v>
      </c>
      <c r="G200" s="71">
        <f t="shared" si="184"/>
        <v>1167.9392910239997</v>
      </c>
      <c r="H200" s="54">
        <v>15.814299023999999</v>
      </c>
      <c r="I200" s="54">
        <v>0</v>
      </c>
      <c r="J200" s="54">
        <v>0</v>
      </c>
      <c r="K200" s="54">
        <v>0</v>
      </c>
      <c r="L200" s="54">
        <v>15.814299023999999</v>
      </c>
      <c r="M200" s="54">
        <f t="shared" si="185"/>
        <v>9.7591407599999975</v>
      </c>
      <c r="N200" s="54">
        <v>0</v>
      </c>
      <c r="O200" s="54">
        <v>0</v>
      </c>
      <c r="P200" s="54">
        <v>0</v>
      </c>
      <c r="Q200" s="54">
        <v>9.7591407599999975</v>
      </c>
      <c r="R200" s="54">
        <f t="shared" si="186"/>
        <v>1158.1801502639996</v>
      </c>
      <c r="S200" s="54">
        <f t="shared" si="187"/>
        <v>-6.055158264000001</v>
      </c>
      <c r="T200" s="55">
        <f t="shared" si="188"/>
        <v>-0.38289134755897869</v>
      </c>
      <c r="U200" s="54">
        <f t="shared" si="189"/>
        <v>0</v>
      </c>
      <c r="V200" s="55">
        <v>0</v>
      </c>
      <c r="W200" s="54">
        <f t="shared" si="190"/>
        <v>0</v>
      </c>
      <c r="X200" s="55">
        <v>0</v>
      </c>
      <c r="Y200" s="54">
        <f t="shared" si="191"/>
        <v>0</v>
      </c>
      <c r="Z200" s="55">
        <v>0</v>
      </c>
      <c r="AA200" s="54">
        <f t="shared" si="192"/>
        <v>-6.055158264000001</v>
      </c>
      <c r="AB200" s="55">
        <f t="shared" si="194"/>
        <v>-0.38289134755897869</v>
      </c>
      <c r="AC200" s="82" t="s">
        <v>102</v>
      </c>
      <c r="AK200" s="33"/>
      <c r="AL200" s="33"/>
    </row>
    <row r="201" spans="1:38" ht="46.5" customHeight="1" x14ac:dyDescent="0.25">
      <c r="A201" s="50" t="s">
        <v>224</v>
      </c>
      <c r="B201" s="125" t="s">
        <v>450</v>
      </c>
      <c r="C201" s="52" t="s">
        <v>451</v>
      </c>
      <c r="D201" s="77">
        <v>50.101295999999998</v>
      </c>
      <c r="E201" s="77" t="s">
        <v>34</v>
      </c>
      <c r="F201" s="77">
        <v>0.60696047999999991</v>
      </c>
      <c r="G201" s="71">
        <f t="shared" si="184"/>
        <v>49.49433552</v>
      </c>
      <c r="H201" s="54">
        <v>2.3330395200000003</v>
      </c>
      <c r="I201" s="54">
        <v>0</v>
      </c>
      <c r="J201" s="54">
        <v>0</v>
      </c>
      <c r="K201" s="54">
        <v>0</v>
      </c>
      <c r="L201" s="54">
        <v>2.3330395199999998</v>
      </c>
      <c r="M201" s="54">
        <f t="shared" si="185"/>
        <v>2.3330395200000003</v>
      </c>
      <c r="N201" s="54">
        <v>0</v>
      </c>
      <c r="O201" s="54">
        <v>0</v>
      </c>
      <c r="P201" s="54">
        <v>0</v>
      </c>
      <c r="Q201" s="54">
        <v>2.3330395200000003</v>
      </c>
      <c r="R201" s="54">
        <f t="shared" si="186"/>
        <v>47.161296</v>
      </c>
      <c r="S201" s="54">
        <f t="shared" si="187"/>
        <v>0</v>
      </c>
      <c r="T201" s="55">
        <f t="shared" si="188"/>
        <v>0</v>
      </c>
      <c r="U201" s="54">
        <f t="shared" si="189"/>
        <v>0</v>
      </c>
      <c r="V201" s="55">
        <v>0</v>
      </c>
      <c r="W201" s="54">
        <f t="shared" si="190"/>
        <v>0</v>
      </c>
      <c r="X201" s="55">
        <v>0</v>
      </c>
      <c r="Y201" s="54">
        <f t="shared" si="191"/>
        <v>0</v>
      </c>
      <c r="Z201" s="55">
        <v>0</v>
      </c>
      <c r="AA201" s="54">
        <f t="shared" si="192"/>
        <v>0</v>
      </c>
      <c r="AB201" s="55">
        <f t="shared" si="194"/>
        <v>0</v>
      </c>
      <c r="AC201" s="82" t="s">
        <v>34</v>
      </c>
      <c r="AK201" s="33"/>
      <c r="AL201" s="33"/>
    </row>
    <row r="202" spans="1:38" ht="47.25" x14ac:dyDescent="0.25">
      <c r="A202" s="50" t="s">
        <v>224</v>
      </c>
      <c r="B202" s="125" t="s">
        <v>452</v>
      </c>
      <c r="C202" s="52" t="s">
        <v>453</v>
      </c>
      <c r="D202" s="54">
        <v>1189.2383999999997</v>
      </c>
      <c r="E202" s="54" t="s">
        <v>34</v>
      </c>
      <c r="F202" s="54">
        <v>0.93600000000000005</v>
      </c>
      <c r="G202" s="71">
        <f t="shared" si="184"/>
        <v>1188.3023999999998</v>
      </c>
      <c r="H202" s="54">
        <v>30.864000000000001</v>
      </c>
      <c r="I202" s="54">
        <v>0</v>
      </c>
      <c r="J202" s="54">
        <v>0</v>
      </c>
      <c r="K202" s="54">
        <v>0</v>
      </c>
      <c r="L202" s="54">
        <v>30.864000000000001</v>
      </c>
      <c r="M202" s="54">
        <f t="shared" si="185"/>
        <v>29.440889340000002</v>
      </c>
      <c r="N202" s="54">
        <v>0</v>
      </c>
      <c r="O202" s="54">
        <v>0</v>
      </c>
      <c r="P202" s="54">
        <v>0</v>
      </c>
      <c r="Q202" s="54">
        <v>29.440889340000002</v>
      </c>
      <c r="R202" s="54">
        <f t="shared" si="186"/>
        <v>1158.8615106599998</v>
      </c>
      <c r="S202" s="54">
        <f t="shared" si="187"/>
        <v>-1.423110659999999</v>
      </c>
      <c r="T202" s="55">
        <f t="shared" si="188"/>
        <v>-4.6109080482115053E-2</v>
      </c>
      <c r="U202" s="54">
        <f t="shared" si="189"/>
        <v>0</v>
      </c>
      <c r="V202" s="55">
        <v>0</v>
      </c>
      <c r="W202" s="54">
        <f t="shared" si="190"/>
        <v>0</v>
      </c>
      <c r="X202" s="55">
        <v>0</v>
      </c>
      <c r="Y202" s="54">
        <f t="shared" si="191"/>
        <v>0</v>
      </c>
      <c r="Z202" s="55">
        <v>0</v>
      </c>
      <c r="AA202" s="54">
        <f t="shared" si="192"/>
        <v>-1.423110659999999</v>
      </c>
      <c r="AB202" s="55">
        <f t="shared" si="194"/>
        <v>-4.6109080482115053E-2</v>
      </c>
      <c r="AC202" s="82" t="s">
        <v>34</v>
      </c>
      <c r="AK202" s="33"/>
      <c r="AL202" s="33"/>
    </row>
    <row r="203" spans="1:38" ht="47.25" x14ac:dyDescent="0.25">
      <c r="A203" s="50" t="s">
        <v>224</v>
      </c>
      <c r="B203" s="125" t="s">
        <v>454</v>
      </c>
      <c r="C203" s="52" t="s">
        <v>455</v>
      </c>
      <c r="D203" s="54">
        <v>278.3977112</v>
      </c>
      <c r="E203" s="54" t="s">
        <v>34</v>
      </c>
      <c r="F203" s="54">
        <v>0</v>
      </c>
      <c r="G203" s="71">
        <f t="shared" si="184"/>
        <v>278.3977112</v>
      </c>
      <c r="H203" s="54">
        <v>278.3977112</v>
      </c>
      <c r="I203" s="54">
        <v>0</v>
      </c>
      <c r="J203" s="54">
        <v>0</v>
      </c>
      <c r="K203" s="54">
        <v>28.831426</v>
      </c>
      <c r="L203" s="54">
        <v>249.56628520000001</v>
      </c>
      <c r="M203" s="54">
        <f t="shared" si="185"/>
        <v>317.25941259999996</v>
      </c>
      <c r="N203" s="54">
        <v>0</v>
      </c>
      <c r="O203" s="54">
        <v>0</v>
      </c>
      <c r="P203" s="54">
        <v>30.939559509999999</v>
      </c>
      <c r="Q203" s="54">
        <v>286.31985308999998</v>
      </c>
      <c r="R203" s="54">
        <f t="shared" si="186"/>
        <v>-38.861701399999959</v>
      </c>
      <c r="S203" s="54">
        <f t="shared" si="187"/>
        <v>38.861701399999959</v>
      </c>
      <c r="T203" s="55">
        <f t="shared" si="188"/>
        <v>0.13959059229507043</v>
      </c>
      <c r="U203" s="54">
        <f t="shared" si="189"/>
        <v>0</v>
      </c>
      <c r="V203" s="55">
        <v>0</v>
      </c>
      <c r="W203" s="54">
        <f t="shared" si="190"/>
        <v>0</v>
      </c>
      <c r="X203" s="55">
        <v>0</v>
      </c>
      <c r="Y203" s="54">
        <f t="shared" si="191"/>
        <v>2.1081335099999983</v>
      </c>
      <c r="Z203" s="55">
        <f t="shared" si="193"/>
        <v>7.3119293856640954E-2</v>
      </c>
      <c r="AA203" s="54">
        <f t="shared" si="192"/>
        <v>36.753567889999971</v>
      </c>
      <c r="AB203" s="55">
        <f t="shared" si="194"/>
        <v>0.14726976386472243</v>
      </c>
      <c r="AC203" s="82" t="s">
        <v>391</v>
      </c>
      <c r="AK203" s="33"/>
      <c r="AL203" s="33"/>
    </row>
    <row r="204" spans="1:38" ht="47.25" x14ac:dyDescent="0.25">
      <c r="A204" s="42" t="s">
        <v>456</v>
      </c>
      <c r="B204" s="43" t="s">
        <v>457</v>
      </c>
      <c r="C204" s="44" t="s">
        <v>33</v>
      </c>
      <c r="D204" s="45">
        <f t="shared" ref="D204:AA204" si="195">D205</f>
        <v>0</v>
      </c>
      <c r="E204" s="46">
        <f t="shared" si="195"/>
        <v>0</v>
      </c>
      <c r="F204" s="46">
        <f t="shared" si="195"/>
        <v>0</v>
      </c>
      <c r="G204" s="46">
        <f t="shared" si="195"/>
        <v>0</v>
      </c>
      <c r="H204" s="47">
        <f t="shared" si="195"/>
        <v>0</v>
      </c>
      <c r="I204" s="47">
        <f t="shared" si="195"/>
        <v>0</v>
      </c>
      <c r="J204" s="47">
        <f t="shared" si="195"/>
        <v>0</v>
      </c>
      <c r="K204" s="47">
        <f t="shared" si="195"/>
        <v>0</v>
      </c>
      <c r="L204" s="47">
        <f t="shared" si="195"/>
        <v>0</v>
      </c>
      <c r="M204" s="47">
        <f t="shared" si="195"/>
        <v>0</v>
      </c>
      <c r="N204" s="47">
        <f t="shared" si="195"/>
        <v>0</v>
      </c>
      <c r="O204" s="47">
        <f t="shared" si="195"/>
        <v>0</v>
      </c>
      <c r="P204" s="47">
        <f t="shared" si="195"/>
        <v>0</v>
      </c>
      <c r="Q204" s="47">
        <f t="shared" si="195"/>
        <v>0</v>
      </c>
      <c r="R204" s="47">
        <f t="shared" si="195"/>
        <v>0</v>
      </c>
      <c r="S204" s="47">
        <f t="shared" si="195"/>
        <v>0</v>
      </c>
      <c r="T204" s="48">
        <v>0</v>
      </c>
      <c r="U204" s="47">
        <f t="shared" si="195"/>
        <v>0</v>
      </c>
      <c r="V204" s="48">
        <v>0</v>
      </c>
      <c r="W204" s="47">
        <f t="shared" si="195"/>
        <v>0</v>
      </c>
      <c r="X204" s="48">
        <v>0</v>
      </c>
      <c r="Y204" s="47">
        <f t="shared" si="195"/>
        <v>0</v>
      </c>
      <c r="Z204" s="48">
        <v>0</v>
      </c>
      <c r="AA204" s="47">
        <f t="shared" si="195"/>
        <v>0</v>
      </c>
      <c r="AB204" s="48">
        <v>0</v>
      </c>
      <c r="AC204" s="83" t="s">
        <v>34</v>
      </c>
      <c r="AK204" s="33"/>
      <c r="AL204" s="33"/>
    </row>
    <row r="205" spans="1:38" x14ac:dyDescent="0.25">
      <c r="A205" s="84" t="s">
        <v>458</v>
      </c>
      <c r="B205" s="43" t="s">
        <v>459</v>
      </c>
      <c r="C205" s="44" t="s">
        <v>33</v>
      </c>
      <c r="D205" s="37">
        <f t="shared" ref="D205:S205" si="196">D206+D207</f>
        <v>0</v>
      </c>
      <c r="E205" s="38">
        <f t="shared" si="196"/>
        <v>0</v>
      </c>
      <c r="F205" s="38">
        <f t="shared" si="196"/>
        <v>0</v>
      </c>
      <c r="G205" s="38">
        <f t="shared" si="196"/>
        <v>0</v>
      </c>
      <c r="H205" s="47">
        <f t="shared" si="196"/>
        <v>0</v>
      </c>
      <c r="I205" s="47">
        <f t="shared" si="196"/>
        <v>0</v>
      </c>
      <c r="J205" s="47">
        <f t="shared" si="196"/>
        <v>0</v>
      </c>
      <c r="K205" s="47">
        <f t="shared" si="196"/>
        <v>0</v>
      </c>
      <c r="L205" s="47">
        <f t="shared" si="196"/>
        <v>0</v>
      </c>
      <c r="M205" s="47">
        <f t="shared" si="196"/>
        <v>0</v>
      </c>
      <c r="N205" s="47">
        <f t="shared" si="196"/>
        <v>0</v>
      </c>
      <c r="O205" s="47">
        <f t="shared" si="196"/>
        <v>0</v>
      </c>
      <c r="P205" s="47">
        <f t="shared" si="196"/>
        <v>0</v>
      </c>
      <c r="Q205" s="47">
        <f t="shared" si="196"/>
        <v>0</v>
      </c>
      <c r="R205" s="47">
        <f t="shared" si="196"/>
        <v>0</v>
      </c>
      <c r="S205" s="47">
        <f t="shared" si="196"/>
        <v>0</v>
      </c>
      <c r="T205" s="48">
        <v>0</v>
      </c>
      <c r="U205" s="47">
        <f t="shared" ref="U205" si="197">U206+U207</f>
        <v>0</v>
      </c>
      <c r="V205" s="48">
        <v>0</v>
      </c>
      <c r="W205" s="47">
        <f t="shared" ref="W205" si="198">W206+W207</f>
        <v>0</v>
      </c>
      <c r="X205" s="48">
        <v>0</v>
      </c>
      <c r="Y205" s="47">
        <f t="shared" ref="Y205" si="199">Y206+Y207</f>
        <v>0</v>
      </c>
      <c r="Z205" s="48">
        <v>0</v>
      </c>
      <c r="AA205" s="47">
        <f t="shared" ref="AA205" si="200">AA206+AA207</f>
        <v>0</v>
      </c>
      <c r="AB205" s="48">
        <v>0</v>
      </c>
      <c r="AC205" s="83" t="s">
        <v>34</v>
      </c>
      <c r="AK205" s="33"/>
      <c r="AL205" s="33"/>
    </row>
    <row r="206" spans="1:38" ht="47.25" x14ac:dyDescent="0.25">
      <c r="A206" s="85" t="s">
        <v>460</v>
      </c>
      <c r="B206" s="43" t="s">
        <v>461</v>
      </c>
      <c r="C206" s="44" t="s">
        <v>33</v>
      </c>
      <c r="D206" s="45">
        <v>0</v>
      </c>
      <c r="E206" s="46">
        <v>0</v>
      </c>
      <c r="F206" s="46">
        <v>0</v>
      </c>
      <c r="G206" s="46">
        <v>0</v>
      </c>
      <c r="H206" s="47">
        <v>0</v>
      </c>
      <c r="I206" s="47">
        <v>0</v>
      </c>
      <c r="J206" s="47">
        <v>0</v>
      </c>
      <c r="K206" s="47">
        <v>0</v>
      </c>
      <c r="L206" s="47">
        <v>0</v>
      </c>
      <c r="M206" s="47">
        <v>0</v>
      </c>
      <c r="N206" s="47">
        <v>0</v>
      </c>
      <c r="O206" s="47">
        <v>0</v>
      </c>
      <c r="P206" s="47">
        <v>0</v>
      </c>
      <c r="Q206" s="47">
        <v>0</v>
      </c>
      <c r="R206" s="47">
        <v>0</v>
      </c>
      <c r="S206" s="47">
        <v>0</v>
      </c>
      <c r="T206" s="48">
        <v>0</v>
      </c>
      <c r="U206" s="47">
        <v>0</v>
      </c>
      <c r="V206" s="48">
        <v>0</v>
      </c>
      <c r="W206" s="47">
        <v>0</v>
      </c>
      <c r="X206" s="48">
        <v>0</v>
      </c>
      <c r="Y206" s="47">
        <v>0</v>
      </c>
      <c r="Z206" s="48">
        <v>0</v>
      </c>
      <c r="AA206" s="47">
        <v>0</v>
      </c>
      <c r="AB206" s="48">
        <v>0</v>
      </c>
      <c r="AC206" s="83" t="s">
        <v>34</v>
      </c>
      <c r="AK206" s="33"/>
      <c r="AL206" s="33"/>
    </row>
    <row r="207" spans="1:38" ht="47.25" x14ac:dyDescent="0.25">
      <c r="A207" s="57" t="s">
        <v>462</v>
      </c>
      <c r="B207" s="58" t="s">
        <v>463</v>
      </c>
      <c r="C207" s="59" t="s">
        <v>33</v>
      </c>
      <c r="D207" s="37">
        <v>0</v>
      </c>
      <c r="E207" s="38">
        <v>0</v>
      </c>
      <c r="F207" s="86">
        <v>0</v>
      </c>
      <c r="G207" s="86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0</v>
      </c>
      <c r="N207" s="60">
        <v>0</v>
      </c>
      <c r="O207" s="60">
        <v>0</v>
      </c>
      <c r="P207" s="60">
        <v>0</v>
      </c>
      <c r="Q207" s="60">
        <v>0</v>
      </c>
      <c r="R207" s="60">
        <v>0</v>
      </c>
      <c r="S207" s="60">
        <v>0</v>
      </c>
      <c r="T207" s="48">
        <v>0</v>
      </c>
      <c r="U207" s="60">
        <v>0</v>
      </c>
      <c r="V207" s="48">
        <v>0</v>
      </c>
      <c r="W207" s="60">
        <v>0</v>
      </c>
      <c r="X207" s="48">
        <v>0</v>
      </c>
      <c r="Y207" s="60">
        <v>0</v>
      </c>
      <c r="Z207" s="48">
        <v>0</v>
      </c>
      <c r="AA207" s="60">
        <v>0</v>
      </c>
      <c r="AB207" s="48">
        <v>0</v>
      </c>
      <c r="AC207" s="83" t="s">
        <v>34</v>
      </c>
      <c r="AK207" s="33"/>
      <c r="AL207" s="33"/>
    </row>
    <row r="208" spans="1:38" x14ac:dyDescent="0.25">
      <c r="A208" s="84" t="s">
        <v>464</v>
      </c>
      <c r="B208" s="43" t="s">
        <v>465</v>
      </c>
      <c r="C208" s="44" t="s">
        <v>33</v>
      </c>
      <c r="D208" s="45">
        <v>0</v>
      </c>
      <c r="E208" s="46">
        <v>0</v>
      </c>
      <c r="F208" s="67">
        <v>0</v>
      </c>
      <c r="G208" s="67">
        <v>0</v>
      </c>
      <c r="H208" s="47">
        <v>0</v>
      </c>
      <c r="I208" s="47">
        <v>0</v>
      </c>
      <c r="J208" s="47">
        <v>0</v>
      </c>
      <c r="K208" s="47">
        <v>0</v>
      </c>
      <c r="L208" s="47">
        <v>0</v>
      </c>
      <c r="M208" s="47">
        <v>0</v>
      </c>
      <c r="N208" s="47">
        <v>0</v>
      </c>
      <c r="O208" s="47">
        <v>0</v>
      </c>
      <c r="P208" s="47">
        <v>0</v>
      </c>
      <c r="Q208" s="47">
        <v>0</v>
      </c>
      <c r="R208" s="47">
        <v>0</v>
      </c>
      <c r="S208" s="47">
        <v>0</v>
      </c>
      <c r="T208" s="48">
        <v>0</v>
      </c>
      <c r="U208" s="47">
        <v>0</v>
      </c>
      <c r="V208" s="48">
        <v>0</v>
      </c>
      <c r="W208" s="47">
        <v>0</v>
      </c>
      <c r="X208" s="48">
        <v>0</v>
      </c>
      <c r="Y208" s="47">
        <v>0</v>
      </c>
      <c r="Z208" s="48">
        <v>0</v>
      </c>
      <c r="AA208" s="47">
        <v>0</v>
      </c>
      <c r="AB208" s="48">
        <v>0</v>
      </c>
      <c r="AC208" s="83" t="s">
        <v>34</v>
      </c>
      <c r="AK208" s="33"/>
      <c r="AL208" s="33"/>
    </row>
    <row r="209" spans="1:38" ht="47.25" x14ac:dyDescent="0.25">
      <c r="A209" s="85" t="s">
        <v>466</v>
      </c>
      <c r="B209" s="43" t="s">
        <v>461</v>
      </c>
      <c r="C209" s="44" t="s">
        <v>33</v>
      </c>
      <c r="D209" s="45">
        <v>0</v>
      </c>
      <c r="E209" s="46">
        <v>0</v>
      </c>
      <c r="F209" s="67">
        <v>0</v>
      </c>
      <c r="G209" s="67">
        <v>0</v>
      </c>
      <c r="H209" s="47">
        <v>0</v>
      </c>
      <c r="I209" s="47">
        <v>0</v>
      </c>
      <c r="J209" s="47">
        <v>0</v>
      </c>
      <c r="K209" s="47">
        <v>0</v>
      </c>
      <c r="L209" s="47">
        <v>0</v>
      </c>
      <c r="M209" s="47">
        <v>0</v>
      </c>
      <c r="N209" s="47">
        <v>0</v>
      </c>
      <c r="O209" s="47">
        <v>0</v>
      </c>
      <c r="P209" s="47">
        <v>0</v>
      </c>
      <c r="Q209" s="47">
        <v>0</v>
      </c>
      <c r="R209" s="47">
        <v>0</v>
      </c>
      <c r="S209" s="47">
        <v>0</v>
      </c>
      <c r="T209" s="48">
        <v>0</v>
      </c>
      <c r="U209" s="47">
        <v>0</v>
      </c>
      <c r="V209" s="48">
        <v>0</v>
      </c>
      <c r="W209" s="47">
        <v>0</v>
      </c>
      <c r="X209" s="48">
        <v>0</v>
      </c>
      <c r="Y209" s="47">
        <v>0</v>
      </c>
      <c r="Z209" s="48">
        <v>0</v>
      </c>
      <c r="AA209" s="47">
        <v>0</v>
      </c>
      <c r="AB209" s="48">
        <v>0</v>
      </c>
      <c r="AC209" s="83" t="s">
        <v>34</v>
      </c>
      <c r="AK209" s="33"/>
      <c r="AL209" s="33"/>
    </row>
    <row r="210" spans="1:38" ht="47.25" x14ac:dyDescent="0.25">
      <c r="A210" s="85" t="s">
        <v>467</v>
      </c>
      <c r="B210" s="58" t="s">
        <v>463</v>
      </c>
      <c r="C210" s="44" t="s">
        <v>33</v>
      </c>
      <c r="D210" s="45">
        <v>0</v>
      </c>
      <c r="E210" s="46">
        <v>0</v>
      </c>
      <c r="F210" s="46">
        <v>0</v>
      </c>
      <c r="G210" s="46">
        <v>0</v>
      </c>
      <c r="H210" s="47">
        <v>0</v>
      </c>
      <c r="I210" s="47">
        <v>0</v>
      </c>
      <c r="J210" s="47">
        <v>0</v>
      </c>
      <c r="K210" s="47">
        <v>0</v>
      </c>
      <c r="L210" s="47">
        <v>0</v>
      </c>
      <c r="M210" s="47">
        <v>0</v>
      </c>
      <c r="N210" s="47">
        <v>0</v>
      </c>
      <c r="O210" s="47">
        <v>0</v>
      </c>
      <c r="P210" s="47">
        <v>0</v>
      </c>
      <c r="Q210" s="47">
        <v>0</v>
      </c>
      <c r="R210" s="47">
        <v>0</v>
      </c>
      <c r="S210" s="47">
        <v>0</v>
      </c>
      <c r="T210" s="48">
        <v>0</v>
      </c>
      <c r="U210" s="47">
        <v>0</v>
      </c>
      <c r="V210" s="48">
        <v>0</v>
      </c>
      <c r="W210" s="47">
        <v>0</v>
      </c>
      <c r="X210" s="48">
        <v>0</v>
      </c>
      <c r="Y210" s="47">
        <v>0</v>
      </c>
      <c r="Z210" s="48">
        <v>0</v>
      </c>
      <c r="AA210" s="47">
        <v>0</v>
      </c>
      <c r="AB210" s="48">
        <v>0</v>
      </c>
      <c r="AC210" s="83" t="s">
        <v>34</v>
      </c>
      <c r="AK210" s="33"/>
      <c r="AL210" s="33"/>
    </row>
    <row r="211" spans="1:38" x14ac:dyDescent="0.25">
      <c r="A211" s="42" t="s">
        <v>468</v>
      </c>
      <c r="B211" s="43" t="s">
        <v>469</v>
      </c>
      <c r="C211" s="44" t="s">
        <v>33</v>
      </c>
      <c r="D211" s="45">
        <f t="shared" ref="D211:S211" si="201">D212+D213+D215+D218</f>
        <v>4906.0649273107483</v>
      </c>
      <c r="E211" s="46">
        <f t="shared" si="201"/>
        <v>0</v>
      </c>
      <c r="F211" s="46">
        <f t="shared" si="201"/>
        <v>1722.141214</v>
      </c>
      <c r="G211" s="46">
        <f t="shared" si="201"/>
        <v>3183.9237133107481</v>
      </c>
      <c r="H211" s="47">
        <f t="shared" si="201"/>
        <v>209.021880522</v>
      </c>
      <c r="I211" s="47">
        <f t="shared" si="201"/>
        <v>0</v>
      </c>
      <c r="J211" s="47">
        <f t="shared" si="201"/>
        <v>0</v>
      </c>
      <c r="K211" s="47">
        <f t="shared" si="201"/>
        <v>95.553407769999936</v>
      </c>
      <c r="L211" s="47">
        <f t="shared" si="201"/>
        <v>113.46847275200005</v>
      </c>
      <c r="M211" s="47">
        <f t="shared" si="201"/>
        <v>117.37532576999999</v>
      </c>
      <c r="N211" s="47">
        <f t="shared" si="201"/>
        <v>0</v>
      </c>
      <c r="O211" s="47">
        <f t="shared" si="201"/>
        <v>0</v>
      </c>
      <c r="P211" s="47">
        <f t="shared" si="201"/>
        <v>70.691330350000001</v>
      </c>
      <c r="Q211" s="47">
        <f t="shared" si="201"/>
        <v>46.683995420000009</v>
      </c>
      <c r="R211" s="47">
        <f t="shared" si="201"/>
        <v>3066.5483875407481</v>
      </c>
      <c r="S211" s="47">
        <f t="shared" si="201"/>
        <v>-91.646554752</v>
      </c>
      <c r="T211" s="48">
        <f t="shared" si="188"/>
        <v>-0.43845435952985795</v>
      </c>
      <c r="U211" s="47">
        <f t="shared" ref="U211" si="202">U212+U213+U215+U218</f>
        <v>0</v>
      </c>
      <c r="V211" s="48">
        <v>0</v>
      </c>
      <c r="W211" s="47">
        <f t="shared" ref="W211" si="203">W212+W213+W215+W218</f>
        <v>0</v>
      </c>
      <c r="X211" s="48">
        <v>0</v>
      </c>
      <c r="Y211" s="47">
        <f t="shared" ref="Y211" si="204">Y212+Y213+Y215+Y218</f>
        <v>-24.862077419999938</v>
      </c>
      <c r="Z211" s="48">
        <f t="shared" si="193"/>
        <v>-0.26019037939330997</v>
      </c>
      <c r="AA211" s="47">
        <f t="shared" ref="AA211" si="205">AA212+AA213+AA215+AA218</f>
        <v>-66.784477332000037</v>
      </c>
      <c r="AB211" s="48">
        <f t="shared" si="194"/>
        <v>-0.58857298165954963</v>
      </c>
      <c r="AC211" s="83" t="s">
        <v>34</v>
      </c>
      <c r="AK211" s="33"/>
      <c r="AL211" s="33"/>
    </row>
    <row r="212" spans="1:38" ht="31.5" x14ac:dyDescent="0.25">
      <c r="A212" s="42" t="s">
        <v>470</v>
      </c>
      <c r="B212" s="43" t="s">
        <v>471</v>
      </c>
      <c r="C212" s="44" t="s">
        <v>33</v>
      </c>
      <c r="D212" s="45">
        <v>0</v>
      </c>
      <c r="E212" s="46">
        <v>0</v>
      </c>
      <c r="F212" s="46">
        <v>0</v>
      </c>
      <c r="G212" s="46">
        <v>0</v>
      </c>
      <c r="H212" s="47">
        <v>0</v>
      </c>
      <c r="I212" s="47">
        <v>0</v>
      </c>
      <c r="J212" s="47">
        <v>0</v>
      </c>
      <c r="K212" s="47">
        <v>0</v>
      </c>
      <c r="L212" s="47">
        <v>0</v>
      </c>
      <c r="M212" s="47">
        <v>0</v>
      </c>
      <c r="N212" s="47">
        <v>0</v>
      </c>
      <c r="O212" s="47">
        <v>0</v>
      </c>
      <c r="P212" s="47">
        <v>0</v>
      </c>
      <c r="Q212" s="47">
        <v>0</v>
      </c>
      <c r="R212" s="47">
        <v>0</v>
      </c>
      <c r="S212" s="47">
        <v>0</v>
      </c>
      <c r="T212" s="48">
        <v>0</v>
      </c>
      <c r="U212" s="47">
        <v>0</v>
      </c>
      <c r="V212" s="48">
        <v>0</v>
      </c>
      <c r="W212" s="47">
        <v>0</v>
      </c>
      <c r="X212" s="48">
        <v>0</v>
      </c>
      <c r="Y212" s="47">
        <v>0</v>
      </c>
      <c r="Z212" s="48">
        <v>0</v>
      </c>
      <c r="AA212" s="47">
        <v>0</v>
      </c>
      <c r="AB212" s="48">
        <v>0</v>
      </c>
      <c r="AC212" s="83" t="s">
        <v>34</v>
      </c>
      <c r="AK212" s="33"/>
      <c r="AL212" s="33"/>
    </row>
    <row r="213" spans="1:38" x14ac:dyDescent="0.25">
      <c r="A213" s="42" t="s">
        <v>472</v>
      </c>
      <c r="B213" s="43" t="s">
        <v>473</v>
      </c>
      <c r="C213" s="44" t="s">
        <v>33</v>
      </c>
      <c r="D213" s="45">
        <f t="shared" ref="D213:E213" si="206">SUM(D214:D214)</f>
        <v>925.64174208999998</v>
      </c>
      <c r="E213" s="46">
        <f t="shared" si="206"/>
        <v>0</v>
      </c>
      <c r="F213" s="67">
        <f t="shared" ref="F213:AA213" si="207">SUM(F214:F214)</f>
        <v>835.86808364000001</v>
      </c>
      <c r="G213" s="67">
        <f t="shared" si="207"/>
        <v>89.773658449999971</v>
      </c>
      <c r="H213" s="47">
        <f t="shared" si="207"/>
        <v>89.773658449999985</v>
      </c>
      <c r="I213" s="47">
        <f t="shared" si="207"/>
        <v>0</v>
      </c>
      <c r="J213" s="47">
        <f t="shared" si="207"/>
        <v>0</v>
      </c>
      <c r="K213" s="47">
        <f t="shared" si="207"/>
        <v>47.624132758333303</v>
      </c>
      <c r="L213" s="47">
        <f t="shared" si="207"/>
        <v>42.149525691666682</v>
      </c>
      <c r="M213" s="47">
        <f t="shared" si="207"/>
        <v>87.48886066</v>
      </c>
      <c r="N213" s="47">
        <f t="shared" si="207"/>
        <v>0</v>
      </c>
      <c r="O213" s="47">
        <f t="shared" si="207"/>
        <v>0</v>
      </c>
      <c r="P213" s="47">
        <f t="shared" si="207"/>
        <v>45.720134599999994</v>
      </c>
      <c r="Q213" s="47">
        <f t="shared" si="207"/>
        <v>41.768726060000006</v>
      </c>
      <c r="R213" s="47">
        <f t="shared" si="207"/>
        <v>2.2847977899999705</v>
      </c>
      <c r="S213" s="47">
        <f t="shared" si="207"/>
        <v>-2.2847977899999847</v>
      </c>
      <c r="T213" s="48">
        <f t="shared" si="188"/>
        <v>-2.5450648101553279E-2</v>
      </c>
      <c r="U213" s="47">
        <f t="shared" si="207"/>
        <v>0</v>
      </c>
      <c r="V213" s="48">
        <v>0</v>
      </c>
      <c r="W213" s="47">
        <f t="shared" si="207"/>
        <v>0</v>
      </c>
      <c r="X213" s="48">
        <v>0</v>
      </c>
      <c r="Y213" s="47">
        <f t="shared" si="207"/>
        <v>-1.9039981583333088</v>
      </c>
      <c r="Z213" s="48">
        <f t="shared" si="193"/>
        <v>-3.9979691976651181E-2</v>
      </c>
      <c r="AA213" s="47">
        <f t="shared" si="207"/>
        <v>-0.38079963166667596</v>
      </c>
      <c r="AB213" s="48">
        <f t="shared" si="194"/>
        <v>-9.0344938743157268E-3</v>
      </c>
      <c r="AC213" s="83" t="s">
        <v>34</v>
      </c>
      <c r="AK213" s="33"/>
      <c r="AL213" s="33"/>
    </row>
    <row r="214" spans="1:38" ht="47.25" x14ac:dyDescent="0.25">
      <c r="A214" s="50" t="s">
        <v>472</v>
      </c>
      <c r="B214" s="125" t="s">
        <v>474</v>
      </c>
      <c r="C214" s="70" t="s">
        <v>475</v>
      </c>
      <c r="D214" s="64">
        <v>925.64174208999998</v>
      </c>
      <c r="E214" s="64" t="s">
        <v>34</v>
      </c>
      <c r="F214" s="71">
        <v>835.86808364000001</v>
      </c>
      <c r="G214" s="71">
        <f>D214-F214</f>
        <v>89.773658449999971</v>
      </c>
      <c r="H214" s="54">
        <v>89.773658449999985</v>
      </c>
      <c r="I214" s="54">
        <v>0</v>
      </c>
      <c r="J214" s="54">
        <v>0</v>
      </c>
      <c r="K214" s="54">
        <v>47.624132758333303</v>
      </c>
      <c r="L214" s="54">
        <v>42.149525691666682</v>
      </c>
      <c r="M214" s="54">
        <f>N214+O214+P214+Q214</f>
        <v>87.48886066</v>
      </c>
      <c r="N214" s="54">
        <v>0</v>
      </c>
      <c r="O214" s="54">
        <v>0</v>
      </c>
      <c r="P214" s="54">
        <v>45.720134599999994</v>
      </c>
      <c r="Q214" s="54">
        <v>41.768726060000006</v>
      </c>
      <c r="R214" s="54">
        <f>G214-M214</f>
        <v>2.2847977899999705</v>
      </c>
      <c r="S214" s="54">
        <f>M214-H214</f>
        <v>-2.2847977899999847</v>
      </c>
      <c r="T214" s="55">
        <f>S214/H214</f>
        <v>-2.5450648101553279E-2</v>
      </c>
      <c r="U214" s="54">
        <f>N214-I214</f>
        <v>0</v>
      </c>
      <c r="V214" s="55">
        <v>0</v>
      </c>
      <c r="W214" s="54">
        <f>O214-J214</f>
        <v>0</v>
      </c>
      <c r="X214" s="55">
        <v>0</v>
      </c>
      <c r="Y214" s="54">
        <f>P214-K214</f>
        <v>-1.9039981583333088</v>
      </c>
      <c r="Z214" s="55">
        <f>Y214/K214</f>
        <v>-3.9979691976651181E-2</v>
      </c>
      <c r="AA214" s="54">
        <f>Q214-L214</f>
        <v>-0.38079963166667596</v>
      </c>
      <c r="AB214" s="55">
        <f>AA214/L214</f>
        <v>-9.0344938743157268E-3</v>
      </c>
      <c r="AC214" s="82" t="s">
        <v>34</v>
      </c>
      <c r="AK214" s="33"/>
      <c r="AL214" s="33"/>
    </row>
    <row r="215" spans="1:38" ht="31.5" x14ac:dyDescent="0.25">
      <c r="A215" s="57" t="s">
        <v>476</v>
      </c>
      <c r="B215" s="58" t="s">
        <v>477</v>
      </c>
      <c r="C215" s="59" t="s">
        <v>33</v>
      </c>
      <c r="D215" s="37">
        <f t="shared" ref="D215:E215" si="208">SUM(D216:D217)</f>
        <v>736.47757937999995</v>
      </c>
      <c r="E215" s="38">
        <f t="shared" si="208"/>
        <v>0</v>
      </c>
      <c r="F215" s="38">
        <f t="shared" ref="F215:S215" si="209">SUM(F216:F217)</f>
        <v>136.77507714000001</v>
      </c>
      <c r="G215" s="38">
        <f t="shared" si="209"/>
        <v>599.70250223999994</v>
      </c>
      <c r="H215" s="60">
        <f t="shared" si="209"/>
        <v>27.320573867999997</v>
      </c>
      <c r="I215" s="60">
        <f t="shared" si="209"/>
        <v>0</v>
      </c>
      <c r="J215" s="60">
        <f t="shared" si="209"/>
        <v>0</v>
      </c>
      <c r="K215" s="60">
        <f t="shared" si="209"/>
        <v>22.767144889999997</v>
      </c>
      <c r="L215" s="60">
        <f t="shared" si="209"/>
        <v>4.5534289780000012</v>
      </c>
      <c r="M215" s="60">
        <f>SUM(M216:M217)</f>
        <v>18.840500969999997</v>
      </c>
      <c r="N215" s="60">
        <f t="shared" si="209"/>
        <v>0</v>
      </c>
      <c r="O215" s="60">
        <f t="shared" si="209"/>
        <v>0</v>
      </c>
      <c r="P215" s="60">
        <f t="shared" si="209"/>
        <v>15.741168070000001</v>
      </c>
      <c r="Q215" s="60">
        <f t="shared" si="209"/>
        <v>3.0993328999999985</v>
      </c>
      <c r="R215" s="60">
        <f t="shared" si="209"/>
        <v>580.86200126999995</v>
      </c>
      <c r="S215" s="60">
        <f t="shared" si="209"/>
        <v>-8.4800728979999995</v>
      </c>
      <c r="T215" s="48">
        <f>S215/H215</f>
        <v>-0.31039146318710853</v>
      </c>
      <c r="U215" s="60">
        <f t="shared" ref="U215" si="210">SUM(U216:U217)</f>
        <v>0</v>
      </c>
      <c r="V215" s="48">
        <v>0</v>
      </c>
      <c r="W215" s="60">
        <f t="shared" ref="W215" si="211">SUM(W216:W217)</f>
        <v>0</v>
      </c>
      <c r="X215" s="48">
        <v>0</v>
      </c>
      <c r="Y215" s="60">
        <f t="shared" ref="Y215" si="212">SUM(Y216:Y217)</f>
        <v>-7.0259768199999968</v>
      </c>
      <c r="Z215" s="48">
        <f>Y215/K215</f>
        <v>-0.30860157713873088</v>
      </c>
      <c r="AA215" s="60">
        <f t="shared" ref="AA215" si="213">SUM(AA216:AA217)</f>
        <v>-1.4540960780000027</v>
      </c>
      <c r="AB215" s="48">
        <f>AA215/L215</f>
        <v>-0.31934089342899646</v>
      </c>
      <c r="AC215" s="83" t="s">
        <v>34</v>
      </c>
      <c r="AK215" s="33"/>
      <c r="AL215" s="33"/>
    </row>
    <row r="216" spans="1:38" ht="46.5" customHeight="1" x14ac:dyDescent="0.25">
      <c r="A216" s="80" t="s">
        <v>476</v>
      </c>
      <c r="B216" s="124" t="s">
        <v>478</v>
      </c>
      <c r="C216" s="70" t="s">
        <v>479</v>
      </c>
      <c r="D216" s="54">
        <v>588.02159999999992</v>
      </c>
      <c r="E216" s="54" t="s">
        <v>34</v>
      </c>
      <c r="F216" s="54">
        <v>0</v>
      </c>
      <c r="G216" s="71">
        <f t="shared" ref="G216:G217" si="214">D216-F216</f>
        <v>588.02159999999992</v>
      </c>
      <c r="H216" s="54">
        <v>15.639671627999999</v>
      </c>
      <c r="I216" s="54">
        <v>0</v>
      </c>
      <c r="J216" s="54">
        <v>0</v>
      </c>
      <c r="K216" s="71">
        <v>13.033059689999998</v>
      </c>
      <c r="L216" s="54">
        <v>2.6066119380000004</v>
      </c>
      <c r="M216" s="54">
        <f t="shared" ref="M216:M217" si="215">N216+O216+P216+Q216</f>
        <v>7.6840596200000002</v>
      </c>
      <c r="N216" s="54">
        <v>0</v>
      </c>
      <c r="O216" s="54">
        <v>0</v>
      </c>
      <c r="P216" s="54">
        <v>6.4033830100000007</v>
      </c>
      <c r="Q216" s="54">
        <v>1.2806766099999995</v>
      </c>
      <c r="R216" s="54">
        <f t="shared" ref="R216:R217" si="216">G216-M216</f>
        <v>580.33754037999995</v>
      </c>
      <c r="S216" s="54">
        <f t="shared" ref="S216:S217" si="217">M216-H216</f>
        <v>-7.9556120079999983</v>
      </c>
      <c r="T216" s="55">
        <f t="shared" ref="T216:T217" si="218">S216/H216</f>
        <v>-0.50868152460163651</v>
      </c>
      <c r="U216" s="54">
        <f t="shared" ref="U216:U217" si="219">N216-I216</f>
        <v>0</v>
      </c>
      <c r="V216" s="55">
        <v>0</v>
      </c>
      <c r="W216" s="54">
        <f t="shared" ref="W216:W217" si="220">O216-J216</f>
        <v>0</v>
      </c>
      <c r="X216" s="55">
        <v>0</v>
      </c>
      <c r="Y216" s="54">
        <f t="shared" ref="Y216:Y217" si="221">P216-K216</f>
        <v>-6.6296766799999975</v>
      </c>
      <c r="Z216" s="55">
        <f t="shared" ref="Z216:Z217" si="222">Y216/K216</f>
        <v>-0.50868152511315623</v>
      </c>
      <c r="AA216" s="54">
        <f t="shared" ref="AA216:AA217" si="223">Q216-L216</f>
        <v>-1.3259353280000008</v>
      </c>
      <c r="AB216" s="55">
        <f t="shared" ref="AB216:AB217" si="224">AA216/L216</f>
        <v>-0.50868152204403838</v>
      </c>
      <c r="AC216" s="82" t="s">
        <v>480</v>
      </c>
      <c r="AK216" s="33"/>
      <c r="AL216" s="33"/>
    </row>
    <row r="217" spans="1:38" ht="47.25" x14ac:dyDescent="0.25">
      <c r="A217" s="50" t="s">
        <v>476</v>
      </c>
      <c r="B217" s="128" t="s">
        <v>481</v>
      </c>
      <c r="C217" s="70" t="s">
        <v>482</v>
      </c>
      <c r="D217" s="54">
        <v>148.45597938</v>
      </c>
      <c r="E217" s="54" t="s">
        <v>34</v>
      </c>
      <c r="F217" s="71">
        <v>136.77507714000001</v>
      </c>
      <c r="G217" s="71">
        <f t="shared" si="214"/>
        <v>11.680902239999995</v>
      </c>
      <c r="H217" s="54">
        <v>11.68090224</v>
      </c>
      <c r="I217" s="54">
        <v>0</v>
      </c>
      <c r="J217" s="54">
        <v>0</v>
      </c>
      <c r="K217" s="54">
        <v>9.7340851999999991</v>
      </c>
      <c r="L217" s="54">
        <v>1.9468170400000009</v>
      </c>
      <c r="M217" s="54">
        <f t="shared" si="215"/>
        <v>11.156441349999998</v>
      </c>
      <c r="N217" s="54">
        <v>0</v>
      </c>
      <c r="O217" s="54">
        <v>0</v>
      </c>
      <c r="P217" s="54">
        <v>9.3377850599999999</v>
      </c>
      <c r="Q217" s="54">
        <v>1.818656289999999</v>
      </c>
      <c r="R217" s="54">
        <f t="shared" si="216"/>
        <v>0.52446088999999674</v>
      </c>
      <c r="S217" s="54">
        <f t="shared" si="217"/>
        <v>-0.52446089000000207</v>
      </c>
      <c r="T217" s="55">
        <f t="shared" si="218"/>
        <v>-4.4899005164519043E-2</v>
      </c>
      <c r="U217" s="54">
        <f t="shared" si="219"/>
        <v>0</v>
      </c>
      <c r="V217" s="55">
        <v>0</v>
      </c>
      <c r="W217" s="54">
        <f t="shared" si="220"/>
        <v>0</v>
      </c>
      <c r="X217" s="55">
        <v>0</v>
      </c>
      <c r="Y217" s="54">
        <f t="shared" si="221"/>
        <v>-0.39630013999999925</v>
      </c>
      <c r="Z217" s="55">
        <f t="shared" si="222"/>
        <v>-4.0712622897527063E-2</v>
      </c>
      <c r="AA217" s="54">
        <f t="shared" si="223"/>
        <v>-0.12816075000000193</v>
      </c>
      <c r="AB217" s="55">
        <f t="shared" si="224"/>
        <v>-6.583091649947849E-2</v>
      </c>
      <c r="AC217" s="82" t="s">
        <v>34</v>
      </c>
      <c r="AK217" s="33"/>
      <c r="AL217" s="33"/>
    </row>
    <row r="218" spans="1:38" x14ac:dyDescent="0.25">
      <c r="A218" s="42" t="s">
        <v>483</v>
      </c>
      <c r="B218" s="43" t="s">
        <v>484</v>
      </c>
      <c r="C218" s="44" t="s">
        <v>33</v>
      </c>
      <c r="D218" s="37">
        <f t="shared" ref="D218:S218" si="225">SUM(D219:D224)</f>
        <v>3243.9456058407482</v>
      </c>
      <c r="E218" s="38">
        <f t="shared" si="225"/>
        <v>0</v>
      </c>
      <c r="F218" s="38">
        <f t="shared" si="225"/>
        <v>749.49805321999997</v>
      </c>
      <c r="G218" s="38">
        <f t="shared" si="225"/>
        <v>2494.447552620748</v>
      </c>
      <c r="H218" s="47">
        <f t="shared" si="225"/>
        <v>91.927648204000008</v>
      </c>
      <c r="I218" s="47">
        <f t="shared" si="225"/>
        <v>0</v>
      </c>
      <c r="J218" s="47">
        <f t="shared" si="225"/>
        <v>0</v>
      </c>
      <c r="K218" s="47">
        <f t="shared" si="225"/>
        <v>25.162130121666632</v>
      </c>
      <c r="L218" s="47">
        <f t="shared" si="225"/>
        <v>66.765518082333372</v>
      </c>
      <c r="M218" s="47">
        <f t="shared" si="225"/>
        <v>11.045964140000001</v>
      </c>
      <c r="N218" s="47">
        <f t="shared" si="225"/>
        <v>0</v>
      </c>
      <c r="O218" s="47">
        <f t="shared" si="225"/>
        <v>0</v>
      </c>
      <c r="P218" s="47">
        <f t="shared" si="225"/>
        <v>9.230027680000001</v>
      </c>
      <c r="Q218" s="47">
        <f t="shared" si="225"/>
        <v>1.8159364600000003</v>
      </c>
      <c r="R218" s="47">
        <f t="shared" si="225"/>
        <v>2483.4015884807482</v>
      </c>
      <c r="S218" s="47">
        <f t="shared" si="225"/>
        <v>-80.881684064000012</v>
      </c>
      <c r="T218" s="48">
        <f>S218/H218</f>
        <v>-0.87984067518525555</v>
      </c>
      <c r="U218" s="47">
        <f t="shared" ref="U218" si="226">SUM(U219:U224)</f>
        <v>0</v>
      </c>
      <c r="V218" s="48">
        <v>0</v>
      </c>
      <c r="W218" s="47">
        <f t="shared" ref="W218" si="227">SUM(W219:W224)</f>
        <v>0</v>
      </c>
      <c r="X218" s="48">
        <v>0</v>
      </c>
      <c r="Y218" s="47">
        <f t="shared" ref="Y218" si="228">SUM(Y219:Y224)</f>
        <v>-15.932102441666633</v>
      </c>
      <c r="Z218" s="48">
        <f>Y218/K218</f>
        <v>-0.63317780985274386</v>
      </c>
      <c r="AA218" s="47">
        <f t="shared" ref="AA218" si="229">SUM(AA219:AA224)</f>
        <v>-64.949581622333355</v>
      </c>
      <c r="AB218" s="48">
        <f>AA218/L218</f>
        <v>-0.97280128257582521</v>
      </c>
      <c r="AC218" s="83" t="s">
        <v>34</v>
      </c>
      <c r="AK218" s="33"/>
      <c r="AL218" s="33"/>
    </row>
    <row r="219" spans="1:38" ht="35.25" customHeight="1" x14ac:dyDescent="0.25">
      <c r="A219" s="50" t="s">
        <v>483</v>
      </c>
      <c r="B219" s="129" t="s">
        <v>485</v>
      </c>
      <c r="C219" s="70" t="s">
        <v>486</v>
      </c>
      <c r="D219" s="54">
        <v>1791.0005641759719</v>
      </c>
      <c r="E219" s="54" t="s">
        <v>34</v>
      </c>
      <c r="F219" s="71">
        <v>75.402778300000008</v>
      </c>
      <c r="G219" s="71">
        <f t="shared" ref="G219:G224" si="230">D219-F219</f>
        <v>1715.597785875972</v>
      </c>
      <c r="H219" s="54">
        <v>79.272920842000005</v>
      </c>
      <c r="I219" s="54">
        <v>0</v>
      </c>
      <c r="J219" s="54">
        <v>0</v>
      </c>
      <c r="K219" s="71">
        <v>16.060767368333298</v>
      </c>
      <c r="L219" s="54">
        <v>63.212153473666689</v>
      </c>
      <c r="M219" s="54">
        <f t="shared" ref="M219:M224" si="231">N219+O219+P219+Q219</f>
        <v>5.3224908900000001</v>
      </c>
      <c r="N219" s="54">
        <v>0</v>
      </c>
      <c r="O219" s="54">
        <v>0</v>
      </c>
      <c r="P219" s="54">
        <v>5.3224908900000001</v>
      </c>
      <c r="Q219" s="54">
        <v>0</v>
      </c>
      <c r="R219" s="54">
        <f t="shared" ref="R219:R224" si="232">G219-M219</f>
        <v>1710.2752949859721</v>
      </c>
      <c r="S219" s="54">
        <f t="shared" ref="S219:S224" si="233">M219-H219</f>
        <v>-73.950429952000007</v>
      </c>
      <c r="T219" s="55">
        <f t="shared" ref="T219:T278" si="234">S219/H219</f>
        <v>-0.93285865042605998</v>
      </c>
      <c r="U219" s="54">
        <f t="shared" ref="U219:U224" si="235">N219-I219</f>
        <v>0</v>
      </c>
      <c r="V219" s="55">
        <v>0</v>
      </c>
      <c r="W219" s="54">
        <f t="shared" ref="W219:W224" si="236">O219-J219</f>
        <v>0</v>
      </c>
      <c r="X219" s="55">
        <v>0</v>
      </c>
      <c r="Y219" s="54">
        <f t="shared" ref="Y219:Y224" si="237">P219-K219</f>
        <v>-10.738276478333297</v>
      </c>
      <c r="Z219" s="55">
        <f t="shared" ref="Z219:Z278" si="238">Y219/K219</f>
        <v>-0.66860295227896438</v>
      </c>
      <c r="AA219" s="54">
        <f t="shared" ref="AA219:AA224" si="239">Q219-L219</f>
        <v>-63.212153473666689</v>
      </c>
      <c r="AB219" s="55">
        <f t="shared" ref="AB219:AB278" si="240">AA219/L219</f>
        <v>-1</v>
      </c>
      <c r="AC219" s="82" t="s">
        <v>487</v>
      </c>
      <c r="AK219" s="33"/>
      <c r="AL219" s="33"/>
    </row>
    <row r="220" spans="1:38" ht="48" customHeight="1" x14ac:dyDescent="0.25">
      <c r="A220" s="50" t="s">
        <v>483</v>
      </c>
      <c r="B220" s="129" t="s">
        <v>488</v>
      </c>
      <c r="C220" s="70" t="s">
        <v>489</v>
      </c>
      <c r="D220" s="54">
        <v>458.56406225199999</v>
      </c>
      <c r="E220" s="54" t="s">
        <v>34</v>
      </c>
      <c r="F220" s="71">
        <v>450.70705288999994</v>
      </c>
      <c r="G220" s="71">
        <f t="shared" si="230"/>
        <v>7.8570093620000421</v>
      </c>
      <c r="H220" s="54">
        <v>7.7536578400000007</v>
      </c>
      <c r="I220" s="54">
        <v>0</v>
      </c>
      <c r="J220" s="54">
        <v>0</v>
      </c>
      <c r="K220" s="71">
        <v>6.6336340700000003</v>
      </c>
      <c r="L220" s="54">
        <v>1.1200237699999995</v>
      </c>
      <c r="M220" s="54">
        <f t="shared" si="231"/>
        <v>1.2217954199999999</v>
      </c>
      <c r="N220" s="54">
        <v>0</v>
      </c>
      <c r="O220" s="54">
        <v>0</v>
      </c>
      <c r="P220" s="54">
        <v>1.2217954199999999</v>
      </c>
      <c r="Q220" s="54">
        <v>0</v>
      </c>
      <c r="R220" s="54">
        <f t="shared" si="232"/>
        <v>6.6352139420000427</v>
      </c>
      <c r="S220" s="54">
        <f t="shared" si="233"/>
        <v>-6.5318624200000013</v>
      </c>
      <c r="T220" s="55">
        <f t="shared" si="234"/>
        <v>-0.84242335098965382</v>
      </c>
      <c r="U220" s="54">
        <f t="shared" si="235"/>
        <v>0</v>
      </c>
      <c r="V220" s="55">
        <v>0</v>
      </c>
      <c r="W220" s="54">
        <f t="shared" si="236"/>
        <v>0</v>
      </c>
      <c r="X220" s="55">
        <v>0</v>
      </c>
      <c r="Y220" s="54">
        <f t="shared" si="237"/>
        <v>-5.41183865</v>
      </c>
      <c r="Z220" s="55">
        <f t="shared" si="238"/>
        <v>-0.81581808596807326</v>
      </c>
      <c r="AA220" s="54">
        <f t="shared" si="239"/>
        <v>-1.1200237699999995</v>
      </c>
      <c r="AB220" s="55">
        <f t="shared" si="240"/>
        <v>-1</v>
      </c>
      <c r="AC220" s="82" t="s">
        <v>245</v>
      </c>
      <c r="AK220" s="33"/>
      <c r="AL220" s="33"/>
    </row>
    <row r="221" spans="1:38" ht="47.25" x14ac:dyDescent="0.25">
      <c r="A221" s="50" t="s">
        <v>483</v>
      </c>
      <c r="B221" s="129" t="s">
        <v>490</v>
      </c>
      <c r="C221" s="52" t="s">
        <v>491</v>
      </c>
      <c r="D221" s="54">
        <v>276.1959566868</v>
      </c>
      <c r="E221" s="54" t="s">
        <v>34</v>
      </c>
      <c r="F221" s="71">
        <v>59.41113971</v>
      </c>
      <c r="G221" s="71">
        <f t="shared" si="230"/>
        <v>216.78481697680002</v>
      </c>
      <c r="H221" s="54">
        <v>0.36358835</v>
      </c>
      <c r="I221" s="54">
        <v>0</v>
      </c>
      <c r="J221" s="54">
        <v>0</v>
      </c>
      <c r="K221" s="71">
        <v>0.36358835</v>
      </c>
      <c r="L221" s="54">
        <v>0</v>
      </c>
      <c r="M221" s="54">
        <f t="shared" si="231"/>
        <v>0.16941323999999994</v>
      </c>
      <c r="N221" s="54">
        <v>0</v>
      </c>
      <c r="O221" s="54">
        <v>0</v>
      </c>
      <c r="P221" s="54">
        <v>0.16941323999999994</v>
      </c>
      <c r="Q221" s="54">
        <v>0</v>
      </c>
      <c r="R221" s="54">
        <f t="shared" si="232"/>
        <v>216.6154037368</v>
      </c>
      <c r="S221" s="54">
        <f t="shared" si="233"/>
        <v>-0.19417511000000007</v>
      </c>
      <c r="T221" s="55">
        <f t="shared" si="234"/>
        <v>-0.53405206739984945</v>
      </c>
      <c r="U221" s="54">
        <f t="shared" si="235"/>
        <v>0</v>
      </c>
      <c r="V221" s="55">
        <v>0</v>
      </c>
      <c r="W221" s="54">
        <f t="shared" si="236"/>
        <v>0</v>
      </c>
      <c r="X221" s="55">
        <v>0</v>
      </c>
      <c r="Y221" s="54">
        <f t="shared" si="237"/>
        <v>-0.19417511000000007</v>
      </c>
      <c r="Z221" s="55">
        <f t="shared" si="238"/>
        <v>-0.53405206739984945</v>
      </c>
      <c r="AA221" s="54">
        <f t="shared" si="239"/>
        <v>0</v>
      </c>
      <c r="AB221" s="55">
        <v>0</v>
      </c>
      <c r="AC221" s="82" t="s">
        <v>228</v>
      </c>
      <c r="AK221" s="33"/>
      <c r="AL221" s="33"/>
    </row>
    <row r="222" spans="1:38" ht="47.25" x14ac:dyDescent="0.25">
      <c r="A222" s="50" t="s">
        <v>483</v>
      </c>
      <c r="B222" s="129" t="s">
        <v>492</v>
      </c>
      <c r="C222" s="70" t="s">
        <v>493</v>
      </c>
      <c r="D222" s="54">
        <v>528.59026298000003</v>
      </c>
      <c r="E222" s="54" t="s">
        <v>34</v>
      </c>
      <c r="F222" s="71">
        <v>156.32360741999997</v>
      </c>
      <c r="G222" s="71">
        <f t="shared" si="230"/>
        <v>372.26665556000006</v>
      </c>
      <c r="H222" s="54">
        <v>0.23010630000000001</v>
      </c>
      <c r="I222" s="54">
        <v>0</v>
      </c>
      <c r="J222" s="54">
        <v>0</v>
      </c>
      <c r="K222" s="54">
        <v>0.208928583333333</v>
      </c>
      <c r="L222" s="54">
        <v>2.1177716666667012E-2</v>
      </c>
      <c r="M222" s="54">
        <f t="shared" si="231"/>
        <v>0.24542520000000001</v>
      </c>
      <c r="N222" s="54">
        <v>0</v>
      </c>
      <c r="O222" s="54">
        <v>0</v>
      </c>
      <c r="P222" s="54">
        <v>0.2079252</v>
      </c>
      <c r="Q222" s="54">
        <v>3.7499999999999999E-2</v>
      </c>
      <c r="R222" s="54">
        <f t="shared" si="232"/>
        <v>372.02123036000006</v>
      </c>
      <c r="S222" s="54">
        <f t="shared" si="233"/>
        <v>1.5318899999999996E-2</v>
      </c>
      <c r="T222" s="55">
        <f t="shared" si="234"/>
        <v>6.6573144672701243E-2</v>
      </c>
      <c r="U222" s="54">
        <f t="shared" si="235"/>
        <v>0</v>
      </c>
      <c r="V222" s="55">
        <v>0</v>
      </c>
      <c r="W222" s="54">
        <f t="shared" si="236"/>
        <v>0</v>
      </c>
      <c r="X222" s="55">
        <v>0</v>
      </c>
      <c r="Y222" s="54">
        <f t="shared" si="237"/>
        <v>-1.0033833333329967E-3</v>
      </c>
      <c r="Z222" s="55">
        <f t="shared" si="238"/>
        <v>-4.8025182448691514E-3</v>
      </c>
      <c r="AA222" s="54">
        <f t="shared" si="239"/>
        <v>1.6322283333332986E-2</v>
      </c>
      <c r="AB222" s="55">
        <f t="shared" si="240"/>
        <v>0.77072913903998397</v>
      </c>
      <c r="AC222" s="82" t="s">
        <v>34</v>
      </c>
      <c r="AK222" s="33"/>
      <c r="AL222" s="33"/>
    </row>
    <row r="223" spans="1:38" ht="31.5" x14ac:dyDescent="0.25">
      <c r="A223" s="50" t="s">
        <v>483</v>
      </c>
      <c r="B223" s="129" t="s">
        <v>494</v>
      </c>
      <c r="C223" s="70" t="s">
        <v>495</v>
      </c>
      <c r="D223" s="54">
        <v>13.489531164000001</v>
      </c>
      <c r="E223" s="54" t="s">
        <v>34</v>
      </c>
      <c r="F223" s="71">
        <v>0</v>
      </c>
      <c r="G223" s="71">
        <f t="shared" si="230"/>
        <v>13.489531164000001</v>
      </c>
      <c r="H223" s="54">
        <v>2.0331207719999997</v>
      </c>
      <c r="I223" s="54">
        <v>0</v>
      </c>
      <c r="J223" s="54">
        <v>0</v>
      </c>
      <c r="K223" s="54">
        <v>0</v>
      </c>
      <c r="L223" s="54">
        <v>2.0331207719999997</v>
      </c>
      <c r="M223" s="54">
        <f t="shared" si="231"/>
        <v>1.8125852900000001</v>
      </c>
      <c r="N223" s="54">
        <v>0</v>
      </c>
      <c r="O223" s="54">
        <v>0</v>
      </c>
      <c r="P223" s="54">
        <v>3.4148830000000005E-2</v>
      </c>
      <c r="Q223" s="54">
        <v>1.7784364600000002</v>
      </c>
      <c r="R223" s="54">
        <f t="shared" si="232"/>
        <v>11.676945874000001</v>
      </c>
      <c r="S223" s="54">
        <f t="shared" si="233"/>
        <v>-0.22053548199999962</v>
      </c>
      <c r="T223" s="55">
        <f t="shared" si="234"/>
        <v>-0.1084714125383987</v>
      </c>
      <c r="U223" s="54">
        <f t="shared" si="235"/>
        <v>0</v>
      </c>
      <c r="V223" s="55">
        <v>0</v>
      </c>
      <c r="W223" s="54">
        <f t="shared" si="236"/>
        <v>0</v>
      </c>
      <c r="X223" s="55">
        <v>0</v>
      </c>
      <c r="Y223" s="54">
        <f t="shared" si="237"/>
        <v>3.4148830000000005E-2</v>
      </c>
      <c r="Z223" s="55">
        <v>1</v>
      </c>
      <c r="AA223" s="54">
        <f t="shared" si="239"/>
        <v>-0.25468431199999952</v>
      </c>
      <c r="AB223" s="55">
        <f t="shared" si="240"/>
        <v>-0.1252676749495133</v>
      </c>
      <c r="AC223" s="82" t="s">
        <v>317</v>
      </c>
      <c r="AK223" s="33"/>
      <c r="AL223" s="33"/>
    </row>
    <row r="224" spans="1:38" ht="47.25" x14ac:dyDescent="0.25">
      <c r="A224" s="50" t="s">
        <v>483</v>
      </c>
      <c r="B224" s="129" t="s">
        <v>496</v>
      </c>
      <c r="C224" s="70" t="s">
        <v>497</v>
      </c>
      <c r="D224" s="54">
        <v>176.10522858197601</v>
      </c>
      <c r="E224" s="54" t="s">
        <v>34</v>
      </c>
      <c r="F224" s="71">
        <v>7.6534749</v>
      </c>
      <c r="G224" s="71">
        <f t="shared" si="230"/>
        <v>168.45175368197602</v>
      </c>
      <c r="H224" s="54">
        <v>2.2742541000000003</v>
      </c>
      <c r="I224" s="54">
        <v>0</v>
      </c>
      <c r="J224" s="54">
        <v>0</v>
      </c>
      <c r="K224" s="54">
        <v>1.8952117500000007</v>
      </c>
      <c r="L224" s="54">
        <v>0.37904235000000042</v>
      </c>
      <c r="M224" s="54">
        <f t="shared" si="231"/>
        <v>2.2742541000000003</v>
      </c>
      <c r="N224" s="54">
        <v>0</v>
      </c>
      <c r="O224" s="54">
        <v>0</v>
      </c>
      <c r="P224" s="54">
        <v>2.2742541000000003</v>
      </c>
      <c r="Q224" s="54">
        <v>0</v>
      </c>
      <c r="R224" s="54">
        <f t="shared" si="232"/>
        <v>166.17749958197601</v>
      </c>
      <c r="S224" s="54">
        <f t="shared" si="233"/>
        <v>0</v>
      </c>
      <c r="T224" s="55">
        <f t="shared" si="234"/>
        <v>0</v>
      </c>
      <c r="U224" s="54">
        <f t="shared" si="235"/>
        <v>0</v>
      </c>
      <c r="V224" s="55">
        <v>0</v>
      </c>
      <c r="W224" s="54">
        <f t="shared" si="236"/>
        <v>0</v>
      </c>
      <c r="X224" s="55">
        <v>0</v>
      </c>
      <c r="Y224" s="54">
        <f t="shared" si="237"/>
        <v>0.37904234999999953</v>
      </c>
      <c r="Z224" s="55">
        <f t="shared" si="238"/>
        <v>0.19999999999999968</v>
      </c>
      <c r="AA224" s="54">
        <f t="shared" si="239"/>
        <v>-0.37904235000000042</v>
      </c>
      <c r="AB224" s="55">
        <f t="shared" si="240"/>
        <v>-1</v>
      </c>
      <c r="AC224" s="82" t="s">
        <v>34</v>
      </c>
      <c r="AK224" s="33"/>
      <c r="AL224" s="33"/>
    </row>
    <row r="225" spans="1:38" ht="31.5" x14ac:dyDescent="0.25">
      <c r="A225" s="42" t="s">
        <v>498</v>
      </c>
      <c r="B225" s="43" t="s">
        <v>499</v>
      </c>
      <c r="C225" s="44" t="s">
        <v>33</v>
      </c>
      <c r="D225" s="37">
        <v>0</v>
      </c>
      <c r="E225" s="38">
        <v>0</v>
      </c>
      <c r="F225" s="86">
        <v>0</v>
      </c>
      <c r="G225" s="86">
        <v>0</v>
      </c>
      <c r="H225" s="47">
        <v>0</v>
      </c>
      <c r="I225" s="47">
        <v>0</v>
      </c>
      <c r="J225" s="47">
        <v>0</v>
      </c>
      <c r="K225" s="47">
        <v>0</v>
      </c>
      <c r="L225" s="47">
        <v>0</v>
      </c>
      <c r="M225" s="47">
        <v>0</v>
      </c>
      <c r="N225" s="47">
        <v>0</v>
      </c>
      <c r="O225" s="47">
        <v>0</v>
      </c>
      <c r="P225" s="47">
        <v>0</v>
      </c>
      <c r="Q225" s="47">
        <v>0</v>
      </c>
      <c r="R225" s="47">
        <v>0</v>
      </c>
      <c r="S225" s="47">
        <v>0</v>
      </c>
      <c r="T225" s="48">
        <v>0</v>
      </c>
      <c r="U225" s="47">
        <v>0</v>
      </c>
      <c r="V225" s="48">
        <v>0</v>
      </c>
      <c r="W225" s="47">
        <v>0</v>
      </c>
      <c r="X225" s="48">
        <v>0</v>
      </c>
      <c r="Y225" s="47">
        <v>0</v>
      </c>
      <c r="Z225" s="48">
        <v>0</v>
      </c>
      <c r="AA225" s="47">
        <v>0</v>
      </c>
      <c r="AB225" s="48">
        <v>0</v>
      </c>
      <c r="AC225" s="83" t="s">
        <v>34</v>
      </c>
      <c r="AK225" s="33"/>
      <c r="AL225" s="33"/>
    </row>
    <row r="226" spans="1:38" x14ac:dyDescent="0.25">
      <c r="A226" s="42" t="s">
        <v>500</v>
      </c>
      <c r="B226" s="43" t="s">
        <v>501</v>
      </c>
      <c r="C226" s="44" t="s">
        <v>33</v>
      </c>
      <c r="D226" s="37">
        <f>SUM(D227:D373)</f>
        <v>2879.9231188800036</v>
      </c>
      <c r="E226" s="38">
        <f>SUM(E227:E373)</f>
        <v>0</v>
      </c>
      <c r="F226" s="38">
        <f t="shared" ref="F226" si="241">SUM(F227:F373)</f>
        <v>637.82815469000002</v>
      </c>
      <c r="G226" s="38">
        <f>SUM(G227:G373)</f>
        <v>2242.0949641900038</v>
      </c>
      <c r="H226" s="47">
        <f t="shared" ref="H226:S226" si="242">SUM(H227:H373)</f>
        <v>1003.5944114240037</v>
      </c>
      <c r="I226" s="47">
        <f t="shared" si="242"/>
        <v>0</v>
      </c>
      <c r="J226" s="47">
        <f t="shared" si="242"/>
        <v>0</v>
      </c>
      <c r="K226" s="47">
        <f t="shared" si="242"/>
        <v>748.00216546000343</v>
      </c>
      <c r="L226" s="47">
        <f t="shared" si="242"/>
        <v>255.59224596400077</v>
      </c>
      <c r="M226" s="47">
        <f>SUM(M227:M373)</f>
        <v>879.24516748999997</v>
      </c>
      <c r="N226" s="47">
        <f t="shared" si="242"/>
        <v>0</v>
      </c>
      <c r="O226" s="47">
        <f t="shared" si="242"/>
        <v>0</v>
      </c>
      <c r="P226" s="47">
        <f t="shared" si="242"/>
        <v>652.23255124000002</v>
      </c>
      <c r="Q226" s="47">
        <f t="shared" si="242"/>
        <v>227.01261624999995</v>
      </c>
      <c r="R226" s="47">
        <f t="shared" si="242"/>
        <v>1401.7309655900044</v>
      </c>
      <c r="S226" s="47">
        <f t="shared" si="242"/>
        <v>-163.23041282400391</v>
      </c>
      <c r="T226" s="48">
        <f t="shared" si="234"/>
        <v>-0.16264579691351178</v>
      </c>
      <c r="U226" s="47">
        <f t="shared" ref="U226" si="243">SUM(U227:U373)</f>
        <v>0</v>
      </c>
      <c r="V226" s="48">
        <v>0</v>
      </c>
      <c r="W226" s="47">
        <f t="shared" ref="W226" si="244">SUM(W227:W373)</f>
        <v>0</v>
      </c>
      <c r="X226" s="48">
        <v>0</v>
      </c>
      <c r="Y226" s="47">
        <f t="shared" ref="Y226" si="245">SUM(Y227:Y373)</f>
        <v>-99.423714490003363</v>
      </c>
      <c r="Z226" s="48">
        <f t="shared" si="238"/>
        <v>-0.13291901959783786</v>
      </c>
      <c r="AA226" s="47">
        <f t="shared" ref="AA226" si="246">SUM(AA227:AA373)</f>
        <v>-63.80669833400065</v>
      </c>
      <c r="AB226" s="48">
        <f t="shared" si="240"/>
        <v>-0.2496425433148218</v>
      </c>
      <c r="AC226" s="83" t="s">
        <v>34</v>
      </c>
      <c r="AK226" s="33"/>
      <c r="AL226" s="33"/>
    </row>
    <row r="227" spans="1:38" ht="50.25" customHeight="1" x14ac:dyDescent="0.25">
      <c r="A227" s="50" t="s">
        <v>500</v>
      </c>
      <c r="B227" s="124" t="s">
        <v>502</v>
      </c>
      <c r="C227" s="70" t="s">
        <v>503</v>
      </c>
      <c r="D227" s="54">
        <v>0.79637467200000001</v>
      </c>
      <c r="E227" s="54" t="s">
        <v>34</v>
      </c>
      <c r="F227" s="54">
        <v>0</v>
      </c>
      <c r="G227" s="71">
        <f t="shared" ref="G227:G290" si="247">D227-F227</f>
        <v>0.79637467200000001</v>
      </c>
      <c r="H227" s="54">
        <v>0.79637467200000001</v>
      </c>
      <c r="I227" s="54">
        <v>0</v>
      </c>
      <c r="J227" s="54">
        <v>0</v>
      </c>
      <c r="K227" s="54">
        <v>0.66364556000000008</v>
      </c>
      <c r="L227" s="54">
        <v>0.13272911199999993</v>
      </c>
      <c r="M227" s="54">
        <f t="shared" ref="M227:M290" si="248">N227+O227+P227+Q227</f>
        <v>0.64</v>
      </c>
      <c r="N227" s="54">
        <v>0</v>
      </c>
      <c r="O227" s="54">
        <v>0</v>
      </c>
      <c r="P227" s="54">
        <v>0.64</v>
      </c>
      <c r="Q227" s="54">
        <v>0</v>
      </c>
      <c r="R227" s="54">
        <f t="shared" ref="R227:R290" si="249">G227-M227</f>
        <v>0.15637467199999999</v>
      </c>
      <c r="S227" s="54">
        <f t="shared" ref="S227:S290" si="250">M227-H227</f>
        <v>-0.15637467199999999</v>
      </c>
      <c r="T227" s="55">
        <f t="shared" si="234"/>
        <v>-0.1963581684576729</v>
      </c>
      <c r="U227" s="54">
        <f t="shared" ref="U227:U290" si="251">N227-I227</f>
        <v>0</v>
      </c>
      <c r="V227" s="55">
        <v>0</v>
      </c>
      <c r="W227" s="54">
        <f t="shared" ref="W227:W290" si="252">O227-J227</f>
        <v>0</v>
      </c>
      <c r="X227" s="55">
        <v>0</v>
      </c>
      <c r="Y227" s="54">
        <f t="shared" ref="Y227:Y290" si="253">P227-K227</f>
        <v>-2.3645560000000065E-2</v>
      </c>
      <c r="Z227" s="55">
        <f t="shared" si="238"/>
        <v>-3.5629802149207572E-2</v>
      </c>
      <c r="AA227" s="54">
        <f t="shared" ref="AA227:AA290" si="254">Q227-L227</f>
        <v>-0.13272911199999993</v>
      </c>
      <c r="AB227" s="55">
        <f t="shared" si="240"/>
        <v>-1</v>
      </c>
      <c r="AC227" s="82" t="s">
        <v>317</v>
      </c>
      <c r="AK227" s="33"/>
      <c r="AL227" s="33"/>
    </row>
    <row r="228" spans="1:38" ht="39" customHeight="1" x14ac:dyDescent="0.25">
      <c r="A228" s="50" t="s">
        <v>500</v>
      </c>
      <c r="B228" s="124" t="s">
        <v>504</v>
      </c>
      <c r="C228" s="70" t="s">
        <v>505</v>
      </c>
      <c r="D228" s="54">
        <v>1.92</v>
      </c>
      <c r="E228" s="54" t="s">
        <v>34</v>
      </c>
      <c r="F228" s="54">
        <v>1.272</v>
      </c>
      <c r="G228" s="71">
        <f t="shared" si="247"/>
        <v>0.64799999999999991</v>
      </c>
      <c r="H228" s="54">
        <v>0.64800000000000002</v>
      </c>
      <c r="I228" s="54">
        <v>0</v>
      </c>
      <c r="J228" s="54">
        <v>0</v>
      </c>
      <c r="K228" s="54">
        <v>0.54</v>
      </c>
      <c r="L228" s="54">
        <v>0.10799999999999998</v>
      </c>
      <c r="M228" s="54">
        <f t="shared" si="248"/>
        <v>0.64800000000000002</v>
      </c>
      <c r="N228" s="54">
        <v>0</v>
      </c>
      <c r="O228" s="54">
        <v>0</v>
      </c>
      <c r="P228" s="54">
        <v>0.54</v>
      </c>
      <c r="Q228" s="54">
        <v>0.108</v>
      </c>
      <c r="R228" s="54">
        <f t="shared" si="249"/>
        <v>0</v>
      </c>
      <c r="S228" s="54">
        <f t="shared" si="250"/>
        <v>0</v>
      </c>
      <c r="T228" s="55">
        <f t="shared" si="234"/>
        <v>0</v>
      </c>
      <c r="U228" s="54">
        <f t="shared" si="251"/>
        <v>0</v>
      </c>
      <c r="V228" s="55">
        <v>0</v>
      </c>
      <c r="W228" s="54">
        <f t="shared" si="252"/>
        <v>0</v>
      </c>
      <c r="X228" s="55">
        <v>0</v>
      </c>
      <c r="Y228" s="54">
        <f t="shared" si="253"/>
        <v>0</v>
      </c>
      <c r="Z228" s="55">
        <f t="shared" si="238"/>
        <v>0</v>
      </c>
      <c r="AA228" s="54">
        <f t="shared" si="254"/>
        <v>0</v>
      </c>
      <c r="AB228" s="55">
        <f t="shared" si="240"/>
        <v>0</v>
      </c>
      <c r="AC228" s="82" t="s">
        <v>34</v>
      </c>
      <c r="AK228" s="33"/>
      <c r="AL228" s="33"/>
    </row>
    <row r="229" spans="1:38" ht="83.25" customHeight="1" x14ac:dyDescent="0.25">
      <c r="A229" s="50" t="s">
        <v>500</v>
      </c>
      <c r="B229" s="124" t="s">
        <v>506</v>
      </c>
      <c r="C229" s="70" t="s">
        <v>507</v>
      </c>
      <c r="D229" s="54">
        <v>17.667384012000003</v>
      </c>
      <c r="E229" s="54" t="s">
        <v>34</v>
      </c>
      <c r="F229" s="54">
        <v>0</v>
      </c>
      <c r="G229" s="71">
        <f t="shared" si="247"/>
        <v>17.667384012000003</v>
      </c>
      <c r="H229" s="54">
        <v>17.667384012000003</v>
      </c>
      <c r="I229" s="54">
        <v>0</v>
      </c>
      <c r="J229" s="54">
        <v>0</v>
      </c>
      <c r="K229" s="54">
        <v>0</v>
      </c>
      <c r="L229" s="54">
        <v>17.667384012000003</v>
      </c>
      <c r="M229" s="54">
        <f t="shared" si="248"/>
        <v>16.540514399999999</v>
      </c>
      <c r="N229" s="54">
        <v>0</v>
      </c>
      <c r="O229" s="54">
        <v>0</v>
      </c>
      <c r="P229" s="54">
        <v>0</v>
      </c>
      <c r="Q229" s="54">
        <v>16.540514399999999</v>
      </c>
      <c r="R229" s="54">
        <f t="shared" si="249"/>
        <v>1.1268696120000037</v>
      </c>
      <c r="S229" s="54">
        <f t="shared" si="250"/>
        <v>-1.1268696120000037</v>
      </c>
      <c r="T229" s="55">
        <f t="shared" si="234"/>
        <v>-6.3782482524555623E-2</v>
      </c>
      <c r="U229" s="54">
        <f t="shared" si="251"/>
        <v>0</v>
      </c>
      <c r="V229" s="55">
        <v>0</v>
      </c>
      <c r="W229" s="54">
        <f t="shared" si="252"/>
        <v>0</v>
      </c>
      <c r="X229" s="55">
        <v>0</v>
      </c>
      <c r="Y229" s="54">
        <f t="shared" si="253"/>
        <v>0</v>
      </c>
      <c r="Z229" s="55">
        <v>0</v>
      </c>
      <c r="AA229" s="54">
        <f t="shared" si="254"/>
        <v>-1.1268696120000037</v>
      </c>
      <c r="AB229" s="55">
        <f t="shared" si="240"/>
        <v>-6.3782482524555623E-2</v>
      </c>
      <c r="AC229" s="82" t="s">
        <v>34</v>
      </c>
      <c r="AK229" s="33"/>
      <c r="AL229" s="33"/>
    </row>
    <row r="230" spans="1:38" ht="60" customHeight="1" x14ac:dyDescent="0.25">
      <c r="A230" s="50" t="s">
        <v>500</v>
      </c>
      <c r="B230" s="124" t="s">
        <v>508</v>
      </c>
      <c r="C230" s="70" t="s">
        <v>509</v>
      </c>
      <c r="D230" s="54">
        <v>0.57958970399999998</v>
      </c>
      <c r="E230" s="54" t="s">
        <v>34</v>
      </c>
      <c r="F230" s="54">
        <v>0</v>
      </c>
      <c r="G230" s="71">
        <f t="shared" si="247"/>
        <v>0.57958970399999998</v>
      </c>
      <c r="H230" s="54">
        <v>0.57958970399999998</v>
      </c>
      <c r="I230" s="54">
        <v>0</v>
      </c>
      <c r="J230" s="54">
        <v>0</v>
      </c>
      <c r="K230" s="54">
        <v>0.48299142</v>
      </c>
      <c r="L230" s="54">
        <v>9.6598283999999979E-2</v>
      </c>
      <c r="M230" s="54">
        <f t="shared" si="248"/>
        <v>0.54600000000000004</v>
      </c>
      <c r="N230" s="54">
        <v>0</v>
      </c>
      <c r="O230" s="54">
        <v>0</v>
      </c>
      <c r="P230" s="54">
        <v>0.45500000000000002</v>
      </c>
      <c r="Q230" s="54">
        <v>9.0999999999999998E-2</v>
      </c>
      <c r="R230" s="54">
        <f t="shared" si="249"/>
        <v>3.3589703999999942E-2</v>
      </c>
      <c r="S230" s="54">
        <f t="shared" si="250"/>
        <v>-3.3589703999999942E-2</v>
      </c>
      <c r="T230" s="55">
        <f t="shared" si="234"/>
        <v>-5.7954280015988589E-2</v>
      </c>
      <c r="U230" s="54">
        <f t="shared" si="251"/>
        <v>0</v>
      </c>
      <c r="V230" s="55">
        <v>0</v>
      </c>
      <c r="W230" s="54">
        <f t="shared" si="252"/>
        <v>0</v>
      </c>
      <c r="X230" s="55">
        <v>0</v>
      </c>
      <c r="Y230" s="54">
        <f t="shared" si="253"/>
        <v>-2.7991419999999989E-2</v>
      </c>
      <c r="Z230" s="55">
        <f t="shared" si="238"/>
        <v>-5.7954280015988666E-2</v>
      </c>
      <c r="AA230" s="54">
        <f t="shared" si="254"/>
        <v>-5.5982839999999812E-3</v>
      </c>
      <c r="AB230" s="55">
        <f t="shared" si="240"/>
        <v>-5.7954280015988506E-2</v>
      </c>
      <c r="AC230" s="82" t="s">
        <v>34</v>
      </c>
      <c r="AK230" s="33"/>
      <c r="AL230" s="33"/>
    </row>
    <row r="231" spans="1:38" ht="52.5" customHeight="1" x14ac:dyDescent="0.25">
      <c r="A231" s="50" t="s">
        <v>500</v>
      </c>
      <c r="B231" s="124" t="s">
        <v>510</v>
      </c>
      <c r="C231" s="70" t="s">
        <v>511</v>
      </c>
      <c r="D231" s="54">
        <v>48.921968543999995</v>
      </c>
      <c r="E231" s="54" t="s">
        <v>34</v>
      </c>
      <c r="F231" s="54">
        <v>0</v>
      </c>
      <c r="G231" s="71">
        <f t="shared" si="247"/>
        <v>48.921968543999995</v>
      </c>
      <c r="H231" s="54">
        <v>24.460984272000001</v>
      </c>
      <c r="I231" s="54">
        <v>0</v>
      </c>
      <c r="J231" s="54">
        <v>0</v>
      </c>
      <c r="K231" s="54">
        <v>0</v>
      </c>
      <c r="L231" s="54">
        <v>24.460984272000001</v>
      </c>
      <c r="M231" s="54">
        <f t="shared" si="248"/>
        <v>2.1837696000000002</v>
      </c>
      <c r="N231" s="54">
        <v>0</v>
      </c>
      <c r="O231" s="54">
        <v>0</v>
      </c>
      <c r="P231" s="54">
        <v>0</v>
      </c>
      <c r="Q231" s="54">
        <v>2.1837696000000002</v>
      </c>
      <c r="R231" s="54">
        <f t="shared" si="249"/>
        <v>46.738198943999997</v>
      </c>
      <c r="S231" s="54">
        <f t="shared" si="250"/>
        <v>-22.277214671999999</v>
      </c>
      <c r="T231" s="55">
        <f t="shared" si="234"/>
        <v>-0.91072437741192125</v>
      </c>
      <c r="U231" s="54">
        <f t="shared" si="251"/>
        <v>0</v>
      </c>
      <c r="V231" s="55">
        <v>0</v>
      </c>
      <c r="W231" s="54">
        <f t="shared" si="252"/>
        <v>0</v>
      </c>
      <c r="X231" s="55">
        <v>0</v>
      </c>
      <c r="Y231" s="54">
        <f t="shared" si="253"/>
        <v>0</v>
      </c>
      <c r="Z231" s="55">
        <v>0</v>
      </c>
      <c r="AA231" s="54">
        <f t="shared" si="254"/>
        <v>-22.277214671999999</v>
      </c>
      <c r="AB231" s="55">
        <f t="shared" si="240"/>
        <v>-0.91072437741192125</v>
      </c>
      <c r="AC231" s="82" t="s">
        <v>168</v>
      </c>
      <c r="AK231" s="33"/>
      <c r="AL231" s="33"/>
    </row>
    <row r="232" spans="1:38" ht="31.5" x14ac:dyDescent="0.25">
      <c r="A232" s="50" t="s">
        <v>500</v>
      </c>
      <c r="B232" s="124" t="s">
        <v>512</v>
      </c>
      <c r="C232" s="70" t="s">
        <v>513</v>
      </c>
      <c r="D232" s="54">
        <v>63.436766400000003</v>
      </c>
      <c r="E232" s="54" t="s">
        <v>34</v>
      </c>
      <c r="F232" s="54">
        <v>0</v>
      </c>
      <c r="G232" s="71">
        <f t="shared" si="247"/>
        <v>63.436766400000003</v>
      </c>
      <c r="H232" s="54">
        <v>63.436766400000003</v>
      </c>
      <c r="I232" s="54">
        <v>0</v>
      </c>
      <c r="J232" s="54">
        <v>0</v>
      </c>
      <c r="K232" s="54">
        <v>52.863971999999997</v>
      </c>
      <c r="L232" s="54">
        <v>10.572794400000006</v>
      </c>
      <c r="M232" s="54">
        <f t="shared" si="248"/>
        <v>63.436766400000003</v>
      </c>
      <c r="N232" s="54">
        <v>0</v>
      </c>
      <c r="O232" s="54">
        <v>0</v>
      </c>
      <c r="P232" s="54">
        <v>52.863971989999996</v>
      </c>
      <c r="Q232" s="54">
        <v>10.572794410000009</v>
      </c>
      <c r="R232" s="54">
        <f t="shared" si="249"/>
        <v>0</v>
      </c>
      <c r="S232" s="54">
        <f t="shared" si="250"/>
        <v>0</v>
      </c>
      <c r="T232" s="55">
        <f t="shared" si="234"/>
        <v>0</v>
      </c>
      <c r="U232" s="54">
        <f t="shared" si="251"/>
        <v>0</v>
      </c>
      <c r="V232" s="55">
        <v>0</v>
      </c>
      <c r="W232" s="54">
        <f t="shared" si="252"/>
        <v>0</v>
      </c>
      <c r="X232" s="55">
        <v>0</v>
      </c>
      <c r="Y232" s="54">
        <f t="shared" si="253"/>
        <v>-1.000000082740371E-8</v>
      </c>
      <c r="Z232" s="55">
        <f t="shared" si="238"/>
        <v>-1.8916476475516653E-10</v>
      </c>
      <c r="AA232" s="54">
        <f t="shared" si="254"/>
        <v>1.0000002603760549E-8</v>
      </c>
      <c r="AB232" s="55">
        <f t="shared" si="240"/>
        <v>9.458239917878799E-10</v>
      </c>
      <c r="AC232" s="82" t="s">
        <v>34</v>
      </c>
      <c r="AK232" s="33"/>
      <c r="AL232" s="33"/>
    </row>
    <row r="233" spans="1:38" ht="126" x14ac:dyDescent="0.25">
      <c r="A233" s="50" t="s">
        <v>500</v>
      </c>
      <c r="B233" s="124" t="s">
        <v>514</v>
      </c>
      <c r="C233" s="70" t="s">
        <v>515</v>
      </c>
      <c r="D233" s="54">
        <v>24</v>
      </c>
      <c r="E233" s="54" t="s">
        <v>34</v>
      </c>
      <c r="F233" s="54">
        <v>0</v>
      </c>
      <c r="G233" s="71">
        <f t="shared" si="247"/>
        <v>24</v>
      </c>
      <c r="H233" s="54">
        <v>24</v>
      </c>
      <c r="I233" s="54">
        <v>0</v>
      </c>
      <c r="J233" s="54">
        <v>0</v>
      </c>
      <c r="K233" s="54">
        <v>0</v>
      </c>
      <c r="L233" s="54">
        <v>24</v>
      </c>
      <c r="M233" s="54">
        <f t="shared" si="248"/>
        <v>2.6501072300000001</v>
      </c>
      <c r="N233" s="54">
        <v>0</v>
      </c>
      <c r="O233" s="54">
        <v>0</v>
      </c>
      <c r="P233" s="54">
        <v>0</v>
      </c>
      <c r="Q233" s="54">
        <v>2.6501072300000001</v>
      </c>
      <c r="R233" s="54">
        <f t="shared" si="249"/>
        <v>21.34989277</v>
      </c>
      <c r="S233" s="54">
        <f t="shared" si="250"/>
        <v>-21.34989277</v>
      </c>
      <c r="T233" s="55">
        <f t="shared" si="234"/>
        <v>-0.88957886541666664</v>
      </c>
      <c r="U233" s="54">
        <f t="shared" si="251"/>
        <v>0</v>
      </c>
      <c r="V233" s="55">
        <v>0</v>
      </c>
      <c r="W233" s="54">
        <f t="shared" si="252"/>
        <v>0</v>
      </c>
      <c r="X233" s="55">
        <v>0</v>
      </c>
      <c r="Y233" s="54">
        <f t="shared" si="253"/>
        <v>0</v>
      </c>
      <c r="Z233" s="55">
        <v>0</v>
      </c>
      <c r="AA233" s="54">
        <f t="shared" si="254"/>
        <v>-21.34989277</v>
      </c>
      <c r="AB233" s="55">
        <f t="shared" si="240"/>
        <v>-0.88957886541666664</v>
      </c>
      <c r="AC233" s="82" t="s">
        <v>516</v>
      </c>
      <c r="AK233" s="33"/>
      <c r="AL233" s="33"/>
    </row>
    <row r="234" spans="1:38" ht="63" x14ac:dyDescent="0.25">
      <c r="A234" s="87" t="s">
        <v>500</v>
      </c>
      <c r="B234" s="88" t="s">
        <v>517</v>
      </c>
      <c r="C234" s="89" t="s">
        <v>518</v>
      </c>
      <c r="D234" s="54" t="s">
        <v>34</v>
      </c>
      <c r="E234" s="54" t="s">
        <v>34</v>
      </c>
      <c r="F234" s="54" t="s">
        <v>34</v>
      </c>
      <c r="G234" s="71" t="s">
        <v>34</v>
      </c>
      <c r="H234" s="54" t="s">
        <v>34</v>
      </c>
      <c r="I234" s="54" t="s">
        <v>34</v>
      </c>
      <c r="J234" s="54" t="s">
        <v>34</v>
      </c>
      <c r="K234" s="54" t="s">
        <v>34</v>
      </c>
      <c r="L234" s="54" t="s">
        <v>34</v>
      </c>
      <c r="M234" s="54">
        <f t="shared" si="248"/>
        <v>1.2629760000000001</v>
      </c>
      <c r="N234" s="54">
        <v>0</v>
      </c>
      <c r="O234" s="54">
        <v>0</v>
      </c>
      <c r="P234" s="54">
        <v>0</v>
      </c>
      <c r="Q234" s="54">
        <v>1.2629760000000001</v>
      </c>
      <c r="R234" s="54" t="s">
        <v>34</v>
      </c>
      <c r="S234" s="54" t="s">
        <v>34</v>
      </c>
      <c r="T234" s="55" t="s">
        <v>34</v>
      </c>
      <c r="U234" s="54" t="s">
        <v>34</v>
      </c>
      <c r="V234" s="55" t="s">
        <v>34</v>
      </c>
      <c r="W234" s="54" t="s">
        <v>34</v>
      </c>
      <c r="X234" s="55" t="s">
        <v>34</v>
      </c>
      <c r="Y234" s="54" t="s">
        <v>34</v>
      </c>
      <c r="Z234" s="55" t="s">
        <v>34</v>
      </c>
      <c r="AA234" s="54" t="s">
        <v>34</v>
      </c>
      <c r="AB234" s="55" t="s">
        <v>34</v>
      </c>
      <c r="AC234" s="82" t="s">
        <v>519</v>
      </c>
      <c r="AK234" s="33"/>
      <c r="AL234" s="33"/>
    </row>
    <row r="235" spans="1:38" ht="47.25" x14ac:dyDescent="0.25">
      <c r="A235" s="50" t="s">
        <v>500</v>
      </c>
      <c r="B235" s="125" t="s">
        <v>520</v>
      </c>
      <c r="C235" s="70" t="s">
        <v>521</v>
      </c>
      <c r="D235" s="54">
        <v>46.800000000000004</v>
      </c>
      <c r="E235" s="54" t="s">
        <v>34</v>
      </c>
      <c r="F235" s="54">
        <v>6.5945457600000026</v>
      </c>
      <c r="G235" s="71">
        <f t="shared" si="247"/>
        <v>40.205454240000002</v>
      </c>
      <c r="H235" s="54" t="s">
        <v>34</v>
      </c>
      <c r="I235" s="54" t="s">
        <v>34</v>
      </c>
      <c r="J235" s="54" t="s">
        <v>34</v>
      </c>
      <c r="K235" s="54" t="s">
        <v>34</v>
      </c>
      <c r="L235" s="54" t="s">
        <v>34</v>
      </c>
      <c r="M235" s="54">
        <f t="shared" si="248"/>
        <v>0</v>
      </c>
      <c r="N235" s="54">
        <v>0</v>
      </c>
      <c r="O235" s="54">
        <v>0</v>
      </c>
      <c r="P235" s="54">
        <v>0</v>
      </c>
      <c r="Q235" s="54">
        <v>0</v>
      </c>
      <c r="R235" s="54">
        <f t="shared" si="249"/>
        <v>40.205454240000002</v>
      </c>
      <c r="S235" s="54" t="s">
        <v>34</v>
      </c>
      <c r="T235" s="55" t="s">
        <v>34</v>
      </c>
      <c r="U235" s="54" t="s">
        <v>34</v>
      </c>
      <c r="V235" s="55" t="s">
        <v>34</v>
      </c>
      <c r="W235" s="54" t="s">
        <v>34</v>
      </c>
      <c r="X235" s="55" t="s">
        <v>34</v>
      </c>
      <c r="Y235" s="54" t="s">
        <v>34</v>
      </c>
      <c r="Z235" s="55" t="s">
        <v>34</v>
      </c>
      <c r="AA235" s="54" t="s">
        <v>34</v>
      </c>
      <c r="AB235" s="55" t="s">
        <v>34</v>
      </c>
      <c r="AC235" s="82" t="s">
        <v>34</v>
      </c>
      <c r="AK235" s="33"/>
      <c r="AL235" s="33"/>
    </row>
    <row r="236" spans="1:38" ht="31.5" x14ac:dyDescent="0.25">
      <c r="A236" s="50" t="s">
        <v>500</v>
      </c>
      <c r="B236" s="129" t="s">
        <v>522</v>
      </c>
      <c r="C236" s="90" t="s">
        <v>523</v>
      </c>
      <c r="D236" s="54">
        <v>0.39137574999999997</v>
      </c>
      <c r="E236" s="54" t="s">
        <v>34</v>
      </c>
      <c r="F236" s="54">
        <v>0</v>
      </c>
      <c r="G236" s="71">
        <f t="shared" si="247"/>
        <v>0.39137574999999997</v>
      </c>
      <c r="H236" s="54">
        <v>0.39137574999999997</v>
      </c>
      <c r="I236" s="54">
        <v>0</v>
      </c>
      <c r="J236" s="54">
        <v>0</v>
      </c>
      <c r="K236" s="71">
        <v>0.32614645833333333</v>
      </c>
      <c r="L236" s="54">
        <v>6.5229291666666633E-2</v>
      </c>
      <c r="M236" s="54">
        <f t="shared" si="248"/>
        <v>0.47804525999999997</v>
      </c>
      <c r="N236" s="54">
        <v>0</v>
      </c>
      <c r="O236" s="54">
        <v>0</v>
      </c>
      <c r="P236" s="54">
        <v>0.39837104999999995</v>
      </c>
      <c r="Q236" s="54">
        <v>7.9674210000000023E-2</v>
      </c>
      <c r="R236" s="54">
        <f t="shared" si="249"/>
        <v>-8.6669510000000005E-2</v>
      </c>
      <c r="S236" s="54">
        <f t="shared" si="250"/>
        <v>8.6669510000000005E-2</v>
      </c>
      <c r="T236" s="55">
        <f t="shared" si="234"/>
        <v>0.22144833960714227</v>
      </c>
      <c r="U236" s="54">
        <f t="shared" si="251"/>
        <v>0</v>
      </c>
      <c r="V236" s="55">
        <v>0</v>
      </c>
      <c r="W236" s="54">
        <f t="shared" si="252"/>
        <v>0</v>
      </c>
      <c r="X236" s="55">
        <v>0</v>
      </c>
      <c r="Y236" s="54">
        <f t="shared" si="253"/>
        <v>7.2224591666666615E-2</v>
      </c>
      <c r="Z236" s="55">
        <f t="shared" si="238"/>
        <v>0.22144833960714208</v>
      </c>
      <c r="AA236" s="54">
        <f t="shared" si="254"/>
        <v>1.444491833333339E-2</v>
      </c>
      <c r="AB236" s="55">
        <f t="shared" si="240"/>
        <v>0.22144833960714322</v>
      </c>
      <c r="AC236" s="82" t="s">
        <v>524</v>
      </c>
      <c r="AK236" s="33"/>
      <c r="AL236" s="33"/>
    </row>
    <row r="237" spans="1:38" ht="31.5" x14ac:dyDescent="0.25">
      <c r="A237" s="50" t="s">
        <v>500</v>
      </c>
      <c r="B237" s="129" t="s">
        <v>525</v>
      </c>
      <c r="C237" s="90" t="s">
        <v>526</v>
      </c>
      <c r="D237" s="54">
        <v>2.6992122199999997</v>
      </c>
      <c r="E237" s="54" t="s">
        <v>34</v>
      </c>
      <c r="F237" s="54">
        <v>0</v>
      </c>
      <c r="G237" s="71">
        <f t="shared" si="247"/>
        <v>2.6992122199999997</v>
      </c>
      <c r="H237" s="54">
        <v>2.6992122199999997</v>
      </c>
      <c r="I237" s="54">
        <v>0</v>
      </c>
      <c r="J237" s="54">
        <v>0</v>
      </c>
      <c r="K237" s="71">
        <v>2.2493435166666669</v>
      </c>
      <c r="L237" s="54">
        <v>0.44986870333333284</v>
      </c>
      <c r="M237" s="54">
        <f t="shared" si="248"/>
        <v>2.3903531300000003</v>
      </c>
      <c r="N237" s="54">
        <v>0</v>
      </c>
      <c r="O237" s="54">
        <v>0</v>
      </c>
      <c r="P237" s="54">
        <v>1.99196094</v>
      </c>
      <c r="Q237" s="54">
        <v>0.39839219000000003</v>
      </c>
      <c r="R237" s="54">
        <f t="shared" si="249"/>
        <v>0.30885908999999945</v>
      </c>
      <c r="S237" s="54">
        <f t="shared" si="250"/>
        <v>-0.30885908999999945</v>
      </c>
      <c r="T237" s="55">
        <f t="shared" si="234"/>
        <v>-0.11442564156737535</v>
      </c>
      <c r="U237" s="54">
        <f t="shared" si="251"/>
        <v>0</v>
      </c>
      <c r="V237" s="55">
        <v>0</v>
      </c>
      <c r="W237" s="54">
        <f t="shared" si="252"/>
        <v>0</v>
      </c>
      <c r="X237" s="55">
        <v>0</v>
      </c>
      <c r="Y237" s="54">
        <f t="shared" si="253"/>
        <v>-0.25738257666666686</v>
      </c>
      <c r="Z237" s="55">
        <f t="shared" si="238"/>
        <v>-0.11442564230833255</v>
      </c>
      <c r="AA237" s="54">
        <f t="shared" si="254"/>
        <v>-5.1476513333332807E-2</v>
      </c>
      <c r="AB237" s="55">
        <f t="shared" si="240"/>
        <v>-0.11442563786258984</v>
      </c>
      <c r="AC237" s="82" t="s">
        <v>317</v>
      </c>
      <c r="AK237" s="33"/>
      <c r="AL237" s="33"/>
    </row>
    <row r="238" spans="1:38" ht="31.5" x14ac:dyDescent="0.25">
      <c r="A238" s="50" t="s">
        <v>500</v>
      </c>
      <c r="B238" s="129" t="s">
        <v>527</v>
      </c>
      <c r="C238" s="63" t="s">
        <v>528</v>
      </c>
      <c r="D238" s="54">
        <v>5.5036799999999992</v>
      </c>
      <c r="E238" s="54" t="s">
        <v>34</v>
      </c>
      <c r="F238" s="54">
        <v>0</v>
      </c>
      <c r="G238" s="71">
        <f t="shared" si="247"/>
        <v>5.5036799999999992</v>
      </c>
      <c r="H238" s="54">
        <v>5.5036799999999992</v>
      </c>
      <c r="I238" s="54">
        <v>0</v>
      </c>
      <c r="J238" s="54">
        <v>0</v>
      </c>
      <c r="K238" s="71">
        <v>4.5863999999999994</v>
      </c>
      <c r="L238" s="54">
        <v>0.91727999999999987</v>
      </c>
      <c r="M238" s="54">
        <f t="shared" si="248"/>
        <v>5.7503999999999991</v>
      </c>
      <c r="N238" s="54">
        <v>0</v>
      </c>
      <c r="O238" s="54">
        <v>0</v>
      </c>
      <c r="P238" s="54">
        <v>4.7919999999999998</v>
      </c>
      <c r="Q238" s="54">
        <v>0.95839999999999959</v>
      </c>
      <c r="R238" s="54">
        <f t="shared" si="249"/>
        <v>-0.24671999999999983</v>
      </c>
      <c r="S238" s="54">
        <f t="shared" si="250"/>
        <v>0.24671999999999983</v>
      </c>
      <c r="T238" s="55">
        <f t="shared" si="234"/>
        <v>4.482818768533052E-2</v>
      </c>
      <c r="U238" s="54">
        <f t="shared" si="251"/>
        <v>0</v>
      </c>
      <c r="V238" s="55">
        <v>0</v>
      </c>
      <c r="W238" s="54">
        <f t="shared" si="252"/>
        <v>0</v>
      </c>
      <c r="X238" s="55">
        <v>0</v>
      </c>
      <c r="Y238" s="54">
        <f t="shared" si="253"/>
        <v>0.20560000000000045</v>
      </c>
      <c r="Z238" s="55">
        <f t="shared" si="238"/>
        <v>4.4828187685330645E-2</v>
      </c>
      <c r="AA238" s="54">
        <f t="shared" si="254"/>
        <v>4.1119999999999712E-2</v>
      </c>
      <c r="AB238" s="55">
        <f t="shared" si="240"/>
        <v>4.4828187685330236E-2</v>
      </c>
      <c r="AC238" s="82" t="s">
        <v>34</v>
      </c>
      <c r="AK238" s="33"/>
      <c r="AL238" s="33"/>
    </row>
    <row r="239" spans="1:38" ht="31.5" x14ac:dyDescent="0.25">
      <c r="A239" s="50" t="s">
        <v>500</v>
      </c>
      <c r="B239" s="129" t="s">
        <v>529</v>
      </c>
      <c r="C239" s="63" t="s">
        <v>530</v>
      </c>
      <c r="D239" s="54">
        <v>50.608416140000003</v>
      </c>
      <c r="E239" s="54" t="s">
        <v>34</v>
      </c>
      <c r="F239" s="54">
        <v>0</v>
      </c>
      <c r="G239" s="71">
        <f t="shared" si="247"/>
        <v>50.608416140000003</v>
      </c>
      <c r="H239" s="54">
        <v>50.608416140000003</v>
      </c>
      <c r="I239" s="54">
        <v>0</v>
      </c>
      <c r="J239" s="54">
        <v>0</v>
      </c>
      <c r="K239" s="71">
        <v>42.173680116666667</v>
      </c>
      <c r="L239" s="54">
        <v>8.4347360233333362</v>
      </c>
      <c r="M239" s="54">
        <f t="shared" si="248"/>
        <v>50.608416140000003</v>
      </c>
      <c r="N239" s="54">
        <v>0</v>
      </c>
      <c r="O239" s="54">
        <v>0</v>
      </c>
      <c r="P239" s="54">
        <v>42.17368012</v>
      </c>
      <c r="Q239" s="54">
        <v>8.4347360200000043</v>
      </c>
      <c r="R239" s="54">
        <f t="shared" si="249"/>
        <v>0</v>
      </c>
      <c r="S239" s="54">
        <f t="shared" si="250"/>
        <v>0</v>
      </c>
      <c r="T239" s="55">
        <f t="shared" si="234"/>
        <v>0</v>
      </c>
      <c r="U239" s="54">
        <f t="shared" si="251"/>
        <v>0</v>
      </c>
      <c r="V239" s="55">
        <v>0</v>
      </c>
      <c r="W239" s="54">
        <f t="shared" si="252"/>
        <v>0</v>
      </c>
      <c r="X239" s="55">
        <v>0</v>
      </c>
      <c r="Y239" s="54">
        <f t="shared" si="253"/>
        <v>3.33333360913457E-9</v>
      </c>
      <c r="Z239" s="55">
        <f t="shared" si="238"/>
        <v>7.9038243755665659E-11</v>
      </c>
      <c r="AA239" s="54">
        <f t="shared" si="254"/>
        <v>-3.3333318327777306E-9</v>
      </c>
      <c r="AB239" s="55">
        <f t="shared" si="240"/>
        <v>-3.9519100817815828E-10</v>
      </c>
      <c r="AC239" s="82" t="s">
        <v>34</v>
      </c>
      <c r="AK239" s="33"/>
      <c r="AL239" s="33"/>
    </row>
    <row r="240" spans="1:38" ht="31.5" x14ac:dyDescent="0.25">
      <c r="A240" s="50" t="s">
        <v>500</v>
      </c>
      <c r="B240" s="129" t="s">
        <v>531</v>
      </c>
      <c r="C240" s="63" t="s">
        <v>532</v>
      </c>
      <c r="D240" s="54">
        <v>6.22250076</v>
      </c>
      <c r="E240" s="54" t="s">
        <v>34</v>
      </c>
      <c r="F240" s="54">
        <v>0</v>
      </c>
      <c r="G240" s="71">
        <f t="shared" si="247"/>
        <v>6.22250076</v>
      </c>
      <c r="H240" s="54">
        <v>6.22250076</v>
      </c>
      <c r="I240" s="54">
        <v>0</v>
      </c>
      <c r="J240" s="54">
        <v>0</v>
      </c>
      <c r="K240" s="71">
        <v>5.1854173000000001</v>
      </c>
      <c r="L240" s="54">
        <v>1.0370834599999998</v>
      </c>
      <c r="M240" s="54">
        <f t="shared" si="248"/>
        <v>6.22250076</v>
      </c>
      <c r="N240" s="54">
        <v>0</v>
      </c>
      <c r="O240" s="54">
        <v>0</v>
      </c>
      <c r="P240" s="54">
        <v>5.1854173000000001</v>
      </c>
      <c r="Q240" s="54">
        <v>1.0370834599999998</v>
      </c>
      <c r="R240" s="54">
        <f t="shared" si="249"/>
        <v>0</v>
      </c>
      <c r="S240" s="54">
        <f t="shared" si="250"/>
        <v>0</v>
      </c>
      <c r="T240" s="55">
        <f t="shared" si="234"/>
        <v>0</v>
      </c>
      <c r="U240" s="54">
        <f t="shared" si="251"/>
        <v>0</v>
      </c>
      <c r="V240" s="55">
        <v>0</v>
      </c>
      <c r="W240" s="54">
        <f t="shared" si="252"/>
        <v>0</v>
      </c>
      <c r="X240" s="55">
        <v>0</v>
      </c>
      <c r="Y240" s="54">
        <f t="shared" si="253"/>
        <v>0</v>
      </c>
      <c r="Z240" s="55">
        <f t="shared" si="238"/>
        <v>0</v>
      </c>
      <c r="AA240" s="54">
        <f t="shared" si="254"/>
        <v>0</v>
      </c>
      <c r="AB240" s="55">
        <f t="shared" si="240"/>
        <v>0</v>
      </c>
      <c r="AC240" s="82" t="s">
        <v>34</v>
      </c>
      <c r="AK240" s="33"/>
      <c r="AL240" s="33"/>
    </row>
    <row r="241" spans="1:38" ht="31.5" x14ac:dyDescent="0.25">
      <c r="A241" s="50" t="s">
        <v>500</v>
      </c>
      <c r="B241" s="129" t="s">
        <v>533</v>
      </c>
      <c r="C241" s="63" t="s">
        <v>534</v>
      </c>
      <c r="D241" s="54">
        <v>10.989996</v>
      </c>
      <c r="E241" s="54" t="s">
        <v>34</v>
      </c>
      <c r="F241" s="54">
        <v>0</v>
      </c>
      <c r="G241" s="71">
        <f t="shared" si="247"/>
        <v>10.989996</v>
      </c>
      <c r="H241" s="54">
        <v>10.989996</v>
      </c>
      <c r="I241" s="54">
        <v>0</v>
      </c>
      <c r="J241" s="54">
        <v>0</v>
      </c>
      <c r="K241" s="71">
        <v>9.1583299999999994</v>
      </c>
      <c r="L241" s="54">
        <v>1.8316660000000002</v>
      </c>
      <c r="M241" s="54">
        <f t="shared" si="248"/>
        <v>11.003082179999998</v>
      </c>
      <c r="N241" s="54">
        <v>0</v>
      </c>
      <c r="O241" s="54">
        <v>0</v>
      </c>
      <c r="P241" s="54">
        <v>9.1692351499999987</v>
      </c>
      <c r="Q241" s="54">
        <v>1.83384703</v>
      </c>
      <c r="R241" s="54">
        <f t="shared" si="249"/>
        <v>-1.3086179999998393E-2</v>
      </c>
      <c r="S241" s="54">
        <f t="shared" si="250"/>
        <v>1.3086179999998393E-2</v>
      </c>
      <c r="T241" s="55">
        <f t="shared" si="234"/>
        <v>1.1907356472193797E-3</v>
      </c>
      <c r="U241" s="54">
        <f t="shared" si="251"/>
        <v>0</v>
      </c>
      <c r="V241" s="55">
        <v>0</v>
      </c>
      <c r="W241" s="54">
        <f t="shared" si="252"/>
        <v>0</v>
      </c>
      <c r="X241" s="55">
        <v>0</v>
      </c>
      <c r="Y241" s="54">
        <f t="shared" si="253"/>
        <v>1.0905149999999253E-2</v>
      </c>
      <c r="Z241" s="55">
        <f t="shared" si="238"/>
        <v>1.1907356472194443E-3</v>
      </c>
      <c r="AA241" s="54">
        <f t="shared" si="254"/>
        <v>2.1810299999998062E-3</v>
      </c>
      <c r="AB241" s="55">
        <f t="shared" si="240"/>
        <v>1.1907356472194198E-3</v>
      </c>
      <c r="AC241" s="82" t="s">
        <v>34</v>
      </c>
      <c r="AK241" s="33"/>
      <c r="AL241" s="33"/>
    </row>
    <row r="242" spans="1:38" ht="31.5" x14ac:dyDescent="0.25">
      <c r="A242" s="50" t="s">
        <v>500</v>
      </c>
      <c r="B242" s="129" t="s">
        <v>535</v>
      </c>
      <c r="C242" s="63" t="s">
        <v>536</v>
      </c>
      <c r="D242" s="54">
        <v>10.299995999999998</v>
      </c>
      <c r="E242" s="54" t="s">
        <v>34</v>
      </c>
      <c r="F242" s="54">
        <v>0</v>
      </c>
      <c r="G242" s="71">
        <f t="shared" si="247"/>
        <v>10.299995999999998</v>
      </c>
      <c r="H242" s="54">
        <v>10.299995999999998</v>
      </c>
      <c r="I242" s="54">
        <v>0</v>
      </c>
      <c r="J242" s="54">
        <v>0</v>
      </c>
      <c r="K242" s="71">
        <v>8.5833300000000001</v>
      </c>
      <c r="L242" s="54">
        <v>1.7166659999999982</v>
      </c>
      <c r="M242" s="54">
        <f t="shared" si="248"/>
        <v>10.936016780000001</v>
      </c>
      <c r="N242" s="54">
        <v>0</v>
      </c>
      <c r="O242" s="54">
        <v>0</v>
      </c>
      <c r="P242" s="54">
        <v>9.1133473100000018</v>
      </c>
      <c r="Q242" s="54">
        <v>1.8226694699999988</v>
      </c>
      <c r="R242" s="54">
        <f t="shared" si="249"/>
        <v>-0.63602078000000262</v>
      </c>
      <c r="S242" s="54">
        <f t="shared" si="250"/>
        <v>0.63602078000000262</v>
      </c>
      <c r="T242" s="55">
        <f t="shared" si="234"/>
        <v>6.1749614271695126E-2</v>
      </c>
      <c r="U242" s="54">
        <f t="shared" si="251"/>
        <v>0</v>
      </c>
      <c r="V242" s="55">
        <v>0</v>
      </c>
      <c r="W242" s="54">
        <f t="shared" si="252"/>
        <v>0</v>
      </c>
      <c r="X242" s="55">
        <v>0</v>
      </c>
      <c r="Y242" s="54">
        <f t="shared" si="253"/>
        <v>0.53001731000000163</v>
      </c>
      <c r="Z242" s="55">
        <f t="shared" si="238"/>
        <v>6.174961349499572E-2</v>
      </c>
      <c r="AA242" s="54">
        <f t="shared" si="254"/>
        <v>0.10600347000000054</v>
      </c>
      <c r="AB242" s="55">
        <f t="shared" si="240"/>
        <v>6.1749618155191893E-2</v>
      </c>
      <c r="AC242" s="82" t="s">
        <v>34</v>
      </c>
      <c r="AK242" s="33"/>
      <c r="AL242" s="33"/>
    </row>
    <row r="243" spans="1:38" ht="31.5" x14ac:dyDescent="0.25">
      <c r="A243" s="50" t="s">
        <v>500</v>
      </c>
      <c r="B243" s="129" t="s">
        <v>537</v>
      </c>
      <c r="C243" s="63" t="s">
        <v>538</v>
      </c>
      <c r="D243" s="54">
        <v>62.6297535</v>
      </c>
      <c r="E243" s="54" t="s">
        <v>34</v>
      </c>
      <c r="F243" s="54">
        <v>0</v>
      </c>
      <c r="G243" s="71">
        <f t="shared" si="247"/>
        <v>62.6297535</v>
      </c>
      <c r="H243" s="54">
        <v>62.6297535</v>
      </c>
      <c r="I243" s="54">
        <v>0</v>
      </c>
      <c r="J243" s="54">
        <v>0</v>
      </c>
      <c r="K243" s="71">
        <v>52.191461250000003</v>
      </c>
      <c r="L243" s="54">
        <v>10.438292249999996</v>
      </c>
      <c r="M243" s="54">
        <f t="shared" si="248"/>
        <v>62.6297535</v>
      </c>
      <c r="N243" s="54">
        <v>0</v>
      </c>
      <c r="O243" s="54">
        <v>0</v>
      </c>
      <c r="P243" s="54">
        <v>52.191461250000003</v>
      </c>
      <c r="Q243" s="54">
        <v>10.438292249999998</v>
      </c>
      <c r="R243" s="54">
        <f t="shared" si="249"/>
        <v>0</v>
      </c>
      <c r="S243" s="54">
        <f t="shared" si="250"/>
        <v>0</v>
      </c>
      <c r="T243" s="55">
        <f t="shared" si="234"/>
        <v>0</v>
      </c>
      <c r="U243" s="54">
        <f t="shared" si="251"/>
        <v>0</v>
      </c>
      <c r="V243" s="55">
        <v>0</v>
      </c>
      <c r="W243" s="54">
        <f t="shared" si="252"/>
        <v>0</v>
      </c>
      <c r="X243" s="55">
        <v>0</v>
      </c>
      <c r="Y243" s="54">
        <f t="shared" si="253"/>
        <v>0</v>
      </c>
      <c r="Z243" s="55">
        <f t="shared" si="238"/>
        <v>0</v>
      </c>
      <c r="AA243" s="54">
        <f t="shared" si="254"/>
        <v>0</v>
      </c>
      <c r="AB243" s="55">
        <f t="shared" si="240"/>
        <v>0</v>
      </c>
      <c r="AC243" s="82" t="s">
        <v>34</v>
      </c>
      <c r="AK243" s="33"/>
      <c r="AL243" s="33"/>
    </row>
    <row r="244" spans="1:38" ht="31.5" x14ac:dyDescent="0.25">
      <c r="A244" s="50" t="s">
        <v>500</v>
      </c>
      <c r="B244" s="129" t="s">
        <v>539</v>
      </c>
      <c r="C244" s="63" t="s">
        <v>540</v>
      </c>
      <c r="D244" s="54">
        <v>4.5127499900000005</v>
      </c>
      <c r="E244" s="54" t="s">
        <v>34</v>
      </c>
      <c r="F244" s="54">
        <v>0</v>
      </c>
      <c r="G244" s="71">
        <f t="shared" si="247"/>
        <v>4.5127499900000005</v>
      </c>
      <c r="H244" s="54">
        <v>4.5127499900000005</v>
      </c>
      <c r="I244" s="54">
        <v>0</v>
      </c>
      <c r="J244" s="54">
        <v>0</v>
      </c>
      <c r="K244" s="71">
        <v>3.760624991666667</v>
      </c>
      <c r="L244" s="54">
        <v>0.75212499833333357</v>
      </c>
      <c r="M244" s="54">
        <f t="shared" si="248"/>
        <v>4.5127499900000005</v>
      </c>
      <c r="N244" s="54">
        <v>0</v>
      </c>
      <c r="O244" s="54">
        <v>0</v>
      </c>
      <c r="P244" s="54">
        <v>3.7606249900000002</v>
      </c>
      <c r="Q244" s="54">
        <v>0.75212500000000004</v>
      </c>
      <c r="R244" s="54">
        <f t="shared" si="249"/>
        <v>0</v>
      </c>
      <c r="S244" s="54">
        <f t="shared" si="250"/>
        <v>0</v>
      </c>
      <c r="T244" s="55">
        <f t="shared" si="234"/>
        <v>0</v>
      </c>
      <c r="U244" s="54">
        <f t="shared" si="251"/>
        <v>0</v>
      </c>
      <c r="V244" s="55">
        <v>0</v>
      </c>
      <c r="W244" s="54">
        <f t="shared" si="252"/>
        <v>0</v>
      </c>
      <c r="X244" s="55">
        <v>0</v>
      </c>
      <c r="Y244" s="54">
        <f t="shared" si="253"/>
        <v>-1.666666804567285E-9</v>
      </c>
      <c r="Z244" s="55">
        <f t="shared" si="238"/>
        <v>-4.4318878065761002E-10</v>
      </c>
      <c r="AA244" s="54">
        <f t="shared" si="254"/>
        <v>1.6666664715003776E-9</v>
      </c>
      <c r="AB244" s="55">
        <f t="shared" si="240"/>
        <v>2.2159434604535367E-9</v>
      </c>
      <c r="AC244" s="56" t="s">
        <v>34</v>
      </c>
      <c r="AK244" s="33"/>
      <c r="AL244" s="33"/>
    </row>
    <row r="245" spans="1:38" ht="31.5" x14ac:dyDescent="0.25">
      <c r="A245" s="50" t="s">
        <v>500</v>
      </c>
      <c r="B245" s="129" t="s">
        <v>541</v>
      </c>
      <c r="C245" s="63" t="s">
        <v>542</v>
      </c>
      <c r="D245" s="54">
        <v>5.9640000000000004</v>
      </c>
      <c r="E245" s="54" t="s">
        <v>34</v>
      </c>
      <c r="F245" s="54">
        <v>0</v>
      </c>
      <c r="G245" s="71">
        <f t="shared" si="247"/>
        <v>5.9640000000000004</v>
      </c>
      <c r="H245" s="54">
        <v>5.9640000000000004</v>
      </c>
      <c r="I245" s="54">
        <v>0</v>
      </c>
      <c r="J245" s="54">
        <v>0</v>
      </c>
      <c r="K245" s="71">
        <v>4.97</v>
      </c>
      <c r="L245" s="54">
        <v>0.99400000000000066</v>
      </c>
      <c r="M245" s="54">
        <f t="shared" si="248"/>
        <v>0</v>
      </c>
      <c r="N245" s="54">
        <v>0</v>
      </c>
      <c r="O245" s="54">
        <v>0</v>
      </c>
      <c r="P245" s="54">
        <v>0</v>
      </c>
      <c r="Q245" s="54">
        <v>0</v>
      </c>
      <c r="R245" s="54">
        <f t="shared" si="249"/>
        <v>5.9640000000000004</v>
      </c>
      <c r="S245" s="54">
        <f t="shared" si="250"/>
        <v>-5.9640000000000004</v>
      </c>
      <c r="T245" s="55">
        <f t="shared" si="234"/>
        <v>-1</v>
      </c>
      <c r="U245" s="54">
        <f t="shared" si="251"/>
        <v>0</v>
      </c>
      <c r="V245" s="55">
        <v>0</v>
      </c>
      <c r="W245" s="54">
        <f t="shared" si="252"/>
        <v>0</v>
      </c>
      <c r="X245" s="55">
        <v>0</v>
      </c>
      <c r="Y245" s="54">
        <f t="shared" si="253"/>
        <v>-4.97</v>
      </c>
      <c r="Z245" s="55">
        <f t="shared" si="238"/>
        <v>-1</v>
      </c>
      <c r="AA245" s="54">
        <f t="shared" si="254"/>
        <v>-0.99400000000000066</v>
      </c>
      <c r="AB245" s="55">
        <f t="shared" si="240"/>
        <v>-1</v>
      </c>
      <c r="AC245" s="56" t="s">
        <v>543</v>
      </c>
      <c r="AK245" s="33"/>
      <c r="AL245" s="33"/>
    </row>
    <row r="246" spans="1:38" ht="31.5" x14ac:dyDescent="0.25">
      <c r="A246" s="50" t="s">
        <v>500</v>
      </c>
      <c r="B246" s="129" t="s">
        <v>544</v>
      </c>
      <c r="C246" s="63" t="s">
        <v>545</v>
      </c>
      <c r="D246" s="54">
        <v>5.9666666599999996</v>
      </c>
      <c r="E246" s="54" t="s">
        <v>34</v>
      </c>
      <c r="F246" s="54">
        <v>0</v>
      </c>
      <c r="G246" s="71">
        <f t="shared" si="247"/>
        <v>5.9666666599999996</v>
      </c>
      <c r="H246" s="54">
        <v>5.9666666599999996</v>
      </c>
      <c r="I246" s="54">
        <v>0</v>
      </c>
      <c r="J246" s="54">
        <v>0</v>
      </c>
      <c r="K246" s="71">
        <v>4.9722222166666672</v>
      </c>
      <c r="L246" s="54">
        <v>0.99444444333333237</v>
      </c>
      <c r="M246" s="54">
        <f t="shared" si="248"/>
        <v>0</v>
      </c>
      <c r="N246" s="54">
        <v>0</v>
      </c>
      <c r="O246" s="54">
        <v>0</v>
      </c>
      <c r="P246" s="54">
        <v>0</v>
      </c>
      <c r="Q246" s="54">
        <v>0</v>
      </c>
      <c r="R246" s="54">
        <f t="shared" si="249"/>
        <v>5.9666666599999996</v>
      </c>
      <c r="S246" s="54">
        <f t="shared" si="250"/>
        <v>-5.9666666599999996</v>
      </c>
      <c r="T246" s="55">
        <f t="shared" si="234"/>
        <v>-1</v>
      </c>
      <c r="U246" s="54">
        <f t="shared" si="251"/>
        <v>0</v>
      </c>
      <c r="V246" s="55">
        <v>0</v>
      </c>
      <c r="W246" s="54">
        <f t="shared" si="252"/>
        <v>0</v>
      </c>
      <c r="X246" s="55">
        <v>0</v>
      </c>
      <c r="Y246" s="54">
        <f t="shared" si="253"/>
        <v>-4.9722222166666672</v>
      </c>
      <c r="Z246" s="55">
        <f t="shared" si="238"/>
        <v>-1</v>
      </c>
      <c r="AA246" s="54">
        <f t="shared" si="254"/>
        <v>-0.99444444333333237</v>
      </c>
      <c r="AB246" s="55">
        <f t="shared" si="240"/>
        <v>-1</v>
      </c>
      <c r="AC246" s="56" t="s">
        <v>543</v>
      </c>
      <c r="AK246" s="33"/>
      <c r="AL246" s="33"/>
    </row>
    <row r="247" spans="1:38" ht="31.5" x14ac:dyDescent="0.25">
      <c r="A247" s="50" t="s">
        <v>500</v>
      </c>
      <c r="B247" s="129" t="s">
        <v>546</v>
      </c>
      <c r="C247" s="63" t="s">
        <v>547</v>
      </c>
      <c r="D247" s="54">
        <v>11.15748</v>
      </c>
      <c r="E247" s="54" t="s">
        <v>34</v>
      </c>
      <c r="F247" s="54">
        <v>0</v>
      </c>
      <c r="G247" s="71">
        <f t="shared" si="247"/>
        <v>11.15748</v>
      </c>
      <c r="H247" s="54">
        <v>11.15748</v>
      </c>
      <c r="I247" s="54">
        <v>0</v>
      </c>
      <c r="J247" s="54">
        <v>0</v>
      </c>
      <c r="K247" s="71">
        <v>9.2979000000000003</v>
      </c>
      <c r="L247" s="54">
        <v>1.8595799999999993</v>
      </c>
      <c r="M247" s="54">
        <f t="shared" si="248"/>
        <v>11.07014302</v>
      </c>
      <c r="N247" s="54">
        <v>0</v>
      </c>
      <c r="O247" s="54">
        <v>0</v>
      </c>
      <c r="P247" s="54">
        <v>9.2251191800000019</v>
      </c>
      <c r="Q247" s="54">
        <v>1.8450238399999987</v>
      </c>
      <c r="R247" s="54">
        <f t="shared" si="249"/>
        <v>8.7336979999999897E-2</v>
      </c>
      <c r="S247" s="54">
        <f t="shared" si="250"/>
        <v>-8.7336979999999897E-2</v>
      </c>
      <c r="T247" s="55">
        <f t="shared" si="234"/>
        <v>-7.8276618017688489E-3</v>
      </c>
      <c r="U247" s="54">
        <f t="shared" si="251"/>
        <v>0</v>
      </c>
      <c r="V247" s="55">
        <v>0</v>
      </c>
      <c r="W247" s="54">
        <f t="shared" si="252"/>
        <v>0</v>
      </c>
      <c r="X247" s="55">
        <v>0</v>
      </c>
      <c r="Y247" s="54">
        <f t="shared" si="253"/>
        <v>-7.2780819999998414E-2</v>
      </c>
      <c r="Z247" s="55">
        <f t="shared" si="238"/>
        <v>-7.8276621602725791E-3</v>
      </c>
      <c r="AA247" s="54">
        <f t="shared" si="254"/>
        <v>-1.4556160000000595E-2</v>
      </c>
      <c r="AB247" s="55">
        <f t="shared" si="240"/>
        <v>-7.8276600092497227E-3</v>
      </c>
      <c r="AC247" s="56" t="s">
        <v>34</v>
      </c>
      <c r="AK247" s="33"/>
      <c r="AL247" s="33"/>
    </row>
    <row r="248" spans="1:38" ht="47.25" x14ac:dyDescent="0.25">
      <c r="A248" s="50" t="s">
        <v>500</v>
      </c>
      <c r="B248" s="129" t="s">
        <v>548</v>
      </c>
      <c r="C248" s="63" t="s">
        <v>549</v>
      </c>
      <c r="D248" s="54">
        <v>7.7781253799999996</v>
      </c>
      <c r="E248" s="54" t="s">
        <v>34</v>
      </c>
      <c r="F248" s="54">
        <v>0</v>
      </c>
      <c r="G248" s="71">
        <f t="shared" si="247"/>
        <v>7.7781253799999996</v>
      </c>
      <c r="H248" s="54">
        <v>7.7781253800000005</v>
      </c>
      <c r="I248" s="54">
        <v>0</v>
      </c>
      <c r="J248" s="54">
        <v>0</v>
      </c>
      <c r="K248" s="71">
        <v>6.4817711499999993</v>
      </c>
      <c r="L248" s="54">
        <v>1.2963542300000004</v>
      </c>
      <c r="M248" s="54">
        <f t="shared" si="248"/>
        <v>7.7781253800000005</v>
      </c>
      <c r="N248" s="54">
        <v>0</v>
      </c>
      <c r="O248" s="54">
        <v>0</v>
      </c>
      <c r="P248" s="54">
        <v>6.4817711499999993</v>
      </c>
      <c r="Q248" s="54">
        <v>1.2963542300000008</v>
      </c>
      <c r="R248" s="54">
        <f t="shared" si="249"/>
        <v>0</v>
      </c>
      <c r="S248" s="54">
        <f t="shared" si="250"/>
        <v>0</v>
      </c>
      <c r="T248" s="55">
        <f t="shared" si="234"/>
        <v>0</v>
      </c>
      <c r="U248" s="54">
        <f t="shared" si="251"/>
        <v>0</v>
      </c>
      <c r="V248" s="55">
        <v>0</v>
      </c>
      <c r="W248" s="54">
        <f t="shared" si="252"/>
        <v>0</v>
      </c>
      <c r="X248" s="55">
        <v>0</v>
      </c>
      <c r="Y248" s="54">
        <f t="shared" si="253"/>
        <v>0</v>
      </c>
      <c r="Z248" s="55">
        <f t="shared" si="238"/>
        <v>0</v>
      </c>
      <c r="AA248" s="54">
        <f t="shared" si="254"/>
        <v>0</v>
      </c>
      <c r="AB248" s="55">
        <f t="shared" si="240"/>
        <v>0</v>
      </c>
      <c r="AC248" s="56" t="s">
        <v>34</v>
      </c>
      <c r="AK248" s="33"/>
      <c r="AL248" s="33"/>
    </row>
    <row r="249" spans="1:38" x14ac:dyDescent="0.25">
      <c r="A249" s="50" t="s">
        <v>500</v>
      </c>
      <c r="B249" s="129" t="s">
        <v>550</v>
      </c>
      <c r="C249" s="63" t="s">
        <v>551</v>
      </c>
      <c r="D249" s="54">
        <v>20.579999988000001</v>
      </c>
      <c r="E249" s="54" t="s">
        <v>34</v>
      </c>
      <c r="F249" s="54">
        <v>0</v>
      </c>
      <c r="G249" s="71">
        <f t="shared" si="247"/>
        <v>20.579999988000001</v>
      </c>
      <c r="H249" s="54">
        <v>20.579999988000001</v>
      </c>
      <c r="I249" s="54">
        <v>0</v>
      </c>
      <c r="J249" s="54">
        <v>0</v>
      </c>
      <c r="K249" s="71">
        <v>0</v>
      </c>
      <c r="L249" s="54">
        <v>20.579999988000001</v>
      </c>
      <c r="M249" s="54">
        <f t="shared" si="248"/>
        <v>20.579999990000001</v>
      </c>
      <c r="N249" s="54">
        <v>0</v>
      </c>
      <c r="O249" s="54">
        <v>0</v>
      </c>
      <c r="P249" s="54">
        <v>0</v>
      </c>
      <c r="Q249" s="54">
        <v>20.579999990000001</v>
      </c>
      <c r="R249" s="54">
        <f t="shared" si="249"/>
        <v>-2.000000165480742E-9</v>
      </c>
      <c r="S249" s="54">
        <f t="shared" si="250"/>
        <v>2.000000165480742E-9</v>
      </c>
      <c r="T249" s="55">
        <f t="shared" si="234"/>
        <v>9.7181737932309176E-11</v>
      </c>
      <c r="U249" s="54">
        <f t="shared" si="251"/>
        <v>0</v>
      </c>
      <c r="V249" s="55">
        <v>0</v>
      </c>
      <c r="W249" s="54">
        <f t="shared" si="252"/>
        <v>0</v>
      </c>
      <c r="X249" s="55">
        <v>0</v>
      </c>
      <c r="Y249" s="54">
        <f t="shared" si="253"/>
        <v>0</v>
      </c>
      <c r="Z249" s="55">
        <v>0</v>
      </c>
      <c r="AA249" s="54">
        <f t="shared" si="254"/>
        <v>2.000000165480742E-9</v>
      </c>
      <c r="AB249" s="55">
        <f t="shared" si="240"/>
        <v>9.7181737932309176E-11</v>
      </c>
      <c r="AC249" s="56" t="s">
        <v>34</v>
      </c>
      <c r="AK249" s="33"/>
      <c r="AL249" s="33"/>
    </row>
    <row r="250" spans="1:38" x14ac:dyDescent="0.25">
      <c r="A250" s="50" t="s">
        <v>500</v>
      </c>
      <c r="B250" s="129" t="s">
        <v>552</v>
      </c>
      <c r="C250" s="63" t="s">
        <v>553</v>
      </c>
      <c r="D250" s="54">
        <v>7.44</v>
      </c>
      <c r="E250" s="54" t="s">
        <v>34</v>
      </c>
      <c r="F250" s="54">
        <v>0</v>
      </c>
      <c r="G250" s="71">
        <f t="shared" si="247"/>
        <v>7.44</v>
      </c>
      <c r="H250" s="54">
        <v>7.44</v>
      </c>
      <c r="I250" s="54">
        <v>0</v>
      </c>
      <c r="J250" s="54">
        <v>0</v>
      </c>
      <c r="K250" s="71">
        <v>6.2</v>
      </c>
      <c r="L250" s="54">
        <v>1.2400000000000002</v>
      </c>
      <c r="M250" s="54">
        <f t="shared" si="248"/>
        <v>7.04</v>
      </c>
      <c r="N250" s="54">
        <v>0</v>
      </c>
      <c r="O250" s="54">
        <v>0</v>
      </c>
      <c r="P250" s="54">
        <v>5.8666666699999999</v>
      </c>
      <c r="Q250" s="54">
        <v>1.1733333300000004</v>
      </c>
      <c r="R250" s="54">
        <f t="shared" si="249"/>
        <v>0.40000000000000036</v>
      </c>
      <c r="S250" s="54">
        <f t="shared" si="250"/>
        <v>-0.40000000000000036</v>
      </c>
      <c r="T250" s="55">
        <f t="shared" si="234"/>
        <v>-5.3763440860215096E-2</v>
      </c>
      <c r="U250" s="54">
        <f t="shared" si="251"/>
        <v>0</v>
      </c>
      <c r="V250" s="55">
        <v>0</v>
      </c>
      <c r="W250" s="54">
        <f t="shared" si="252"/>
        <v>0</v>
      </c>
      <c r="X250" s="55">
        <v>0</v>
      </c>
      <c r="Y250" s="54">
        <f t="shared" si="253"/>
        <v>-0.33333333000000032</v>
      </c>
      <c r="Z250" s="55">
        <f t="shared" si="238"/>
        <v>-5.3763440322580694E-2</v>
      </c>
      <c r="AA250" s="54">
        <f t="shared" si="254"/>
        <v>-6.6666669999999817E-2</v>
      </c>
      <c r="AB250" s="55">
        <f t="shared" si="240"/>
        <v>-5.3763443548386941E-2</v>
      </c>
      <c r="AC250" s="56" t="s">
        <v>34</v>
      </c>
      <c r="AK250" s="33"/>
      <c r="AL250" s="33"/>
    </row>
    <row r="251" spans="1:38" ht="31.5" x14ac:dyDescent="0.25">
      <c r="A251" s="50" t="s">
        <v>500</v>
      </c>
      <c r="B251" s="129" t="s">
        <v>554</v>
      </c>
      <c r="C251" s="63" t="s">
        <v>555</v>
      </c>
      <c r="D251" s="54">
        <v>20.100000000000001</v>
      </c>
      <c r="E251" s="54" t="s">
        <v>34</v>
      </c>
      <c r="F251" s="54">
        <v>0</v>
      </c>
      <c r="G251" s="71">
        <f t="shared" si="247"/>
        <v>20.100000000000001</v>
      </c>
      <c r="H251" s="54">
        <v>20.100000000000001</v>
      </c>
      <c r="I251" s="54">
        <v>0</v>
      </c>
      <c r="J251" s="54">
        <v>0</v>
      </c>
      <c r="K251" s="71">
        <v>16.75</v>
      </c>
      <c r="L251" s="54">
        <v>3.3500000000000014</v>
      </c>
      <c r="M251" s="54">
        <f t="shared" si="248"/>
        <v>20.13</v>
      </c>
      <c r="N251" s="54">
        <v>0</v>
      </c>
      <c r="O251" s="54">
        <v>0</v>
      </c>
      <c r="P251" s="54">
        <v>16.774999999999999</v>
      </c>
      <c r="Q251" s="54">
        <v>3.355</v>
      </c>
      <c r="R251" s="54">
        <f t="shared" si="249"/>
        <v>-2.9999999999997584E-2</v>
      </c>
      <c r="S251" s="54">
        <f t="shared" si="250"/>
        <v>2.9999999999997584E-2</v>
      </c>
      <c r="T251" s="55">
        <f t="shared" si="234"/>
        <v>1.4925373134327155E-3</v>
      </c>
      <c r="U251" s="54">
        <f t="shared" si="251"/>
        <v>0</v>
      </c>
      <c r="V251" s="55">
        <v>0</v>
      </c>
      <c r="W251" s="54">
        <f t="shared" si="252"/>
        <v>0</v>
      </c>
      <c r="X251" s="55">
        <v>0</v>
      </c>
      <c r="Y251" s="54">
        <f t="shared" si="253"/>
        <v>2.4999999999998579E-2</v>
      </c>
      <c r="Z251" s="55">
        <f t="shared" si="238"/>
        <v>1.4925373134327511E-3</v>
      </c>
      <c r="AA251" s="54">
        <f t="shared" si="254"/>
        <v>4.9999999999985612E-3</v>
      </c>
      <c r="AB251" s="55">
        <f t="shared" si="240"/>
        <v>1.4925373134324056E-3</v>
      </c>
      <c r="AC251" s="56" t="s">
        <v>34</v>
      </c>
      <c r="AK251" s="33"/>
      <c r="AL251" s="33"/>
    </row>
    <row r="252" spans="1:38" ht="31.5" x14ac:dyDescent="0.25">
      <c r="A252" s="50" t="s">
        <v>500</v>
      </c>
      <c r="B252" s="129" t="s">
        <v>556</v>
      </c>
      <c r="C252" s="63" t="s">
        <v>557</v>
      </c>
      <c r="D252" s="54">
        <v>13.449995999999999</v>
      </c>
      <c r="E252" s="54" t="s">
        <v>34</v>
      </c>
      <c r="F252" s="54">
        <v>0</v>
      </c>
      <c r="G252" s="71">
        <f t="shared" si="247"/>
        <v>13.449995999999999</v>
      </c>
      <c r="H252" s="54">
        <v>13.449995999999999</v>
      </c>
      <c r="I252" s="54">
        <v>0</v>
      </c>
      <c r="J252" s="54">
        <v>0</v>
      </c>
      <c r="K252" s="71">
        <v>11.20833</v>
      </c>
      <c r="L252" s="54">
        <v>2.2416659999999986</v>
      </c>
      <c r="M252" s="54">
        <f t="shared" si="248"/>
        <v>19.995627420000002</v>
      </c>
      <c r="N252" s="54">
        <v>0</v>
      </c>
      <c r="O252" s="54">
        <v>0</v>
      </c>
      <c r="P252" s="54">
        <v>16.663022850000001</v>
      </c>
      <c r="Q252" s="54">
        <v>3.3326045699999995</v>
      </c>
      <c r="R252" s="54">
        <f t="shared" si="249"/>
        <v>-6.545631420000003</v>
      </c>
      <c r="S252" s="54">
        <f t="shared" si="250"/>
        <v>6.545631420000003</v>
      </c>
      <c r="T252" s="55">
        <f t="shared" si="234"/>
        <v>0.48666419082949941</v>
      </c>
      <c r="U252" s="54">
        <f t="shared" si="251"/>
        <v>0</v>
      </c>
      <c r="V252" s="55">
        <v>0</v>
      </c>
      <c r="W252" s="54">
        <f t="shared" si="252"/>
        <v>0</v>
      </c>
      <c r="X252" s="55">
        <v>0</v>
      </c>
      <c r="Y252" s="54">
        <f t="shared" si="253"/>
        <v>5.4546928500000007</v>
      </c>
      <c r="Z252" s="55">
        <f t="shared" si="238"/>
        <v>0.48666419082949919</v>
      </c>
      <c r="AA252" s="54">
        <f t="shared" si="254"/>
        <v>1.0909385700000009</v>
      </c>
      <c r="AB252" s="55">
        <f t="shared" si="240"/>
        <v>0.48666419082949985</v>
      </c>
      <c r="AC252" s="56" t="s">
        <v>524</v>
      </c>
      <c r="AK252" s="33"/>
      <c r="AL252" s="33"/>
    </row>
    <row r="253" spans="1:38" ht="31.5" x14ac:dyDescent="0.25">
      <c r="A253" s="50" t="s">
        <v>500</v>
      </c>
      <c r="B253" s="129" t="s">
        <v>558</v>
      </c>
      <c r="C253" s="63" t="s">
        <v>559</v>
      </c>
      <c r="D253" s="54">
        <v>0.41003999999999996</v>
      </c>
      <c r="E253" s="54" t="s">
        <v>34</v>
      </c>
      <c r="F253" s="54">
        <v>0</v>
      </c>
      <c r="G253" s="71">
        <f t="shared" si="247"/>
        <v>0.41003999999999996</v>
      </c>
      <c r="H253" s="54">
        <v>0.41003999999999996</v>
      </c>
      <c r="I253" s="54">
        <v>0</v>
      </c>
      <c r="J253" s="54">
        <v>0</v>
      </c>
      <c r="K253" s="71">
        <v>0.3417</v>
      </c>
      <c r="L253" s="54">
        <v>6.8339999999999956E-2</v>
      </c>
      <c r="M253" s="54">
        <f t="shared" si="248"/>
        <v>0.37295999999999996</v>
      </c>
      <c r="N253" s="54">
        <v>0</v>
      </c>
      <c r="O253" s="54">
        <v>0</v>
      </c>
      <c r="P253" s="54">
        <v>0.31080000000000002</v>
      </c>
      <c r="Q253" s="54">
        <v>6.2159999999999965E-2</v>
      </c>
      <c r="R253" s="54">
        <f t="shared" si="249"/>
        <v>3.7080000000000002E-2</v>
      </c>
      <c r="S253" s="54">
        <f t="shared" si="250"/>
        <v>-3.7080000000000002E-2</v>
      </c>
      <c r="T253" s="55">
        <f t="shared" si="234"/>
        <v>-9.0430201931518892E-2</v>
      </c>
      <c r="U253" s="54">
        <f t="shared" si="251"/>
        <v>0</v>
      </c>
      <c r="V253" s="55">
        <v>0</v>
      </c>
      <c r="W253" s="54">
        <f t="shared" si="252"/>
        <v>0</v>
      </c>
      <c r="X253" s="55">
        <v>0</v>
      </c>
      <c r="Y253" s="54">
        <f t="shared" si="253"/>
        <v>-3.0899999999999983E-2</v>
      </c>
      <c r="Z253" s="55">
        <f t="shared" si="238"/>
        <v>-9.0430201931518822E-2</v>
      </c>
      <c r="AA253" s="54">
        <f t="shared" si="254"/>
        <v>-6.1799999999999911E-3</v>
      </c>
      <c r="AB253" s="55">
        <f t="shared" si="240"/>
        <v>-9.0430201931518808E-2</v>
      </c>
      <c r="AC253" s="56" t="s">
        <v>34</v>
      </c>
      <c r="AK253" s="33"/>
      <c r="AL253" s="33"/>
    </row>
    <row r="254" spans="1:38" ht="31.5" x14ac:dyDescent="0.25">
      <c r="A254" s="50" t="s">
        <v>500</v>
      </c>
      <c r="B254" s="129" t="s">
        <v>560</v>
      </c>
      <c r="C254" s="63" t="s">
        <v>561</v>
      </c>
      <c r="D254" s="54">
        <v>0.24479999999999999</v>
      </c>
      <c r="E254" s="54" t="s">
        <v>34</v>
      </c>
      <c r="F254" s="54">
        <v>0</v>
      </c>
      <c r="G254" s="71">
        <f t="shared" si="247"/>
        <v>0.24479999999999999</v>
      </c>
      <c r="H254" s="54">
        <v>0.24479999999999999</v>
      </c>
      <c r="I254" s="54">
        <v>0</v>
      </c>
      <c r="J254" s="54">
        <v>0</v>
      </c>
      <c r="K254" s="71">
        <v>0.20399999999999999</v>
      </c>
      <c r="L254" s="54">
        <v>4.0800000000000003E-2</v>
      </c>
      <c r="M254" s="54">
        <f t="shared" si="248"/>
        <v>0.1883484</v>
      </c>
      <c r="N254" s="54">
        <v>0</v>
      </c>
      <c r="O254" s="54">
        <v>0</v>
      </c>
      <c r="P254" s="54">
        <v>0.15695699999999999</v>
      </c>
      <c r="Q254" s="54">
        <v>3.1391400000000007E-2</v>
      </c>
      <c r="R254" s="54">
        <f t="shared" si="249"/>
        <v>5.6451599999999991E-2</v>
      </c>
      <c r="S254" s="54">
        <f t="shared" si="250"/>
        <v>-5.6451599999999991E-2</v>
      </c>
      <c r="T254" s="55">
        <f t="shared" si="234"/>
        <v>-0.23060294117647057</v>
      </c>
      <c r="U254" s="54">
        <f t="shared" si="251"/>
        <v>0</v>
      </c>
      <c r="V254" s="55">
        <v>0</v>
      </c>
      <c r="W254" s="54">
        <f t="shared" si="252"/>
        <v>0</v>
      </c>
      <c r="X254" s="55">
        <v>0</v>
      </c>
      <c r="Y254" s="54">
        <f t="shared" si="253"/>
        <v>-4.7043000000000001E-2</v>
      </c>
      <c r="Z254" s="55">
        <f t="shared" si="238"/>
        <v>-0.23060294117647062</v>
      </c>
      <c r="AA254" s="54">
        <f t="shared" si="254"/>
        <v>-9.4085999999999961E-3</v>
      </c>
      <c r="AB254" s="55">
        <f t="shared" si="240"/>
        <v>-0.23060294117647048</v>
      </c>
      <c r="AC254" s="56" t="s">
        <v>317</v>
      </c>
      <c r="AK254" s="33"/>
      <c r="AL254" s="33"/>
    </row>
    <row r="255" spans="1:38" ht="47.25" x14ac:dyDescent="0.25">
      <c r="A255" s="50" t="s">
        <v>500</v>
      </c>
      <c r="B255" s="129" t="s">
        <v>562</v>
      </c>
      <c r="C255" s="63" t="s">
        <v>563</v>
      </c>
      <c r="D255" s="54">
        <v>0.25515840000000001</v>
      </c>
      <c r="E255" s="54" t="s">
        <v>34</v>
      </c>
      <c r="F255" s="54">
        <v>0</v>
      </c>
      <c r="G255" s="71">
        <f t="shared" si="247"/>
        <v>0.25515840000000001</v>
      </c>
      <c r="H255" s="54">
        <v>0.25515840000000001</v>
      </c>
      <c r="I255" s="54">
        <v>0</v>
      </c>
      <c r="J255" s="54">
        <v>0</v>
      </c>
      <c r="K255" s="71">
        <v>0.21263200000000002</v>
      </c>
      <c r="L255" s="54">
        <v>4.2526399999999992E-2</v>
      </c>
      <c r="M255" s="54">
        <f t="shared" si="248"/>
        <v>0</v>
      </c>
      <c r="N255" s="54">
        <v>0</v>
      </c>
      <c r="O255" s="54">
        <v>0</v>
      </c>
      <c r="P255" s="54">
        <v>0</v>
      </c>
      <c r="Q255" s="54">
        <v>0</v>
      </c>
      <c r="R255" s="54">
        <f t="shared" si="249"/>
        <v>0.25515840000000001</v>
      </c>
      <c r="S255" s="54">
        <f t="shared" si="250"/>
        <v>-0.25515840000000001</v>
      </c>
      <c r="T255" s="55">
        <f t="shared" si="234"/>
        <v>-1</v>
      </c>
      <c r="U255" s="54">
        <f t="shared" si="251"/>
        <v>0</v>
      </c>
      <c r="V255" s="55">
        <v>0</v>
      </c>
      <c r="W255" s="54">
        <f t="shared" si="252"/>
        <v>0</v>
      </c>
      <c r="X255" s="55">
        <v>0</v>
      </c>
      <c r="Y255" s="54">
        <f t="shared" si="253"/>
        <v>-0.21263200000000002</v>
      </c>
      <c r="Z255" s="55">
        <f t="shared" si="238"/>
        <v>-1</v>
      </c>
      <c r="AA255" s="54">
        <f t="shared" si="254"/>
        <v>-4.2526399999999992E-2</v>
      </c>
      <c r="AB255" s="55">
        <f t="shared" si="240"/>
        <v>-1</v>
      </c>
      <c r="AC255" s="56" t="s">
        <v>564</v>
      </c>
      <c r="AK255" s="33"/>
      <c r="AL255" s="33"/>
    </row>
    <row r="256" spans="1:38" ht="31.5" x14ac:dyDescent="0.25">
      <c r="A256" s="78" t="s">
        <v>500</v>
      </c>
      <c r="B256" s="129" t="s">
        <v>565</v>
      </c>
      <c r="C256" s="79" t="s">
        <v>566</v>
      </c>
      <c r="D256" s="54">
        <v>5.516194992</v>
      </c>
      <c r="E256" s="54" t="s">
        <v>34</v>
      </c>
      <c r="F256" s="54">
        <v>0</v>
      </c>
      <c r="G256" s="71">
        <f t="shared" si="247"/>
        <v>5.516194992</v>
      </c>
      <c r="H256" s="54">
        <v>5.516194992</v>
      </c>
      <c r="I256" s="54">
        <v>0</v>
      </c>
      <c r="J256" s="54">
        <v>0</v>
      </c>
      <c r="K256" s="71">
        <v>4.5968291600000004</v>
      </c>
      <c r="L256" s="54">
        <v>0.91936583199999955</v>
      </c>
      <c r="M256" s="54">
        <f t="shared" si="248"/>
        <v>5.5161949899999998</v>
      </c>
      <c r="N256" s="54">
        <v>0</v>
      </c>
      <c r="O256" s="54">
        <v>0</v>
      </c>
      <c r="P256" s="54">
        <v>4.5968291600000004</v>
      </c>
      <c r="Q256" s="54">
        <v>0.91936582999999972</v>
      </c>
      <c r="R256" s="54">
        <f t="shared" si="249"/>
        <v>2.000000165480742E-9</v>
      </c>
      <c r="S256" s="54">
        <f t="shared" si="250"/>
        <v>-2.000000165480742E-9</v>
      </c>
      <c r="T256" s="55">
        <f t="shared" si="234"/>
        <v>-3.6256879395693815E-10</v>
      </c>
      <c r="U256" s="54">
        <f t="shared" si="251"/>
        <v>0</v>
      </c>
      <c r="V256" s="55">
        <v>0</v>
      </c>
      <c r="W256" s="54">
        <f t="shared" si="252"/>
        <v>0</v>
      </c>
      <c r="X256" s="55">
        <v>0</v>
      </c>
      <c r="Y256" s="54">
        <f t="shared" si="253"/>
        <v>0</v>
      </c>
      <c r="Z256" s="55">
        <f t="shared" si="238"/>
        <v>0</v>
      </c>
      <c r="AA256" s="54">
        <f t="shared" si="254"/>
        <v>-1.9999998324138346E-9</v>
      </c>
      <c r="AB256" s="55">
        <f t="shared" si="240"/>
        <v>-2.1754124014626592E-9</v>
      </c>
      <c r="AC256" s="56" t="s">
        <v>34</v>
      </c>
      <c r="AK256" s="33"/>
      <c r="AL256" s="33"/>
    </row>
    <row r="257" spans="1:38" ht="31.5" x14ac:dyDescent="0.25">
      <c r="A257" s="78" t="s">
        <v>500</v>
      </c>
      <c r="B257" s="129" t="s">
        <v>567</v>
      </c>
      <c r="C257" s="79" t="s">
        <v>568</v>
      </c>
      <c r="D257" s="54">
        <v>9.1367999999999991</v>
      </c>
      <c r="E257" s="54" t="s">
        <v>34</v>
      </c>
      <c r="F257" s="54">
        <v>0</v>
      </c>
      <c r="G257" s="71">
        <f t="shared" si="247"/>
        <v>9.1367999999999991</v>
      </c>
      <c r="H257" s="54">
        <v>9.1367999999999991</v>
      </c>
      <c r="I257" s="54">
        <v>0</v>
      </c>
      <c r="J257" s="54">
        <v>0</v>
      </c>
      <c r="K257" s="71">
        <v>7.6139999999999999</v>
      </c>
      <c r="L257" s="54">
        <v>1.5227999999999993</v>
      </c>
      <c r="M257" s="54">
        <f t="shared" si="248"/>
        <v>9.1367999999999991</v>
      </c>
      <c r="N257" s="54">
        <v>0</v>
      </c>
      <c r="O257" s="54">
        <v>0</v>
      </c>
      <c r="P257" s="54">
        <v>7.6139999999999999</v>
      </c>
      <c r="Q257" s="54">
        <v>1.5227999999999993</v>
      </c>
      <c r="R257" s="54">
        <f t="shared" si="249"/>
        <v>0</v>
      </c>
      <c r="S257" s="54">
        <f t="shared" si="250"/>
        <v>0</v>
      </c>
      <c r="T257" s="55">
        <f t="shared" si="234"/>
        <v>0</v>
      </c>
      <c r="U257" s="54">
        <f t="shared" si="251"/>
        <v>0</v>
      </c>
      <c r="V257" s="55">
        <v>0</v>
      </c>
      <c r="W257" s="54">
        <f t="shared" si="252"/>
        <v>0</v>
      </c>
      <c r="X257" s="55">
        <v>0</v>
      </c>
      <c r="Y257" s="54">
        <f t="shared" si="253"/>
        <v>0</v>
      </c>
      <c r="Z257" s="55">
        <f t="shared" si="238"/>
        <v>0</v>
      </c>
      <c r="AA257" s="54">
        <f t="shared" si="254"/>
        <v>0</v>
      </c>
      <c r="AB257" s="55">
        <f t="shared" si="240"/>
        <v>0</v>
      </c>
      <c r="AC257" s="91" t="s">
        <v>34</v>
      </c>
      <c r="AK257" s="33"/>
      <c r="AL257" s="33"/>
    </row>
    <row r="258" spans="1:38" ht="31.5" x14ac:dyDescent="0.25">
      <c r="A258" s="78" t="s">
        <v>500</v>
      </c>
      <c r="B258" s="129" t="s">
        <v>569</v>
      </c>
      <c r="C258" s="79" t="s">
        <v>570</v>
      </c>
      <c r="D258" s="54">
        <v>18.048966199999999</v>
      </c>
      <c r="E258" s="54" t="s">
        <v>34</v>
      </c>
      <c r="F258" s="54">
        <v>0</v>
      </c>
      <c r="G258" s="71">
        <f t="shared" si="247"/>
        <v>18.048966199999999</v>
      </c>
      <c r="H258" s="54">
        <v>18.048966199999999</v>
      </c>
      <c r="I258" s="54">
        <v>0</v>
      </c>
      <c r="J258" s="54">
        <v>0</v>
      </c>
      <c r="K258" s="71">
        <v>0</v>
      </c>
      <c r="L258" s="54">
        <v>18.048966199999999</v>
      </c>
      <c r="M258" s="54">
        <f t="shared" si="248"/>
        <v>18.048966199999999</v>
      </c>
      <c r="N258" s="54">
        <v>0</v>
      </c>
      <c r="O258" s="54">
        <v>0</v>
      </c>
      <c r="P258" s="54">
        <v>0</v>
      </c>
      <c r="Q258" s="54">
        <v>18.048966199999999</v>
      </c>
      <c r="R258" s="54">
        <f t="shared" si="249"/>
        <v>0</v>
      </c>
      <c r="S258" s="54">
        <f t="shared" si="250"/>
        <v>0</v>
      </c>
      <c r="T258" s="55">
        <f t="shared" si="234"/>
        <v>0</v>
      </c>
      <c r="U258" s="54">
        <f t="shared" si="251"/>
        <v>0</v>
      </c>
      <c r="V258" s="55">
        <v>0</v>
      </c>
      <c r="W258" s="54">
        <f t="shared" si="252"/>
        <v>0</v>
      </c>
      <c r="X258" s="55">
        <v>0</v>
      </c>
      <c r="Y258" s="54">
        <f t="shared" si="253"/>
        <v>0</v>
      </c>
      <c r="Z258" s="55">
        <v>0</v>
      </c>
      <c r="AA258" s="54">
        <f t="shared" si="254"/>
        <v>0</v>
      </c>
      <c r="AB258" s="55">
        <f t="shared" si="240"/>
        <v>0</v>
      </c>
      <c r="AC258" s="92" t="s">
        <v>34</v>
      </c>
      <c r="AK258" s="33"/>
      <c r="AL258" s="33"/>
    </row>
    <row r="259" spans="1:38" ht="31.5" x14ac:dyDescent="0.25">
      <c r="A259" s="78" t="s">
        <v>500</v>
      </c>
      <c r="B259" s="129" t="s">
        <v>571</v>
      </c>
      <c r="C259" s="79" t="s">
        <v>572</v>
      </c>
      <c r="D259" s="54">
        <v>0.49236000000000002</v>
      </c>
      <c r="E259" s="54" t="s">
        <v>34</v>
      </c>
      <c r="F259" s="54">
        <v>0</v>
      </c>
      <c r="G259" s="71">
        <f t="shared" si="247"/>
        <v>0.49236000000000002</v>
      </c>
      <c r="H259" s="54">
        <v>0.49236000000000002</v>
      </c>
      <c r="I259" s="54">
        <v>0</v>
      </c>
      <c r="J259" s="54">
        <v>0</v>
      </c>
      <c r="K259" s="71">
        <v>0.4103</v>
      </c>
      <c r="L259" s="54">
        <v>8.2060000000000022E-2</v>
      </c>
      <c r="M259" s="54">
        <f t="shared" si="248"/>
        <v>0.49236000000000002</v>
      </c>
      <c r="N259" s="54">
        <v>0</v>
      </c>
      <c r="O259" s="54">
        <v>0</v>
      </c>
      <c r="P259" s="54">
        <v>0.4103</v>
      </c>
      <c r="Q259" s="54">
        <v>8.2060000000000008E-2</v>
      </c>
      <c r="R259" s="54">
        <f t="shared" si="249"/>
        <v>0</v>
      </c>
      <c r="S259" s="54">
        <f t="shared" si="250"/>
        <v>0</v>
      </c>
      <c r="T259" s="55">
        <f t="shared" si="234"/>
        <v>0</v>
      </c>
      <c r="U259" s="54">
        <f t="shared" si="251"/>
        <v>0</v>
      </c>
      <c r="V259" s="55">
        <v>0</v>
      </c>
      <c r="W259" s="54">
        <f t="shared" si="252"/>
        <v>0</v>
      </c>
      <c r="X259" s="55">
        <v>0</v>
      </c>
      <c r="Y259" s="54">
        <f t="shared" si="253"/>
        <v>0</v>
      </c>
      <c r="Z259" s="55">
        <f t="shared" si="238"/>
        <v>0</v>
      </c>
      <c r="AA259" s="54">
        <f t="shared" si="254"/>
        <v>0</v>
      </c>
      <c r="AB259" s="55">
        <f t="shared" si="240"/>
        <v>0</v>
      </c>
      <c r="AC259" s="91" t="s">
        <v>34</v>
      </c>
      <c r="AK259" s="33"/>
      <c r="AL259" s="33"/>
    </row>
    <row r="260" spans="1:38" ht="31.5" x14ac:dyDescent="0.25">
      <c r="A260" s="78" t="s">
        <v>500</v>
      </c>
      <c r="B260" s="129" t="s">
        <v>573</v>
      </c>
      <c r="C260" s="79" t="s">
        <v>574</v>
      </c>
      <c r="D260" s="54">
        <v>14.895599999999998</v>
      </c>
      <c r="E260" s="54" t="s">
        <v>34</v>
      </c>
      <c r="F260" s="54">
        <v>0</v>
      </c>
      <c r="G260" s="71">
        <f t="shared" si="247"/>
        <v>14.895599999999998</v>
      </c>
      <c r="H260" s="54">
        <v>14.895599999999998</v>
      </c>
      <c r="I260" s="54">
        <v>0</v>
      </c>
      <c r="J260" s="54">
        <v>0</v>
      </c>
      <c r="K260" s="71">
        <v>12.413</v>
      </c>
      <c r="L260" s="54">
        <v>2.4825999999999979</v>
      </c>
      <c r="M260" s="54">
        <f t="shared" si="248"/>
        <v>0</v>
      </c>
      <c r="N260" s="54">
        <v>0</v>
      </c>
      <c r="O260" s="54">
        <v>0</v>
      </c>
      <c r="P260" s="54">
        <v>0</v>
      </c>
      <c r="Q260" s="54">
        <v>0</v>
      </c>
      <c r="R260" s="54">
        <f t="shared" si="249"/>
        <v>14.895599999999998</v>
      </c>
      <c r="S260" s="54">
        <f t="shared" si="250"/>
        <v>-14.895599999999998</v>
      </c>
      <c r="T260" s="55">
        <f t="shared" si="234"/>
        <v>-1</v>
      </c>
      <c r="U260" s="54">
        <f t="shared" si="251"/>
        <v>0</v>
      </c>
      <c r="V260" s="55">
        <v>0</v>
      </c>
      <c r="W260" s="54">
        <f t="shared" si="252"/>
        <v>0</v>
      </c>
      <c r="X260" s="55">
        <v>0</v>
      </c>
      <c r="Y260" s="54">
        <f t="shared" si="253"/>
        <v>-12.413</v>
      </c>
      <c r="Z260" s="55">
        <f t="shared" si="238"/>
        <v>-1</v>
      </c>
      <c r="AA260" s="54">
        <f t="shared" si="254"/>
        <v>-2.4825999999999979</v>
      </c>
      <c r="AB260" s="55">
        <f t="shared" si="240"/>
        <v>-1</v>
      </c>
      <c r="AC260" s="91" t="s">
        <v>543</v>
      </c>
      <c r="AK260" s="33"/>
      <c r="AL260" s="33"/>
    </row>
    <row r="261" spans="1:38" ht="31.5" x14ac:dyDescent="0.25">
      <c r="A261" s="78" t="s">
        <v>500</v>
      </c>
      <c r="B261" s="129" t="s">
        <v>575</v>
      </c>
      <c r="C261" s="79" t="s">
        <v>576</v>
      </c>
      <c r="D261" s="54">
        <v>31.523961119999999</v>
      </c>
      <c r="E261" s="54" t="s">
        <v>34</v>
      </c>
      <c r="F261" s="54">
        <v>0</v>
      </c>
      <c r="G261" s="71">
        <f t="shared" si="247"/>
        <v>31.523961119999999</v>
      </c>
      <c r="H261" s="54">
        <v>31.523961119999999</v>
      </c>
      <c r="I261" s="54">
        <v>0</v>
      </c>
      <c r="J261" s="54">
        <v>0</v>
      </c>
      <c r="K261" s="71">
        <v>26.269967600000001</v>
      </c>
      <c r="L261" s="54">
        <v>5.2539935199999981</v>
      </c>
      <c r="M261" s="54">
        <f t="shared" si="248"/>
        <v>0</v>
      </c>
      <c r="N261" s="54">
        <v>0</v>
      </c>
      <c r="O261" s="54">
        <v>0</v>
      </c>
      <c r="P261" s="54">
        <v>0</v>
      </c>
      <c r="Q261" s="54">
        <v>0</v>
      </c>
      <c r="R261" s="54">
        <f t="shared" si="249"/>
        <v>31.523961119999999</v>
      </c>
      <c r="S261" s="54">
        <f t="shared" si="250"/>
        <v>-31.523961119999999</v>
      </c>
      <c r="T261" s="55">
        <f t="shared" si="234"/>
        <v>-1</v>
      </c>
      <c r="U261" s="54">
        <f t="shared" si="251"/>
        <v>0</v>
      </c>
      <c r="V261" s="55">
        <v>0</v>
      </c>
      <c r="W261" s="54">
        <f t="shared" si="252"/>
        <v>0</v>
      </c>
      <c r="X261" s="55">
        <v>0</v>
      </c>
      <c r="Y261" s="54">
        <f t="shared" si="253"/>
        <v>-26.269967600000001</v>
      </c>
      <c r="Z261" s="55">
        <f t="shared" si="238"/>
        <v>-1</v>
      </c>
      <c r="AA261" s="54">
        <f t="shared" si="254"/>
        <v>-5.2539935199999981</v>
      </c>
      <c r="AB261" s="55">
        <f t="shared" si="240"/>
        <v>-1</v>
      </c>
      <c r="AC261" s="91" t="s">
        <v>543</v>
      </c>
      <c r="AK261" s="33"/>
      <c r="AL261" s="33"/>
    </row>
    <row r="262" spans="1:38" x14ac:dyDescent="0.25">
      <c r="A262" s="78" t="s">
        <v>500</v>
      </c>
      <c r="B262" s="129" t="s">
        <v>577</v>
      </c>
      <c r="C262" s="79" t="s">
        <v>578</v>
      </c>
      <c r="D262" s="54">
        <v>0.75095999999999996</v>
      </c>
      <c r="E262" s="54" t="s">
        <v>34</v>
      </c>
      <c r="F262" s="54">
        <v>0</v>
      </c>
      <c r="G262" s="71">
        <f t="shared" si="247"/>
        <v>0.75095999999999996</v>
      </c>
      <c r="H262" s="54">
        <v>0.75095999999999996</v>
      </c>
      <c r="I262" s="54">
        <v>0</v>
      </c>
      <c r="J262" s="54">
        <v>0</v>
      </c>
      <c r="K262" s="71">
        <v>0.62579999999999991</v>
      </c>
      <c r="L262" s="54">
        <v>0.12516000000000005</v>
      </c>
      <c r="M262" s="54">
        <f t="shared" si="248"/>
        <v>0.75103200000000003</v>
      </c>
      <c r="N262" s="54">
        <v>0</v>
      </c>
      <c r="O262" s="54">
        <v>0</v>
      </c>
      <c r="P262" s="54">
        <v>0.62585999999999997</v>
      </c>
      <c r="Q262" s="54">
        <v>0.12517200000000003</v>
      </c>
      <c r="R262" s="54">
        <f t="shared" si="249"/>
        <v>-7.2000000000072006E-5</v>
      </c>
      <c r="S262" s="54">
        <f t="shared" si="250"/>
        <v>7.2000000000072006E-5</v>
      </c>
      <c r="T262" s="55">
        <f t="shared" si="234"/>
        <v>9.5877277085426669E-5</v>
      </c>
      <c r="U262" s="54">
        <f t="shared" si="251"/>
        <v>0</v>
      </c>
      <c r="V262" s="55">
        <v>0</v>
      </c>
      <c r="W262" s="54">
        <f t="shared" si="252"/>
        <v>0</v>
      </c>
      <c r="X262" s="55">
        <v>0</v>
      </c>
      <c r="Y262" s="54">
        <f t="shared" si="253"/>
        <v>6.0000000000060005E-5</v>
      </c>
      <c r="Z262" s="55">
        <f t="shared" si="238"/>
        <v>9.5877277085426683E-5</v>
      </c>
      <c r="AA262" s="54">
        <f t="shared" si="254"/>
        <v>1.1999999999984245E-5</v>
      </c>
      <c r="AB262" s="55">
        <f t="shared" si="240"/>
        <v>9.5877277085204868E-5</v>
      </c>
      <c r="AC262" s="56" t="s">
        <v>34</v>
      </c>
      <c r="AK262" s="33"/>
      <c r="AL262" s="33"/>
    </row>
    <row r="263" spans="1:38" ht="31.5" x14ac:dyDescent="0.25">
      <c r="A263" s="78" t="s">
        <v>500</v>
      </c>
      <c r="B263" s="129" t="s">
        <v>579</v>
      </c>
      <c r="C263" s="79" t="s">
        <v>580</v>
      </c>
      <c r="D263" s="54">
        <v>0.32760072000000001</v>
      </c>
      <c r="E263" s="54" t="s">
        <v>34</v>
      </c>
      <c r="F263" s="54">
        <v>0</v>
      </c>
      <c r="G263" s="71">
        <f t="shared" si="247"/>
        <v>0.32760072000000001</v>
      </c>
      <c r="H263" s="54">
        <v>0.32760072000000001</v>
      </c>
      <c r="I263" s="54">
        <v>0</v>
      </c>
      <c r="J263" s="54">
        <v>0</v>
      </c>
      <c r="K263" s="71">
        <v>0.27300060000000004</v>
      </c>
      <c r="L263" s="54">
        <v>5.4600119999999974E-2</v>
      </c>
      <c r="M263" s="54">
        <f t="shared" si="248"/>
        <v>0.32760071999999996</v>
      </c>
      <c r="N263" s="54">
        <v>0</v>
      </c>
      <c r="O263" s="54">
        <v>0</v>
      </c>
      <c r="P263" s="54">
        <v>0.27300059999999998</v>
      </c>
      <c r="Q263" s="54">
        <v>5.4600120000000002E-2</v>
      </c>
      <c r="R263" s="54">
        <f t="shared" si="249"/>
        <v>0</v>
      </c>
      <c r="S263" s="54">
        <f t="shared" si="250"/>
        <v>0</v>
      </c>
      <c r="T263" s="55">
        <f t="shared" si="234"/>
        <v>0</v>
      </c>
      <c r="U263" s="54">
        <f t="shared" si="251"/>
        <v>0</v>
      </c>
      <c r="V263" s="55">
        <v>0</v>
      </c>
      <c r="W263" s="54">
        <f t="shared" si="252"/>
        <v>0</v>
      </c>
      <c r="X263" s="55">
        <v>0</v>
      </c>
      <c r="Y263" s="54">
        <f t="shared" si="253"/>
        <v>0</v>
      </c>
      <c r="Z263" s="55">
        <f t="shared" si="238"/>
        <v>0</v>
      </c>
      <c r="AA263" s="54">
        <f t="shared" si="254"/>
        <v>0</v>
      </c>
      <c r="AB263" s="55">
        <f t="shared" si="240"/>
        <v>0</v>
      </c>
      <c r="AC263" s="56" t="s">
        <v>34</v>
      </c>
      <c r="AK263" s="33"/>
      <c r="AL263" s="33"/>
    </row>
    <row r="264" spans="1:38" ht="31.5" x14ac:dyDescent="0.25">
      <c r="A264" s="78" t="s">
        <v>500</v>
      </c>
      <c r="B264" s="129" t="s">
        <v>581</v>
      </c>
      <c r="C264" s="79" t="s">
        <v>582</v>
      </c>
      <c r="D264" s="54">
        <v>0.88127999999999995</v>
      </c>
      <c r="E264" s="54" t="s">
        <v>34</v>
      </c>
      <c r="F264" s="54">
        <v>0</v>
      </c>
      <c r="G264" s="71">
        <f t="shared" si="247"/>
        <v>0.88127999999999995</v>
      </c>
      <c r="H264" s="54">
        <v>0.88127999999999995</v>
      </c>
      <c r="I264" s="54">
        <v>0</v>
      </c>
      <c r="J264" s="54">
        <v>0</v>
      </c>
      <c r="K264" s="71">
        <v>0.73439999999999994</v>
      </c>
      <c r="L264" s="54">
        <v>0.14688000000000001</v>
      </c>
      <c r="M264" s="54">
        <f t="shared" si="248"/>
        <v>0.48959999999999998</v>
      </c>
      <c r="N264" s="54">
        <v>0</v>
      </c>
      <c r="O264" s="54">
        <v>0</v>
      </c>
      <c r="P264" s="54">
        <v>0.40799999999999997</v>
      </c>
      <c r="Q264" s="54">
        <v>8.160000000000002E-2</v>
      </c>
      <c r="R264" s="54">
        <f t="shared" si="249"/>
        <v>0.39167999999999997</v>
      </c>
      <c r="S264" s="54">
        <f t="shared" si="250"/>
        <v>-0.39167999999999997</v>
      </c>
      <c r="T264" s="55">
        <f t="shared" si="234"/>
        <v>-0.44444444444444442</v>
      </c>
      <c r="U264" s="54">
        <f t="shared" si="251"/>
        <v>0</v>
      </c>
      <c r="V264" s="55">
        <v>0</v>
      </c>
      <c r="W264" s="54">
        <f t="shared" si="252"/>
        <v>0</v>
      </c>
      <c r="X264" s="55">
        <v>0</v>
      </c>
      <c r="Y264" s="54">
        <f t="shared" si="253"/>
        <v>-0.32639999999999997</v>
      </c>
      <c r="Z264" s="55">
        <f t="shared" si="238"/>
        <v>-0.44444444444444442</v>
      </c>
      <c r="AA264" s="54">
        <f t="shared" si="254"/>
        <v>-6.5279999999999991E-2</v>
      </c>
      <c r="AB264" s="55">
        <f t="shared" si="240"/>
        <v>-0.44444444444444436</v>
      </c>
      <c r="AC264" s="56" t="s">
        <v>317</v>
      </c>
      <c r="AK264" s="33"/>
      <c r="AL264" s="33"/>
    </row>
    <row r="265" spans="1:38" ht="47.25" x14ac:dyDescent="0.25">
      <c r="A265" s="78" t="s">
        <v>500</v>
      </c>
      <c r="B265" s="129" t="s">
        <v>583</v>
      </c>
      <c r="C265" s="79" t="s">
        <v>584</v>
      </c>
      <c r="D265" s="54">
        <v>1.67297377</v>
      </c>
      <c r="E265" s="54" t="s">
        <v>34</v>
      </c>
      <c r="F265" s="54">
        <v>0</v>
      </c>
      <c r="G265" s="71">
        <f t="shared" si="247"/>
        <v>1.67297377</v>
      </c>
      <c r="H265" s="54">
        <v>1.67297377</v>
      </c>
      <c r="I265" s="54">
        <v>0</v>
      </c>
      <c r="J265" s="54">
        <v>0</v>
      </c>
      <c r="K265" s="71">
        <v>1.3941448083333334</v>
      </c>
      <c r="L265" s="54">
        <v>0.2788289616666666</v>
      </c>
      <c r="M265" s="54">
        <f t="shared" si="248"/>
        <v>1.67297377</v>
      </c>
      <c r="N265" s="54">
        <v>0</v>
      </c>
      <c r="O265" s="54">
        <v>0</v>
      </c>
      <c r="P265" s="54">
        <v>1.39414481</v>
      </c>
      <c r="Q265" s="54">
        <v>0.27882896000000007</v>
      </c>
      <c r="R265" s="54">
        <f t="shared" si="249"/>
        <v>0</v>
      </c>
      <c r="S265" s="54">
        <f t="shared" si="250"/>
        <v>0</v>
      </c>
      <c r="T265" s="55">
        <f t="shared" si="234"/>
        <v>0</v>
      </c>
      <c r="U265" s="54">
        <f t="shared" si="251"/>
        <v>0</v>
      </c>
      <c r="V265" s="55">
        <v>0</v>
      </c>
      <c r="W265" s="54">
        <f t="shared" si="252"/>
        <v>0</v>
      </c>
      <c r="X265" s="55">
        <v>0</v>
      </c>
      <c r="Y265" s="54">
        <f t="shared" si="253"/>
        <v>1.6666665825226801E-9</v>
      </c>
      <c r="Z265" s="55">
        <f t="shared" si="238"/>
        <v>1.1954759452249008E-9</v>
      </c>
      <c r="AA265" s="54">
        <f t="shared" si="254"/>
        <v>-1.6666665270115288E-9</v>
      </c>
      <c r="AB265" s="55">
        <f t="shared" si="240"/>
        <v>-5.9773795270377588E-9</v>
      </c>
      <c r="AC265" s="56" t="s">
        <v>34</v>
      </c>
      <c r="AK265" s="33"/>
      <c r="AL265" s="33"/>
    </row>
    <row r="266" spans="1:38" ht="31.5" x14ac:dyDescent="0.25">
      <c r="A266" s="78" t="s">
        <v>500</v>
      </c>
      <c r="B266" s="129" t="s">
        <v>585</v>
      </c>
      <c r="C266" s="79" t="s">
        <v>586</v>
      </c>
      <c r="D266" s="54">
        <v>0.2527645</v>
      </c>
      <c r="E266" s="54" t="s">
        <v>34</v>
      </c>
      <c r="F266" s="54">
        <v>0</v>
      </c>
      <c r="G266" s="71">
        <f t="shared" si="247"/>
        <v>0.2527645</v>
      </c>
      <c r="H266" s="54">
        <v>0.2527645</v>
      </c>
      <c r="I266" s="54">
        <v>0</v>
      </c>
      <c r="J266" s="54">
        <v>0</v>
      </c>
      <c r="K266" s="71">
        <v>0.21063708333333336</v>
      </c>
      <c r="L266" s="54">
        <v>4.2127416666666639E-2</v>
      </c>
      <c r="M266" s="54">
        <f t="shared" si="248"/>
        <v>0.2527645</v>
      </c>
      <c r="N266" s="54">
        <v>0</v>
      </c>
      <c r="O266" s="54">
        <v>0</v>
      </c>
      <c r="P266" s="54">
        <v>0.21063708</v>
      </c>
      <c r="Q266" s="54">
        <v>4.2127419999999999E-2</v>
      </c>
      <c r="R266" s="54">
        <f t="shared" si="249"/>
        <v>0</v>
      </c>
      <c r="S266" s="54">
        <f t="shared" si="250"/>
        <v>0</v>
      </c>
      <c r="T266" s="55">
        <f t="shared" si="234"/>
        <v>0</v>
      </c>
      <c r="U266" s="54">
        <f t="shared" si="251"/>
        <v>0</v>
      </c>
      <c r="V266" s="55">
        <v>0</v>
      </c>
      <c r="W266" s="54">
        <f t="shared" si="252"/>
        <v>0</v>
      </c>
      <c r="X266" s="55">
        <v>0</v>
      </c>
      <c r="Y266" s="54">
        <f t="shared" si="253"/>
        <v>-3.3333333593343895E-9</v>
      </c>
      <c r="Z266" s="55">
        <f t="shared" si="238"/>
        <v>-1.5825007195240102E-8</v>
      </c>
      <c r="AA266" s="54">
        <f t="shared" si="254"/>
        <v>3.3333333593343895E-9</v>
      </c>
      <c r="AB266" s="55">
        <f t="shared" si="240"/>
        <v>7.9125035976200572E-8</v>
      </c>
      <c r="AC266" s="56" t="s">
        <v>34</v>
      </c>
      <c r="AK266" s="33"/>
      <c r="AL266" s="33"/>
    </row>
    <row r="267" spans="1:38" ht="31.5" x14ac:dyDescent="0.25">
      <c r="A267" s="78" t="s">
        <v>500</v>
      </c>
      <c r="B267" s="129" t="s">
        <v>587</v>
      </c>
      <c r="C267" s="79" t="s">
        <v>588</v>
      </c>
      <c r="D267" s="54">
        <v>0.1250232</v>
      </c>
      <c r="E267" s="54" t="s">
        <v>34</v>
      </c>
      <c r="F267" s="54">
        <v>0</v>
      </c>
      <c r="G267" s="71">
        <f t="shared" si="247"/>
        <v>0.1250232</v>
      </c>
      <c r="H267" s="54">
        <v>0.1250232</v>
      </c>
      <c r="I267" s="54">
        <v>0</v>
      </c>
      <c r="J267" s="54">
        <v>0</v>
      </c>
      <c r="K267" s="71">
        <v>0.104186</v>
      </c>
      <c r="L267" s="54">
        <v>2.08372E-2</v>
      </c>
      <c r="M267" s="54">
        <f t="shared" si="248"/>
        <v>0.1250232</v>
      </c>
      <c r="N267" s="54">
        <v>0</v>
      </c>
      <c r="O267" s="54">
        <v>0</v>
      </c>
      <c r="P267" s="54">
        <v>0.104186</v>
      </c>
      <c r="Q267" s="54">
        <v>2.0837199999999997E-2</v>
      </c>
      <c r="R267" s="54">
        <f t="shared" si="249"/>
        <v>0</v>
      </c>
      <c r="S267" s="54">
        <f t="shared" si="250"/>
        <v>0</v>
      </c>
      <c r="T267" s="55">
        <f t="shared" si="234"/>
        <v>0</v>
      </c>
      <c r="U267" s="54">
        <f t="shared" si="251"/>
        <v>0</v>
      </c>
      <c r="V267" s="55">
        <v>0</v>
      </c>
      <c r="W267" s="54">
        <f t="shared" si="252"/>
        <v>0</v>
      </c>
      <c r="X267" s="55">
        <v>0</v>
      </c>
      <c r="Y267" s="54">
        <f t="shared" si="253"/>
        <v>0</v>
      </c>
      <c r="Z267" s="55">
        <f t="shared" si="238"/>
        <v>0</v>
      </c>
      <c r="AA267" s="54">
        <f t="shared" si="254"/>
        <v>0</v>
      </c>
      <c r="AB267" s="55">
        <f t="shared" si="240"/>
        <v>0</v>
      </c>
      <c r="AC267" s="56" t="s">
        <v>34</v>
      </c>
      <c r="AK267" s="33"/>
      <c r="AL267" s="33"/>
    </row>
    <row r="268" spans="1:38" ht="31.5" x14ac:dyDescent="0.25">
      <c r="A268" s="50" t="s">
        <v>500</v>
      </c>
      <c r="B268" s="125" t="s">
        <v>589</v>
      </c>
      <c r="C268" s="70" t="s">
        <v>590</v>
      </c>
      <c r="D268" s="54">
        <v>0.27488679599999999</v>
      </c>
      <c r="E268" s="54" t="s">
        <v>34</v>
      </c>
      <c r="F268" s="54">
        <v>9.3450000000000005E-2</v>
      </c>
      <c r="G268" s="71">
        <f t="shared" si="247"/>
        <v>0.18143679599999998</v>
      </c>
      <c r="H268" s="54">
        <v>0.18143679599999998</v>
      </c>
      <c r="I268" s="54">
        <v>0</v>
      </c>
      <c r="J268" s="54">
        <v>0</v>
      </c>
      <c r="K268" s="71">
        <v>0.15119732999999999</v>
      </c>
      <c r="L268" s="54">
        <v>3.0239465999999993E-2</v>
      </c>
      <c r="M268" s="54">
        <f t="shared" si="248"/>
        <v>0</v>
      </c>
      <c r="N268" s="54">
        <v>0</v>
      </c>
      <c r="O268" s="54">
        <v>0</v>
      </c>
      <c r="P268" s="54">
        <v>0</v>
      </c>
      <c r="Q268" s="54">
        <v>0</v>
      </c>
      <c r="R268" s="54">
        <f t="shared" si="249"/>
        <v>0.18143679599999998</v>
      </c>
      <c r="S268" s="54">
        <f t="shared" si="250"/>
        <v>-0.18143679599999998</v>
      </c>
      <c r="T268" s="55">
        <f t="shared" si="234"/>
        <v>-1</v>
      </c>
      <c r="U268" s="54">
        <f t="shared" si="251"/>
        <v>0</v>
      </c>
      <c r="V268" s="55">
        <v>0</v>
      </c>
      <c r="W268" s="54">
        <f t="shared" si="252"/>
        <v>0</v>
      </c>
      <c r="X268" s="55">
        <v>0</v>
      </c>
      <c r="Y268" s="54">
        <f t="shared" si="253"/>
        <v>-0.15119732999999999</v>
      </c>
      <c r="Z268" s="55">
        <f t="shared" si="238"/>
        <v>-1</v>
      </c>
      <c r="AA268" s="54">
        <f t="shared" si="254"/>
        <v>-3.0239465999999993E-2</v>
      </c>
      <c r="AB268" s="55">
        <f t="shared" si="240"/>
        <v>-1</v>
      </c>
      <c r="AC268" s="56" t="s">
        <v>431</v>
      </c>
      <c r="AK268" s="33"/>
      <c r="AL268" s="33"/>
    </row>
    <row r="269" spans="1:38" ht="31.5" x14ac:dyDescent="0.25">
      <c r="A269" s="50" t="s">
        <v>500</v>
      </c>
      <c r="B269" s="125" t="s">
        <v>591</v>
      </c>
      <c r="C269" s="70" t="s">
        <v>592</v>
      </c>
      <c r="D269" s="54">
        <v>6.3</v>
      </c>
      <c r="E269" s="54" t="s">
        <v>34</v>
      </c>
      <c r="F269" s="54">
        <v>0</v>
      </c>
      <c r="G269" s="71">
        <f t="shared" si="247"/>
        <v>6.3</v>
      </c>
      <c r="H269" s="54">
        <v>6.3</v>
      </c>
      <c r="I269" s="54">
        <v>0</v>
      </c>
      <c r="J269" s="54">
        <v>0</v>
      </c>
      <c r="K269" s="71">
        <v>5.25</v>
      </c>
      <c r="L269" s="54">
        <v>1.0499999999999998</v>
      </c>
      <c r="M269" s="54">
        <f t="shared" si="248"/>
        <v>0</v>
      </c>
      <c r="N269" s="54">
        <v>0</v>
      </c>
      <c r="O269" s="54">
        <v>0</v>
      </c>
      <c r="P269" s="54">
        <v>0</v>
      </c>
      <c r="Q269" s="54">
        <v>0</v>
      </c>
      <c r="R269" s="54">
        <f t="shared" si="249"/>
        <v>6.3</v>
      </c>
      <c r="S269" s="54">
        <f t="shared" si="250"/>
        <v>-6.3</v>
      </c>
      <c r="T269" s="55">
        <f t="shared" si="234"/>
        <v>-1</v>
      </c>
      <c r="U269" s="54">
        <f t="shared" si="251"/>
        <v>0</v>
      </c>
      <c r="V269" s="55">
        <v>0</v>
      </c>
      <c r="W269" s="54">
        <f t="shared" si="252"/>
        <v>0</v>
      </c>
      <c r="X269" s="55">
        <v>0</v>
      </c>
      <c r="Y269" s="54">
        <f t="shared" si="253"/>
        <v>-5.25</v>
      </c>
      <c r="Z269" s="55">
        <f t="shared" si="238"/>
        <v>-1</v>
      </c>
      <c r="AA269" s="54">
        <f t="shared" si="254"/>
        <v>-1.0499999999999998</v>
      </c>
      <c r="AB269" s="55">
        <f t="shared" si="240"/>
        <v>-1</v>
      </c>
      <c r="AC269" s="56" t="s">
        <v>543</v>
      </c>
      <c r="AK269" s="33"/>
      <c r="AL269" s="33"/>
    </row>
    <row r="270" spans="1:38" ht="31.5" x14ac:dyDescent="0.25">
      <c r="A270" s="50" t="s">
        <v>500</v>
      </c>
      <c r="B270" s="124" t="s">
        <v>593</v>
      </c>
      <c r="C270" s="63" t="s">
        <v>594</v>
      </c>
      <c r="D270" s="54">
        <v>2.7989999999999999</v>
      </c>
      <c r="E270" s="54" t="s">
        <v>34</v>
      </c>
      <c r="F270" s="54">
        <v>0.66</v>
      </c>
      <c r="G270" s="71">
        <f t="shared" si="247"/>
        <v>2.1389999999999998</v>
      </c>
      <c r="H270" s="54">
        <v>2.1389999999999998</v>
      </c>
      <c r="I270" s="54">
        <v>0</v>
      </c>
      <c r="J270" s="54">
        <v>0</v>
      </c>
      <c r="K270" s="71">
        <v>1.7825</v>
      </c>
      <c r="L270" s="54">
        <v>0.35649999999999982</v>
      </c>
      <c r="M270" s="54">
        <f t="shared" si="248"/>
        <v>2.1389999999999998</v>
      </c>
      <c r="N270" s="54">
        <v>0</v>
      </c>
      <c r="O270" s="54">
        <v>0</v>
      </c>
      <c r="P270" s="54">
        <v>1.7825</v>
      </c>
      <c r="Q270" s="54">
        <v>0.35649999999999998</v>
      </c>
      <c r="R270" s="54">
        <f t="shared" si="249"/>
        <v>0</v>
      </c>
      <c r="S270" s="54">
        <f t="shared" si="250"/>
        <v>0</v>
      </c>
      <c r="T270" s="55">
        <f t="shared" si="234"/>
        <v>0</v>
      </c>
      <c r="U270" s="54">
        <f t="shared" si="251"/>
        <v>0</v>
      </c>
      <c r="V270" s="55">
        <v>0</v>
      </c>
      <c r="W270" s="54">
        <f t="shared" si="252"/>
        <v>0</v>
      </c>
      <c r="X270" s="55">
        <v>0</v>
      </c>
      <c r="Y270" s="54">
        <f t="shared" si="253"/>
        <v>0</v>
      </c>
      <c r="Z270" s="55">
        <f t="shared" si="238"/>
        <v>0</v>
      </c>
      <c r="AA270" s="54">
        <f t="shared" si="254"/>
        <v>0</v>
      </c>
      <c r="AB270" s="55">
        <f t="shared" si="240"/>
        <v>0</v>
      </c>
      <c r="AC270" s="56" t="s">
        <v>34</v>
      </c>
      <c r="AK270" s="33"/>
      <c r="AL270" s="33"/>
    </row>
    <row r="271" spans="1:38" ht="31.5" x14ac:dyDescent="0.25">
      <c r="A271" s="50" t="s">
        <v>500</v>
      </c>
      <c r="B271" s="124" t="s">
        <v>595</v>
      </c>
      <c r="C271" s="63" t="s">
        <v>596</v>
      </c>
      <c r="D271" s="54">
        <v>0.249999996</v>
      </c>
      <c r="E271" s="54" t="s">
        <v>34</v>
      </c>
      <c r="F271" s="54">
        <v>0</v>
      </c>
      <c r="G271" s="71">
        <f t="shared" si="247"/>
        <v>0.249999996</v>
      </c>
      <c r="H271" s="54">
        <v>0.249999996</v>
      </c>
      <c r="I271" s="54">
        <v>0</v>
      </c>
      <c r="J271" s="54">
        <v>0</v>
      </c>
      <c r="K271" s="71">
        <v>0.20833333000000001</v>
      </c>
      <c r="L271" s="54">
        <v>4.1666665999999991E-2</v>
      </c>
      <c r="M271" s="54">
        <f t="shared" si="248"/>
        <v>0.25</v>
      </c>
      <c r="N271" s="54">
        <v>0</v>
      </c>
      <c r="O271" s="54">
        <v>0</v>
      </c>
      <c r="P271" s="54">
        <v>0.20833333000000001</v>
      </c>
      <c r="Q271" s="54">
        <v>4.1666669999999982E-2</v>
      </c>
      <c r="R271" s="54">
        <f t="shared" si="249"/>
        <v>-3.9999999978945766E-9</v>
      </c>
      <c r="S271" s="54">
        <f t="shared" si="250"/>
        <v>3.9999999978945766E-9</v>
      </c>
      <c r="T271" s="55">
        <f t="shared" si="234"/>
        <v>1.6000000247578312E-8</v>
      </c>
      <c r="U271" s="54">
        <f t="shared" si="251"/>
        <v>0</v>
      </c>
      <c r="V271" s="55">
        <v>0</v>
      </c>
      <c r="W271" s="54">
        <f t="shared" si="252"/>
        <v>0</v>
      </c>
      <c r="X271" s="55">
        <v>0</v>
      </c>
      <c r="Y271" s="54">
        <f t="shared" si="253"/>
        <v>0</v>
      </c>
      <c r="Z271" s="55">
        <f t="shared" si="238"/>
        <v>0</v>
      </c>
      <c r="AA271" s="54">
        <f t="shared" si="254"/>
        <v>3.9999999909556827E-9</v>
      </c>
      <c r="AB271" s="55">
        <f t="shared" si="240"/>
        <v>9.6000001318936429E-8</v>
      </c>
      <c r="AC271" s="56" t="s">
        <v>34</v>
      </c>
      <c r="AK271" s="33"/>
      <c r="AL271" s="33"/>
    </row>
    <row r="272" spans="1:38" ht="31.5" x14ac:dyDescent="0.25">
      <c r="A272" s="50" t="s">
        <v>500</v>
      </c>
      <c r="B272" s="124" t="s">
        <v>597</v>
      </c>
      <c r="C272" s="63" t="s">
        <v>598</v>
      </c>
      <c r="D272" s="54">
        <v>0.72950399999999993</v>
      </c>
      <c r="E272" s="54" t="s">
        <v>34</v>
      </c>
      <c r="F272" s="54">
        <v>0</v>
      </c>
      <c r="G272" s="71">
        <f t="shared" si="247"/>
        <v>0.72950399999999993</v>
      </c>
      <c r="H272" s="54">
        <v>0.72950399999999993</v>
      </c>
      <c r="I272" s="54">
        <v>0</v>
      </c>
      <c r="J272" s="54">
        <v>0</v>
      </c>
      <c r="K272" s="71">
        <v>0.6079199999999999</v>
      </c>
      <c r="L272" s="54">
        <v>0.12158400000000003</v>
      </c>
      <c r="M272" s="54">
        <f t="shared" si="248"/>
        <v>0.39239999999999997</v>
      </c>
      <c r="N272" s="54">
        <v>0</v>
      </c>
      <c r="O272" s="54">
        <v>0</v>
      </c>
      <c r="P272" s="54">
        <v>0.32700000000000001</v>
      </c>
      <c r="Q272" s="54">
        <v>6.5399999999999972E-2</v>
      </c>
      <c r="R272" s="54">
        <f t="shared" si="249"/>
        <v>0.33710399999999996</v>
      </c>
      <c r="S272" s="54">
        <f t="shared" si="250"/>
        <v>-0.33710399999999996</v>
      </c>
      <c r="T272" s="55">
        <f t="shared" si="234"/>
        <v>-0.46210027635215156</v>
      </c>
      <c r="U272" s="54">
        <f t="shared" si="251"/>
        <v>0</v>
      </c>
      <c r="V272" s="55">
        <v>0</v>
      </c>
      <c r="W272" s="54">
        <f t="shared" si="252"/>
        <v>0</v>
      </c>
      <c r="X272" s="55">
        <v>0</v>
      </c>
      <c r="Y272" s="54">
        <f t="shared" si="253"/>
        <v>-0.28091999999999989</v>
      </c>
      <c r="Z272" s="55">
        <f t="shared" si="238"/>
        <v>-0.46210027635215151</v>
      </c>
      <c r="AA272" s="54">
        <f t="shared" si="254"/>
        <v>-5.6184000000000053E-2</v>
      </c>
      <c r="AB272" s="55">
        <f t="shared" si="240"/>
        <v>-0.46210027635215195</v>
      </c>
      <c r="AC272" s="56" t="s">
        <v>317</v>
      </c>
      <c r="AK272" s="33"/>
      <c r="AL272" s="33"/>
    </row>
    <row r="273" spans="1:38" ht="31.5" x14ac:dyDescent="0.25">
      <c r="A273" s="50" t="s">
        <v>500</v>
      </c>
      <c r="B273" s="124" t="s">
        <v>599</v>
      </c>
      <c r="C273" s="63" t="s">
        <v>600</v>
      </c>
      <c r="D273" s="54">
        <v>0.24707999999999999</v>
      </c>
      <c r="E273" s="54" t="s">
        <v>34</v>
      </c>
      <c r="F273" s="54">
        <v>0</v>
      </c>
      <c r="G273" s="71">
        <f t="shared" si="247"/>
        <v>0.24707999999999999</v>
      </c>
      <c r="H273" s="54">
        <v>0.24708000000000002</v>
      </c>
      <c r="I273" s="54">
        <v>0</v>
      </c>
      <c r="J273" s="54">
        <v>0</v>
      </c>
      <c r="K273" s="71">
        <v>0.2059</v>
      </c>
      <c r="L273" s="54">
        <v>4.1179999999999994E-2</v>
      </c>
      <c r="M273" s="54">
        <f t="shared" si="248"/>
        <v>0.24708000000000002</v>
      </c>
      <c r="N273" s="54">
        <v>0</v>
      </c>
      <c r="O273" s="54">
        <v>0</v>
      </c>
      <c r="P273" s="54">
        <v>0.2059</v>
      </c>
      <c r="Q273" s="54">
        <v>4.1180000000000008E-2</v>
      </c>
      <c r="R273" s="54">
        <f t="shared" si="249"/>
        <v>0</v>
      </c>
      <c r="S273" s="54">
        <f t="shared" si="250"/>
        <v>0</v>
      </c>
      <c r="T273" s="55">
        <f t="shared" si="234"/>
        <v>0</v>
      </c>
      <c r="U273" s="54">
        <f t="shared" si="251"/>
        <v>0</v>
      </c>
      <c r="V273" s="55">
        <v>0</v>
      </c>
      <c r="W273" s="54">
        <f t="shared" si="252"/>
        <v>0</v>
      </c>
      <c r="X273" s="55">
        <v>0</v>
      </c>
      <c r="Y273" s="54">
        <f t="shared" si="253"/>
        <v>0</v>
      </c>
      <c r="Z273" s="55">
        <f t="shared" si="238"/>
        <v>0</v>
      </c>
      <c r="AA273" s="54">
        <f t="shared" si="254"/>
        <v>0</v>
      </c>
      <c r="AB273" s="55">
        <f t="shared" si="240"/>
        <v>0</v>
      </c>
      <c r="AC273" s="56" t="s">
        <v>34</v>
      </c>
      <c r="AK273" s="33"/>
      <c r="AL273" s="33"/>
    </row>
    <row r="274" spans="1:38" ht="31.5" x14ac:dyDescent="0.25">
      <c r="A274" s="50" t="s">
        <v>500</v>
      </c>
      <c r="B274" s="124" t="s">
        <v>601</v>
      </c>
      <c r="C274" s="63" t="s">
        <v>602</v>
      </c>
      <c r="D274" s="54">
        <v>0.34636176000000007</v>
      </c>
      <c r="E274" s="54" t="s">
        <v>34</v>
      </c>
      <c r="F274" s="54">
        <v>0</v>
      </c>
      <c r="G274" s="71">
        <f t="shared" si="247"/>
        <v>0.34636176000000007</v>
      </c>
      <c r="H274" s="54">
        <v>0.34636176000000002</v>
      </c>
      <c r="I274" s="54">
        <v>0</v>
      </c>
      <c r="J274" s="54">
        <v>0</v>
      </c>
      <c r="K274" s="71">
        <v>0.28863480000000002</v>
      </c>
      <c r="L274" s="54">
        <v>5.7726960000000049E-2</v>
      </c>
      <c r="M274" s="54">
        <f t="shared" si="248"/>
        <v>0.34636175999999996</v>
      </c>
      <c r="N274" s="54">
        <v>0</v>
      </c>
      <c r="O274" s="54">
        <v>0</v>
      </c>
      <c r="P274" s="54">
        <v>0.28863479999999997</v>
      </c>
      <c r="Q274" s="54">
        <v>5.7726960000000022E-2</v>
      </c>
      <c r="R274" s="54">
        <f t="shared" si="249"/>
        <v>0</v>
      </c>
      <c r="S274" s="54">
        <f t="shared" si="250"/>
        <v>0</v>
      </c>
      <c r="T274" s="55">
        <f t="shared" si="234"/>
        <v>0</v>
      </c>
      <c r="U274" s="54">
        <f t="shared" si="251"/>
        <v>0</v>
      </c>
      <c r="V274" s="55">
        <v>0</v>
      </c>
      <c r="W274" s="54">
        <f t="shared" si="252"/>
        <v>0</v>
      </c>
      <c r="X274" s="55">
        <v>0</v>
      </c>
      <c r="Y274" s="54">
        <f t="shared" si="253"/>
        <v>0</v>
      </c>
      <c r="Z274" s="55">
        <f t="shared" si="238"/>
        <v>0</v>
      </c>
      <c r="AA274" s="54">
        <f t="shared" si="254"/>
        <v>0</v>
      </c>
      <c r="AB274" s="55">
        <f t="shared" si="240"/>
        <v>0</v>
      </c>
      <c r="AC274" s="56" t="s">
        <v>34</v>
      </c>
      <c r="AK274" s="33"/>
      <c r="AL274" s="33"/>
    </row>
    <row r="275" spans="1:38" ht="31.5" x14ac:dyDescent="0.25">
      <c r="A275" s="50" t="s">
        <v>500</v>
      </c>
      <c r="B275" s="124" t="s">
        <v>603</v>
      </c>
      <c r="C275" s="63" t="s">
        <v>604</v>
      </c>
      <c r="D275" s="54">
        <v>1.8999999959999998</v>
      </c>
      <c r="E275" s="54" t="s">
        <v>34</v>
      </c>
      <c r="F275" s="54">
        <v>0</v>
      </c>
      <c r="G275" s="71">
        <f t="shared" si="247"/>
        <v>1.8999999959999998</v>
      </c>
      <c r="H275" s="54">
        <v>1.8999999959999998</v>
      </c>
      <c r="I275" s="54">
        <v>0</v>
      </c>
      <c r="J275" s="54">
        <v>0</v>
      </c>
      <c r="K275" s="71">
        <v>1.5833333299999999</v>
      </c>
      <c r="L275" s="54">
        <v>0.31666666599999993</v>
      </c>
      <c r="M275" s="54">
        <f t="shared" si="248"/>
        <v>1.37755483</v>
      </c>
      <c r="N275" s="54">
        <v>0</v>
      </c>
      <c r="O275" s="54">
        <v>0</v>
      </c>
      <c r="P275" s="54">
        <v>1.14796236</v>
      </c>
      <c r="Q275" s="54">
        <v>0.22959247000000005</v>
      </c>
      <c r="R275" s="54">
        <f t="shared" si="249"/>
        <v>0.52244516599999979</v>
      </c>
      <c r="S275" s="54">
        <f t="shared" si="250"/>
        <v>-0.52244516599999979</v>
      </c>
      <c r="T275" s="55">
        <f t="shared" si="234"/>
        <v>-0.27497114057888655</v>
      </c>
      <c r="U275" s="54">
        <f t="shared" si="251"/>
        <v>0</v>
      </c>
      <c r="V275" s="55">
        <v>0</v>
      </c>
      <c r="W275" s="54">
        <f t="shared" si="252"/>
        <v>0</v>
      </c>
      <c r="X275" s="55">
        <v>0</v>
      </c>
      <c r="Y275" s="54">
        <f t="shared" si="253"/>
        <v>-0.43537096999999991</v>
      </c>
      <c r="Z275" s="55">
        <f t="shared" si="238"/>
        <v>-0.27497113952625502</v>
      </c>
      <c r="AA275" s="54">
        <f t="shared" si="254"/>
        <v>-8.7074195999999882E-2</v>
      </c>
      <c r="AB275" s="55">
        <f t="shared" si="240"/>
        <v>-0.27497114584204418</v>
      </c>
      <c r="AC275" s="56" t="s">
        <v>317</v>
      </c>
      <c r="AK275" s="33"/>
      <c r="AL275" s="33"/>
    </row>
    <row r="276" spans="1:38" ht="47.25" x14ac:dyDescent="0.25">
      <c r="A276" s="50" t="s">
        <v>500</v>
      </c>
      <c r="B276" s="124" t="s">
        <v>605</v>
      </c>
      <c r="C276" s="63" t="s">
        <v>606</v>
      </c>
      <c r="D276" s="54">
        <v>0.32000000000399997</v>
      </c>
      <c r="E276" s="54" t="s">
        <v>34</v>
      </c>
      <c r="F276" s="71">
        <v>0</v>
      </c>
      <c r="G276" s="71">
        <f t="shared" si="247"/>
        <v>0.32000000000399997</v>
      </c>
      <c r="H276" s="54">
        <v>0.32000000000399997</v>
      </c>
      <c r="I276" s="54">
        <v>0</v>
      </c>
      <c r="J276" s="54">
        <v>0</v>
      </c>
      <c r="K276" s="71">
        <v>0.26666666667</v>
      </c>
      <c r="L276" s="54">
        <v>5.3333333333999977E-2</v>
      </c>
      <c r="M276" s="54">
        <f t="shared" si="248"/>
        <v>0.54204034000000001</v>
      </c>
      <c r="N276" s="54">
        <v>0</v>
      </c>
      <c r="O276" s="54">
        <v>0</v>
      </c>
      <c r="P276" s="54">
        <v>0.45170027999999995</v>
      </c>
      <c r="Q276" s="54">
        <v>9.0340060000000055E-2</v>
      </c>
      <c r="R276" s="54">
        <f t="shared" si="249"/>
        <v>-0.22204033999600004</v>
      </c>
      <c r="S276" s="54">
        <f t="shared" si="250"/>
        <v>0.22204033999600004</v>
      </c>
      <c r="T276" s="55">
        <f t="shared" si="234"/>
        <v>0.69387606247882672</v>
      </c>
      <c r="U276" s="54">
        <f t="shared" si="251"/>
        <v>0</v>
      </c>
      <c r="V276" s="55">
        <v>0</v>
      </c>
      <c r="W276" s="54">
        <f t="shared" si="252"/>
        <v>0</v>
      </c>
      <c r="X276" s="55">
        <v>0</v>
      </c>
      <c r="Y276" s="54">
        <f t="shared" si="253"/>
        <v>0.18503361332999996</v>
      </c>
      <c r="Z276" s="55">
        <f t="shared" si="238"/>
        <v>0.69387604997882635</v>
      </c>
      <c r="AA276" s="54">
        <f t="shared" si="254"/>
        <v>3.7006726666000078E-2</v>
      </c>
      <c r="AB276" s="55">
        <f t="shared" si="240"/>
        <v>0.69387612497882833</v>
      </c>
      <c r="AC276" s="56" t="s">
        <v>524</v>
      </c>
      <c r="AK276" s="33"/>
      <c r="AL276" s="33"/>
    </row>
    <row r="277" spans="1:38" ht="31.5" x14ac:dyDescent="0.25">
      <c r="A277" s="50" t="s">
        <v>500</v>
      </c>
      <c r="B277" s="124" t="s">
        <v>607</v>
      </c>
      <c r="C277" s="63" t="s">
        <v>608</v>
      </c>
      <c r="D277" s="54">
        <v>12.08352</v>
      </c>
      <c r="E277" s="54" t="s">
        <v>34</v>
      </c>
      <c r="F277" s="71">
        <v>0</v>
      </c>
      <c r="G277" s="71">
        <f t="shared" si="247"/>
        <v>12.08352</v>
      </c>
      <c r="H277" s="54">
        <v>12.08352</v>
      </c>
      <c r="I277" s="54">
        <v>0</v>
      </c>
      <c r="J277" s="54">
        <v>0</v>
      </c>
      <c r="K277" s="71">
        <v>10.069600000000001</v>
      </c>
      <c r="L277" s="54">
        <v>2.0139199999999988</v>
      </c>
      <c r="M277" s="54">
        <f t="shared" si="248"/>
        <v>10.707552</v>
      </c>
      <c r="N277" s="54">
        <v>0</v>
      </c>
      <c r="O277" s="54">
        <v>0</v>
      </c>
      <c r="P277" s="54">
        <v>8.9229599999999998</v>
      </c>
      <c r="Q277" s="54">
        <v>1.7845920000000006</v>
      </c>
      <c r="R277" s="54">
        <f t="shared" si="249"/>
        <v>1.3759680000000003</v>
      </c>
      <c r="S277" s="54">
        <f t="shared" si="250"/>
        <v>-1.3759680000000003</v>
      </c>
      <c r="T277" s="55">
        <f t="shared" si="234"/>
        <v>-0.11387145467545882</v>
      </c>
      <c r="U277" s="54">
        <f t="shared" si="251"/>
        <v>0</v>
      </c>
      <c r="V277" s="55">
        <v>0</v>
      </c>
      <c r="W277" s="54">
        <f t="shared" si="252"/>
        <v>0</v>
      </c>
      <c r="X277" s="55">
        <v>0</v>
      </c>
      <c r="Y277" s="54">
        <f t="shared" si="253"/>
        <v>-1.1466400000000014</v>
      </c>
      <c r="Z277" s="55">
        <f t="shared" si="238"/>
        <v>-0.11387145467545894</v>
      </c>
      <c r="AA277" s="54">
        <f t="shared" si="254"/>
        <v>-0.2293279999999982</v>
      </c>
      <c r="AB277" s="55">
        <f t="shared" si="240"/>
        <v>-0.11387145467545798</v>
      </c>
      <c r="AC277" s="82" t="s">
        <v>317</v>
      </c>
      <c r="AK277" s="33"/>
      <c r="AL277" s="33"/>
    </row>
    <row r="278" spans="1:38" ht="78.75" x14ac:dyDescent="0.25">
      <c r="A278" s="50" t="s">
        <v>500</v>
      </c>
      <c r="B278" s="124" t="s">
        <v>609</v>
      </c>
      <c r="C278" s="63" t="s">
        <v>610</v>
      </c>
      <c r="D278" s="54">
        <v>0.1206</v>
      </c>
      <c r="E278" s="54" t="s">
        <v>34</v>
      </c>
      <c r="F278" s="71">
        <v>0</v>
      </c>
      <c r="G278" s="71">
        <f t="shared" si="247"/>
        <v>0.1206</v>
      </c>
      <c r="H278" s="54">
        <v>0.1206</v>
      </c>
      <c r="I278" s="54">
        <v>0</v>
      </c>
      <c r="J278" s="54">
        <v>0</v>
      </c>
      <c r="K278" s="54">
        <v>0.10050000000000001</v>
      </c>
      <c r="L278" s="54">
        <v>2.0099999999999993E-2</v>
      </c>
      <c r="M278" s="54">
        <f t="shared" si="248"/>
        <v>0</v>
      </c>
      <c r="N278" s="54">
        <v>0</v>
      </c>
      <c r="O278" s="54">
        <v>0</v>
      </c>
      <c r="P278" s="54">
        <v>0</v>
      </c>
      <c r="Q278" s="54">
        <v>0</v>
      </c>
      <c r="R278" s="54">
        <f t="shared" si="249"/>
        <v>0.1206</v>
      </c>
      <c r="S278" s="54">
        <f t="shared" si="250"/>
        <v>-0.1206</v>
      </c>
      <c r="T278" s="55">
        <f t="shared" si="234"/>
        <v>-1</v>
      </c>
      <c r="U278" s="54">
        <f t="shared" si="251"/>
        <v>0</v>
      </c>
      <c r="V278" s="55">
        <v>0</v>
      </c>
      <c r="W278" s="54">
        <f t="shared" si="252"/>
        <v>0</v>
      </c>
      <c r="X278" s="55">
        <v>0</v>
      </c>
      <c r="Y278" s="54">
        <f t="shared" si="253"/>
        <v>-0.10050000000000001</v>
      </c>
      <c r="Z278" s="55">
        <f t="shared" si="238"/>
        <v>-1</v>
      </c>
      <c r="AA278" s="54">
        <f t="shared" si="254"/>
        <v>-2.0099999999999993E-2</v>
      </c>
      <c r="AB278" s="55">
        <f t="shared" si="240"/>
        <v>-1</v>
      </c>
      <c r="AC278" s="56" t="s">
        <v>564</v>
      </c>
      <c r="AK278" s="33"/>
      <c r="AL278" s="33"/>
    </row>
    <row r="279" spans="1:38" ht="31.5" x14ac:dyDescent="0.25">
      <c r="A279" s="50" t="s">
        <v>500</v>
      </c>
      <c r="B279" s="124" t="s">
        <v>611</v>
      </c>
      <c r="C279" s="63" t="s">
        <v>612</v>
      </c>
      <c r="D279" s="54" t="s">
        <v>34</v>
      </c>
      <c r="E279" s="54" t="s">
        <v>34</v>
      </c>
      <c r="F279" s="71" t="s">
        <v>34</v>
      </c>
      <c r="G279" s="71" t="s">
        <v>34</v>
      </c>
      <c r="H279" s="54" t="s">
        <v>34</v>
      </c>
      <c r="I279" s="54" t="s">
        <v>34</v>
      </c>
      <c r="J279" s="54" t="s">
        <v>34</v>
      </c>
      <c r="K279" s="71" t="s">
        <v>34</v>
      </c>
      <c r="L279" s="54" t="s">
        <v>34</v>
      </c>
      <c r="M279" s="54">
        <f t="shared" si="248"/>
        <v>0.23746454</v>
      </c>
      <c r="N279" s="54">
        <v>0</v>
      </c>
      <c r="O279" s="54">
        <v>0</v>
      </c>
      <c r="P279" s="54">
        <v>0</v>
      </c>
      <c r="Q279" s="54">
        <v>0.23746454</v>
      </c>
      <c r="R279" s="54" t="s">
        <v>34</v>
      </c>
      <c r="S279" s="54" t="s">
        <v>34</v>
      </c>
      <c r="T279" s="55" t="s">
        <v>34</v>
      </c>
      <c r="U279" s="54" t="s">
        <v>34</v>
      </c>
      <c r="V279" s="55" t="s">
        <v>34</v>
      </c>
      <c r="W279" s="54" t="s">
        <v>34</v>
      </c>
      <c r="X279" s="55" t="s">
        <v>34</v>
      </c>
      <c r="Y279" s="54" t="s">
        <v>34</v>
      </c>
      <c r="Z279" s="55" t="s">
        <v>34</v>
      </c>
      <c r="AA279" s="54" t="s">
        <v>34</v>
      </c>
      <c r="AB279" s="55" t="s">
        <v>34</v>
      </c>
      <c r="AC279" s="56" t="s">
        <v>613</v>
      </c>
      <c r="AK279" s="33"/>
      <c r="AL279" s="33"/>
    </row>
    <row r="280" spans="1:38" ht="31.5" x14ac:dyDescent="0.25">
      <c r="A280" s="50" t="s">
        <v>500</v>
      </c>
      <c r="B280" s="124" t="s">
        <v>614</v>
      </c>
      <c r="C280" s="63" t="s">
        <v>615</v>
      </c>
      <c r="D280" s="54" t="s">
        <v>34</v>
      </c>
      <c r="E280" s="54" t="s">
        <v>34</v>
      </c>
      <c r="F280" s="71" t="s">
        <v>34</v>
      </c>
      <c r="G280" s="71" t="s">
        <v>34</v>
      </c>
      <c r="H280" s="54" t="s">
        <v>34</v>
      </c>
      <c r="I280" s="54" t="s">
        <v>34</v>
      </c>
      <c r="J280" s="54" t="s">
        <v>34</v>
      </c>
      <c r="K280" s="71" t="s">
        <v>34</v>
      </c>
      <c r="L280" s="54" t="s">
        <v>34</v>
      </c>
      <c r="M280" s="54">
        <f t="shared" si="248"/>
        <v>0</v>
      </c>
      <c r="N280" s="54">
        <v>0</v>
      </c>
      <c r="O280" s="54">
        <v>0</v>
      </c>
      <c r="P280" s="54">
        <v>0</v>
      </c>
      <c r="Q280" s="54">
        <v>0</v>
      </c>
      <c r="R280" s="54" t="s">
        <v>34</v>
      </c>
      <c r="S280" s="54" t="s">
        <v>34</v>
      </c>
      <c r="T280" s="55" t="s">
        <v>34</v>
      </c>
      <c r="U280" s="54" t="s">
        <v>34</v>
      </c>
      <c r="V280" s="55" t="s">
        <v>34</v>
      </c>
      <c r="W280" s="54" t="s">
        <v>34</v>
      </c>
      <c r="X280" s="55" t="s">
        <v>34</v>
      </c>
      <c r="Y280" s="54" t="s">
        <v>34</v>
      </c>
      <c r="Z280" s="55" t="s">
        <v>34</v>
      </c>
      <c r="AA280" s="54" t="s">
        <v>34</v>
      </c>
      <c r="AB280" s="55" t="s">
        <v>34</v>
      </c>
      <c r="AC280" s="56" t="s">
        <v>613</v>
      </c>
      <c r="AK280" s="33"/>
      <c r="AL280" s="33"/>
    </row>
    <row r="281" spans="1:38" ht="31.5" x14ac:dyDescent="0.25">
      <c r="A281" s="50" t="s">
        <v>500</v>
      </c>
      <c r="B281" s="124" t="s">
        <v>616</v>
      </c>
      <c r="C281" s="63" t="s">
        <v>617</v>
      </c>
      <c r="D281" s="54" t="s">
        <v>34</v>
      </c>
      <c r="E281" s="54" t="s">
        <v>34</v>
      </c>
      <c r="F281" s="71" t="s">
        <v>34</v>
      </c>
      <c r="G281" s="71" t="s">
        <v>34</v>
      </c>
      <c r="H281" s="54" t="s">
        <v>34</v>
      </c>
      <c r="I281" s="54" t="s">
        <v>34</v>
      </c>
      <c r="J281" s="54" t="s">
        <v>34</v>
      </c>
      <c r="K281" s="71" t="s">
        <v>34</v>
      </c>
      <c r="L281" s="54" t="s">
        <v>34</v>
      </c>
      <c r="M281" s="54">
        <f t="shared" si="248"/>
        <v>0.143202</v>
      </c>
      <c r="N281" s="54">
        <v>0</v>
      </c>
      <c r="O281" s="54">
        <v>0</v>
      </c>
      <c r="P281" s="54">
        <v>0.119335</v>
      </c>
      <c r="Q281" s="54">
        <v>2.3867000000000003E-2</v>
      </c>
      <c r="R281" s="54" t="s">
        <v>34</v>
      </c>
      <c r="S281" s="54" t="s">
        <v>34</v>
      </c>
      <c r="T281" s="55" t="s">
        <v>34</v>
      </c>
      <c r="U281" s="54" t="s">
        <v>34</v>
      </c>
      <c r="V281" s="55" t="s">
        <v>34</v>
      </c>
      <c r="W281" s="54" t="s">
        <v>34</v>
      </c>
      <c r="X281" s="55" t="s">
        <v>34</v>
      </c>
      <c r="Y281" s="54" t="s">
        <v>34</v>
      </c>
      <c r="Z281" s="55" t="s">
        <v>34</v>
      </c>
      <c r="AA281" s="54" t="s">
        <v>34</v>
      </c>
      <c r="AB281" s="55" t="s">
        <v>34</v>
      </c>
      <c r="AC281" s="56" t="s">
        <v>613</v>
      </c>
      <c r="AK281" s="33"/>
      <c r="AL281" s="33"/>
    </row>
    <row r="282" spans="1:38" ht="31.5" x14ac:dyDescent="0.25">
      <c r="A282" s="50" t="s">
        <v>500</v>
      </c>
      <c r="B282" s="124" t="s">
        <v>618</v>
      </c>
      <c r="C282" s="63" t="s">
        <v>619</v>
      </c>
      <c r="D282" s="54" t="s">
        <v>34</v>
      </c>
      <c r="E282" s="54" t="s">
        <v>34</v>
      </c>
      <c r="F282" s="71" t="s">
        <v>34</v>
      </c>
      <c r="G282" s="71" t="s">
        <v>34</v>
      </c>
      <c r="H282" s="54" t="s">
        <v>34</v>
      </c>
      <c r="I282" s="54" t="s">
        <v>34</v>
      </c>
      <c r="J282" s="54" t="s">
        <v>34</v>
      </c>
      <c r="K282" s="71" t="s">
        <v>34</v>
      </c>
      <c r="L282" s="54" t="s">
        <v>34</v>
      </c>
      <c r="M282" s="54">
        <f t="shared" si="248"/>
        <v>0.33</v>
      </c>
      <c r="N282" s="54">
        <v>0</v>
      </c>
      <c r="O282" s="54">
        <v>0</v>
      </c>
      <c r="P282" s="54">
        <v>0</v>
      </c>
      <c r="Q282" s="54">
        <v>0.33</v>
      </c>
      <c r="R282" s="54" t="s">
        <v>34</v>
      </c>
      <c r="S282" s="54" t="s">
        <v>34</v>
      </c>
      <c r="T282" s="55" t="s">
        <v>34</v>
      </c>
      <c r="U282" s="54" t="s">
        <v>34</v>
      </c>
      <c r="V282" s="55" t="s">
        <v>34</v>
      </c>
      <c r="W282" s="54" t="s">
        <v>34</v>
      </c>
      <c r="X282" s="55" t="s">
        <v>34</v>
      </c>
      <c r="Y282" s="54" t="s">
        <v>34</v>
      </c>
      <c r="Z282" s="55" t="s">
        <v>34</v>
      </c>
      <c r="AA282" s="54" t="s">
        <v>34</v>
      </c>
      <c r="AB282" s="55" t="s">
        <v>34</v>
      </c>
      <c r="AC282" s="56" t="s">
        <v>613</v>
      </c>
      <c r="AK282" s="33"/>
      <c r="AL282" s="33"/>
    </row>
    <row r="283" spans="1:38" ht="31.5" x14ac:dyDescent="0.25">
      <c r="A283" s="50" t="s">
        <v>500</v>
      </c>
      <c r="B283" s="124" t="s">
        <v>620</v>
      </c>
      <c r="C283" s="63" t="s">
        <v>621</v>
      </c>
      <c r="D283" s="54" t="s">
        <v>34</v>
      </c>
      <c r="E283" s="54" t="s">
        <v>34</v>
      </c>
      <c r="F283" s="71" t="s">
        <v>34</v>
      </c>
      <c r="G283" s="71" t="s">
        <v>34</v>
      </c>
      <c r="H283" s="54" t="s">
        <v>34</v>
      </c>
      <c r="I283" s="54" t="s">
        <v>34</v>
      </c>
      <c r="J283" s="54" t="s">
        <v>34</v>
      </c>
      <c r="K283" s="71" t="s">
        <v>34</v>
      </c>
      <c r="L283" s="54" t="s">
        <v>34</v>
      </c>
      <c r="M283" s="54">
        <f t="shared" si="248"/>
        <v>0.49749599999999999</v>
      </c>
      <c r="N283" s="54">
        <v>0</v>
      </c>
      <c r="O283" s="54">
        <v>0</v>
      </c>
      <c r="P283" s="54">
        <v>0.41458</v>
      </c>
      <c r="Q283" s="54">
        <v>8.2916000000000004E-2</v>
      </c>
      <c r="R283" s="54" t="s">
        <v>34</v>
      </c>
      <c r="S283" s="54" t="s">
        <v>34</v>
      </c>
      <c r="T283" s="55" t="s">
        <v>34</v>
      </c>
      <c r="U283" s="54" t="s">
        <v>34</v>
      </c>
      <c r="V283" s="55" t="s">
        <v>34</v>
      </c>
      <c r="W283" s="54" t="s">
        <v>34</v>
      </c>
      <c r="X283" s="55" t="s">
        <v>34</v>
      </c>
      <c r="Y283" s="54" t="s">
        <v>34</v>
      </c>
      <c r="Z283" s="55" t="s">
        <v>34</v>
      </c>
      <c r="AA283" s="54" t="s">
        <v>34</v>
      </c>
      <c r="AB283" s="55" t="s">
        <v>34</v>
      </c>
      <c r="AC283" s="56" t="s">
        <v>613</v>
      </c>
      <c r="AK283" s="33"/>
      <c r="AL283" s="33"/>
    </row>
    <row r="284" spans="1:38" ht="31.5" x14ac:dyDescent="0.25">
      <c r="A284" s="50" t="s">
        <v>500</v>
      </c>
      <c r="B284" s="124" t="s">
        <v>622</v>
      </c>
      <c r="C284" s="63" t="s">
        <v>623</v>
      </c>
      <c r="D284" s="54" t="s">
        <v>34</v>
      </c>
      <c r="E284" s="54" t="s">
        <v>34</v>
      </c>
      <c r="F284" s="71" t="s">
        <v>34</v>
      </c>
      <c r="G284" s="71" t="s">
        <v>34</v>
      </c>
      <c r="H284" s="54" t="s">
        <v>34</v>
      </c>
      <c r="I284" s="54" t="s">
        <v>34</v>
      </c>
      <c r="J284" s="54" t="s">
        <v>34</v>
      </c>
      <c r="K284" s="71" t="s">
        <v>34</v>
      </c>
      <c r="L284" s="54" t="s">
        <v>34</v>
      </c>
      <c r="M284" s="54">
        <f t="shared" si="248"/>
        <v>0.26320301000000002</v>
      </c>
      <c r="N284" s="54">
        <v>0</v>
      </c>
      <c r="O284" s="54">
        <v>0</v>
      </c>
      <c r="P284" s="54">
        <v>0.21933584</v>
      </c>
      <c r="Q284" s="54">
        <v>4.3867170000000018E-2</v>
      </c>
      <c r="R284" s="54" t="s">
        <v>34</v>
      </c>
      <c r="S284" s="54" t="s">
        <v>34</v>
      </c>
      <c r="T284" s="55" t="s">
        <v>34</v>
      </c>
      <c r="U284" s="54" t="s">
        <v>34</v>
      </c>
      <c r="V284" s="55" t="s">
        <v>34</v>
      </c>
      <c r="W284" s="54" t="s">
        <v>34</v>
      </c>
      <c r="X284" s="55" t="s">
        <v>34</v>
      </c>
      <c r="Y284" s="54" t="s">
        <v>34</v>
      </c>
      <c r="Z284" s="55" t="s">
        <v>34</v>
      </c>
      <c r="AA284" s="54" t="s">
        <v>34</v>
      </c>
      <c r="AB284" s="55" t="s">
        <v>34</v>
      </c>
      <c r="AC284" s="56" t="s">
        <v>613</v>
      </c>
      <c r="AK284" s="33"/>
      <c r="AL284" s="33"/>
    </row>
    <row r="285" spans="1:38" ht="31.5" x14ac:dyDescent="0.25">
      <c r="A285" s="50" t="s">
        <v>500</v>
      </c>
      <c r="B285" s="124" t="s">
        <v>624</v>
      </c>
      <c r="C285" s="79" t="s">
        <v>625</v>
      </c>
      <c r="D285" s="54" t="s">
        <v>34</v>
      </c>
      <c r="E285" s="54" t="s">
        <v>34</v>
      </c>
      <c r="F285" s="71" t="s">
        <v>34</v>
      </c>
      <c r="G285" s="71" t="s">
        <v>34</v>
      </c>
      <c r="H285" s="54" t="s">
        <v>34</v>
      </c>
      <c r="I285" s="54" t="s">
        <v>34</v>
      </c>
      <c r="J285" s="54" t="s">
        <v>34</v>
      </c>
      <c r="K285" s="71" t="s">
        <v>34</v>
      </c>
      <c r="L285" s="54" t="s">
        <v>34</v>
      </c>
      <c r="M285" s="54">
        <f t="shared" si="248"/>
        <v>0.30623494000000001</v>
      </c>
      <c r="N285" s="54">
        <v>0</v>
      </c>
      <c r="O285" s="54">
        <v>0</v>
      </c>
      <c r="P285" s="54">
        <v>0.25519579000000003</v>
      </c>
      <c r="Q285" s="54">
        <v>5.1039149999999978E-2</v>
      </c>
      <c r="R285" s="54" t="s">
        <v>34</v>
      </c>
      <c r="S285" s="54" t="s">
        <v>34</v>
      </c>
      <c r="T285" s="55" t="s">
        <v>34</v>
      </c>
      <c r="U285" s="54" t="s">
        <v>34</v>
      </c>
      <c r="V285" s="55" t="s">
        <v>34</v>
      </c>
      <c r="W285" s="54" t="s">
        <v>34</v>
      </c>
      <c r="X285" s="55" t="s">
        <v>34</v>
      </c>
      <c r="Y285" s="54" t="s">
        <v>34</v>
      </c>
      <c r="Z285" s="55" t="s">
        <v>34</v>
      </c>
      <c r="AA285" s="54" t="s">
        <v>34</v>
      </c>
      <c r="AB285" s="55" t="s">
        <v>34</v>
      </c>
      <c r="AC285" s="56" t="s">
        <v>613</v>
      </c>
      <c r="AK285" s="33"/>
      <c r="AL285" s="33"/>
    </row>
    <row r="286" spans="1:38" ht="31.5" x14ac:dyDescent="0.25">
      <c r="A286" s="50" t="s">
        <v>500</v>
      </c>
      <c r="B286" s="124" t="s">
        <v>626</v>
      </c>
      <c r="C286" s="79" t="s">
        <v>627</v>
      </c>
      <c r="D286" s="54" t="s">
        <v>34</v>
      </c>
      <c r="E286" s="54" t="s">
        <v>34</v>
      </c>
      <c r="F286" s="71" t="s">
        <v>34</v>
      </c>
      <c r="G286" s="71" t="s">
        <v>34</v>
      </c>
      <c r="H286" s="54" t="s">
        <v>34</v>
      </c>
      <c r="I286" s="54" t="s">
        <v>34</v>
      </c>
      <c r="J286" s="54" t="s">
        <v>34</v>
      </c>
      <c r="K286" s="71" t="s">
        <v>34</v>
      </c>
      <c r="L286" s="54" t="s">
        <v>34</v>
      </c>
      <c r="M286" s="54">
        <f t="shared" si="248"/>
        <v>0.25944</v>
      </c>
      <c r="N286" s="54">
        <v>0</v>
      </c>
      <c r="O286" s="54">
        <v>0</v>
      </c>
      <c r="P286" s="54">
        <v>0.21619999999999998</v>
      </c>
      <c r="Q286" s="54">
        <v>4.3240000000000008E-2</v>
      </c>
      <c r="R286" s="54" t="s">
        <v>34</v>
      </c>
      <c r="S286" s="54" t="s">
        <v>34</v>
      </c>
      <c r="T286" s="55" t="s">
        <v>34</v>
      </c>
      <c r="U286" s="54" t="s">
        <v>34</v>
      </c>
      <c r="V286" s="55" t="s">
        <v>34</v>
      </c>
      <c r="W286" s="54" t="s">
        <v>34</v>
      </c>
      <c r="X286" s="55" t="s">
        <v>34</v>
      </c>
      <c r="Y286" s="54" t="s">
        <v>34</v>
      </c>
      <c r="Z286" s="55" t="s">
        <v>34</v>
      </c>
      <c r="AA286" s="54" t="s">
        <v>34</v>
      </c>
      <c r="AB286" s="55" t="s">
        <v>34</v>
      </c>
      <c r="AC286" s="56" t="s">
        <v>613</v>
      </c>
      <c r="AK286" s="33"/>
      <c r="AL286" s="33"/>
    </row>
    <row r="287" spans="1:38" ht="31.5" x14ac:dyDescent="0.25">
      <c r="A287" s="50" t="s">
        <v>500</v>
      </c>
      <c r="B287" s="124" t="s">
        <v>628</v>
      </c>
      <c r="C287" s="79" t="s">
        <v>629</v>
      </c>
      <c r="D287" s="54" t="s">
        <v>34</v>
      </c>
      <c r="E287" s="54" t="s">
        <v>34</v>
      </c>
      <c r="F287" s="71" t="s">
        <v>34</v>
      </c>
      <c r="G287" s="71" t="s">
        <v>34</v>
      </c>
      <c r="H287" s="54" t="s">
        <v>34</v>
      </c>
      <c r="I287" s="54" t="s">
        <v>34</v>
      </c>
      <c r="J287" s="54" t="s">
        <v>34</v>
      </c>
      <c r="K287" s="71" t="s">
        <v>34</v>
      </c>
      <c r="L287" s="54" t="s">
        <v>34</v>
      </c>
      <c r="M287" s="54">
        <f t="shared" si="248"/>
        <v>0</v>
      </c>
      <c r="N287" s="54">
        <v>0</v>
      </c>
      <c r="O287" s="54">
        <v>0</v>
      </c>
      <c r="P287" s="54">
        <v>0</v>
      </c>
      <c r="Q287" s="54">
        <v>0</v>
      </c>
      <c r="R287" s="54" t="s">
        <v>34</v>
      </c>
      <c r="S287" s="54" t="s">
        <v>34</v>
      </c>
      <c r="T287" s="55" t="s">
        <v>34</v>
      </c>
      <c r="U287" s="54" t="s">
        <v>34</v>
      </c>
      <c r="V287" s="55" t="s">
        <v>34</v>
      </c>
      <c r="W287" s="54" t="s">
        <v>34</v>
      </c>
      <c r="X287" s="55" t="s">
        <v>34</v>
      </c>
      <c r="Y287" s="54" t="s">
        <v>34</v>
      </c>
      <c r="Z287" s="55" t="s">
        <v>34</v>
      </c>
      <c r="AA287" s="54" t="s">
        <v>34</v>
      </c>
      <c r="AB287" s="55" t="s">
        <v>34</v>
      </c>
      <c r="AC287" s="71" t="s">
        <v>613</v>
      </c>
      <c r="AK287" s="33"/>
      <c r="AL287" s="33"/>
    </row>
    <row r="288" spans="1:38" ht="31.5" x14ac:dyDescent="0.25">
      <c r="A288" s="50" t="s">
        <v>500</v>
      </c>
      <c r="B288" s="124" t="s">
        <v>630</v>
      </c>
      <c r="C288" s="63" t="s">
        <v>631</v>
      </c>
      <c r="D288" s="54">
        <v>0.19875271</v>
      </c>
      <c r="E288" s="54" t="s">
        <v>34</v>
      </c>
      <c r="F288" s="71">
        <v>0</v>
      </c>
      <c r="G288" s="71">
        <f t="shared" si="247"/>
        <v>0.19875271</v>
      </c>
      <c r="H288" s="54">
        <v>0.19875271</v>
      </c>
      <c r="I288" s="54">
        <v>0</v>
      </c>
      <c r="J288" s="54">
        <v>0</v>
      </c>
      <c r="K288" s="71">
        <v>0.16562725833333333</v>
      </c>
      <c r="L288" s="54">
        <v>3.3125451666666667E-2</v>
      </c>
      <c r="M288" s="54">
        <f t="shared" si="248"/>
        <v>0</v>
      </c>
      <c r="N288" s="54">
        <v>0</v>
      </c>
      <c r="O288" s="54">
        <v>0</v>
      </c>
      <c r="P288" s="54">
        <v>0</v>
      </c>
      <c r="Q288" s="54">
        <v>0</v>
      </c>
      <c r="R288" s="54">
        <f t="shared" si="249"/>
        <v>0.19875271</v>
      </c>
      <c r="S288" s="54">
        <f t="shared" si="250"/>
        <v>-0.19875271</v>
      </c>
      <c r="T288" s="55">
        <f t="shared" ref="T288:T339" si="255">S288/H288</f>
        <v>-1</v>
      </c>
      <c r="U288" s="54">
        <f t="shared" si="251"/>
        <v>0</v>
      </c>
      <c r="V288" s="55">
        <v>0</v>
      </c>
      <c r="W288" s="54">
        <f t="shared" si="252"/>
        <v>0</v>
      </c>
      <c r="X288" s="55">
        <v>0</v>
      </c>
      <c r="Y288" s="54">
        <f t="shared" si="253"/>
        <v>-0.16562725833333333</v>
      </c>
      <c r="Z288" s="55">
        <f t="shared" ref="Z288:Z339" si="256">Y288/K288</f>
        <v>-1</v>
      </c>
      <c r="AA288" s="54">
        <f t="shared" si="254"/>
        <v>-3.3125451666666667E-2</v>
      </c>
      <c r="AB288" s="55">
        <f t="shared" ref="AB288:AB339" si="257">AA288/L288</f>
        <v>-1</v>
      </c>
      <c r="AC288" s="56" t="s">
        <v>564</v>
      </c>
      <c r="AK288" s="33"/>
      <c r="AL288" s="33"/>
    </row>
    <row r="289" spans="1:38" ht="31.5" x14ac:dyDescent="0.25">
      <c r="A289" s="50" t="s">
        <v>500</v>
      </c>
      <c r="B289" s="124" t="s">
        <v>632</v>
      </c>
      <c r="C289" s="63" t="s">
        <v>633</v>
      </c>
      <c r="D289" s="54">
        <v>1.3511772</v>
      </c>
      <c r="E289" s="54" t="s">
        <v>34</v>
      </c>
      <c r="F289" s="71">
        <v>0</v>
      </c>
      <c r="G289" s="71">
        <f t="shared" si="247"/>
        <v>1.3511772</v>
      </c>
      <c r="H289" s="54">
        <v>1.3511772</v>
      </c>
      <c r="I289" s="54">
        <v>0</v>
      </c>
      <c r="J289" s="54">
        <v>0</v>
      </c>
      <c r="K289" s="71">
        <v>1.1259809999999999</v>
      </c>
      <c r="L289" s="54">
        <v>0.22519620000000007</v>
      </c>
      <c r="M289" s="54">
        <f t="shared" si="248"/>
        <v>0.90016079999999998</v>
      </c>
      <c r="N289" s="54">
        <v>0</v>
      </c>
      <c r="O289" s="54">
        <v>0</v>
      </c>
      <c r="P289" s="54">
        <v>0.75013399999999997</v>
      </c>
      <c r="Q289" s="54">
        <v>0.15002679999999999</v>
      </c>
      <c r="R289" s="54">
        <f t="shared" si="249"/>
        <v>0.45101639999999998</v>
      </c>
      <c r="S289" s="54">
        <f t="shared" si="250"/>
        <v>-0.45101639999999998</v>
      </c>
      <c r="T289" s="55">
        <f t="shared" si="255"/>
        <v>-0.33379515284893796</v>
      </c>
      <c r="U289" s="54">
        <f t="shared" si="251"/>
        <v>0</v>
      </c>
      <c r="V289" s="55">
        <v>0</v>
      </c>
      <c r="W289" s="54">
        <f t="shared" si="252"/>
        <v>0</v>
      </c>
      <c r="X289" s="55">
        <v>0</v>
      </c>
      <c r="Y289" s="54">
        <f t="shared" si="253"/>
        <v>-0.37584699999999993</v>
      </c>
      <c r="Z289" s="55">
        <f t="shared" si="256"/>
        <v>-0.3337951528489379</v>
      </c>
      <c r="AA289" s="54">
        <f t="shared" si="254"/>
        <v>-7.5169400000000081E-2</v>
      </c>
      <c r="AB289" s="55">
        <f t="shared" si="257"/>
        <v>-0.33379515284893818</v>
      </c>
      <c r="AC289" s="56" t="s">
        <v>317</v>
      </c>
      <c r="AK289" s="33"/>
      <c r="AL289" s="33"/>
    </row>
    <row r="290" spans="1:38" ht="31.5" x14ac:dyDescent="0.25">
      <c r="A290" s="50" t="s">
        <v>500</v>
      </c>
      <c r="B290" s="124" t="s">
        <v>634</v>
      </c>
      <c r="C290" s="63" t="s">
        <v>635</v>
      </c>
      <c r="D290" s="54">
        <v>0.28891800000000001</v>
      </c>
      <c r="E290" s="54" t="s">
        <v>34</v>
      </c>
      <c r="F290" s="71">
        <v>0.14399999999999999</v>
      </c>
      <c r="G290" s="71">
        <f t="shared" si="247"/>
        <v>0.14491800000000002</v>
      </c>
      <c r="H290" s="54">
        <v>0.14491800000000002</v>
      </c>
      <c r="I290" s="54">
        <v>0</v>
      </c>
      <c r="J290" s="54">
        <v>0</v>
      </c>
      <c r="K290" s="71">
        <v>0.12076500000000001</v>
      </c>
      <c r="L290" s="54">
        <v>2.4153000000000008E-2</v>
      </c>
      <c r="M290" s="54">
        <f t="shared" si="248"/>
        <v>0.17835599999999999</v>
      </c>
      <c r="N290" s="54">
        <v>0</v>
      </c>
      <c r="O290" s="54">
        <v>0</v>
      </c>
      <c r="P290" s="54">
        <v>0.14862999999999998</v>
      </c>
      <c r="Q290" s="54">
        <v>2.9725999999999999E-2</v>
      </c>
      <c r="R290" s="54">
        <f t="shared" si="249"/>
        <v>-3.3437999999999968E-2</v>
      </c>
      <c r="S290" s="54">
        <f t="shared" si="250"/>
        <v>3.3437999999999968E-2</v>
      </c>
      <c r="T290" s="55">
        <f t="shared" si="255"/>
        <v>0.23073738251976955</v>
      </c>
      <c r="U290" s="54">
        <f t="shared" si="251"/>
        <v>0</v>
      </c>
      <c r="V290" s="55">
        <v>0</v>
      </c>
      <c r="W290" s="54">
        <f t="shared" si="252"/>
        <v>0</v>
      </c>
      <c r="X290" s="55">
        <v>0</v>
      </c>
      <c r="Y290" s="54">
        <f t="shared" si="253"/>
        <v>2.7864999999999973E-2</v>
      </c>
      <c r="Z290" s="55">
        <f t="shared" si="256"/>
        <v>0.23073738251976955</v>
      </c>
      <c r="AA290" s="54">
        <f t="shared" si="254"/>
        <v>5.5729999999999912E-3</v>
      </c>
      <c r="AB290" s="55">
        <f t="shared" si="257"/>
        <v>0.23073738251976936</v>
      </c>
      <c r="AC290" s="56" t="s">
        <v>317</v>
      </c>
      <c r="AK290" s="33"/>
      <c r="AL290" s="33"/>
    </row>
    <row r="291" spans="1:38" ht="31.5" x14ac:dyDescent="0.25">
      <c r="A291" s="50" t="s">
        <v>500</v>
      </c>
      <c r="B291" s="124" t="s">
        <v>636</v>
      </c>
      <c r="C291" s="63" t="s">
        <v>637</v>
      </c>
      <c r="D291" s="54">
        <v>0.20581920000000001</v>
      </c>
      <c r="E291" s="54" t="s">
        <v>34</v>
      </c>
      <c r="F291" s="71">
        <v>0</v>
      </c>
      <c r="G291" s="71">
        <f t="shared" ref="G291:G344" si="258">D291-F291</f>
        <v>0.20581920000000001</v>
      </c>
      <c r="H291" s="54">
        <v>0.20581920000000001</v>
      </c>
      <c r="I291" s="54">
        <v>0</v>
      </c>
      <c r="J291" s="54">
        <v>0</v>
      </c>
      <c r="K291" s="71">
        <v>0.171516</v>
      </c>
      <c r="L291" s="54">
        <v>3.4303200000000006E-2</v>
      </c>
      <c r="M291" s="54">
        <f t="shared" ref="M291:M354" si="259">N291+O291+P291+Q291</f>
        <v>0</v>
      </c>
      <c r="N291" s="54">
        <v>0</v>
      </c>
      <c r="O291" s="54">
        <v>0</v>
      </c>
      <c r="P291" s="54">
        <v>0</v>
      </c>
      <c r="Q291" s="54">
        <v>0</v>
      </c>
      <c r="R291" s="54">
        <f t="shared" ref="R291:R344" si="260">G291-M291</f>
        <v>0.20581920000000001</v>
      </c>
      <c r="S291" s="54">
        <f t="shared" ref="S291:S339" si="261">M291-H291</f>
        <v>-0.20581920000000001</v>
      </c>
      <c r="T291" s="55">
        <f t="shared" si="255"/>
        <v>-1</v>
      </c>
      <c r="U291" s="54">
        <f t="shared" ref="U291:U339" si="262">N291-I291</f>
        <v>0</v>
      </c>
      <c r="V291" s="55">
        <v>0</v>
      </c>
      <c r="W291" s="54">
        <f t="shared" ref="W291:W339" si="263">O291-J291</f>
        <v>0</v>
      </c>
      <c r="X291" s="55">
        <v>0</v>
      </c>
      <c r="Y291" s="54">
        <f t="shared" ref="Y291:Y339" si="264">P291-K291</f>
        <v>-0.171516</v>
      </c>
      <c r="Z291" s="55">
        <f t="shared" si="256"/>
        <v>-1</v>
      </c>
      <c r="AA291" s="54">
        <f t="shared" ref="AA291:AA339" si="265">Q291-L291</f>
        <v>-3.4303200000000006E-2</v>
      </c>
      <c r="AB291" s="55">
        <f t="shared" si="257"/>
        <v>-1</v>
      </c>
      <c r="AC291" s="56" t="s">
        <v>564</v>
      </c>
      <c r="AK291" s="33"/>
      <c r="AL291" s="33"/>
    </row>
    <row r="292" spans="1:38" ht="31.5" x14ac:dyDescent="0.25">
      <c r="A292" s="50" t="s">
        <v>500</v>
      </c>
      <c r="B292" s="124" t="s">
        <v>638</v>
      </c>
      <c r="C292" s="63" t="s">
        <v>639</v>
      </c>
      <c r="D292" s="54">
        <v>0.15911999999999998</v>
      </c>
      <c r="E292" s="54" t="s">
        <v>34</v>
      </c>
      <c r="F292" s="71">
        <v>0</v>
      </c>
      <c r="G292" s="71">
        <f t="shared" si="258"/>
        <v>0.15911999999999998</v>
      </c>
      <c r="H292" s="54">
        <v>0.15912000000000001</v>
      </c>
      <c r="I292" s="54">
        <v>0</v>
      </c>
      <c r="J292" s="54">
        <v>0</v>
      </c>
      <c r="K292" s="71">
        <v>0.1326</v>
      </c>
      <c r="L292" s="54">
        <v>2.6519999999999988E-2</v>
      </c>
      <c r="M292" s="54">
        <f t="shared" si="259"/>
        <v>0.15912000000000001</v>
      </c>
      <c r="N292" s="54">
        <v>0</v>
      </c>
      <c r="O292" s="54">
        <v>0</v>
      </c>
      <c r="P292" s="54">
        <v>0.1326</v>
      </c>
      <c r="Q292" s="54">
        <v>2.6520000000000009E-2</v>
      </c>
      <c r="R292" s="54">
        <f t="shared" si="260"/>
        <v>0</v>
      </c>
      <c r="S292" s="54">
        <f t="shared" si="261"/>
        <v>0</v>
      </c>
      <c r="T292" s="55">
        <f t="shared" si="255"/>
        <v>0</v>
      </c>
      <c r="U292" s="54">
        <f t="shared" si="262"/>
        <v>0</v>
      </c>
      <c r="V292" s="55">
        <v>0</v>
      </c>
      <c r="W292" s="54">
        <f t="shared" si="263"/>
        <v>0</v>
      </c>
      <c r="X292" s="55">
        <v>0</v>
      </c>
      <c r="Y292" s="54">
        <f t="shared" si="264"/>
        <v>0</v>
      </c>
      <c r="Z292" s="55">
        <f t="shared" si="256"/>
        <v>0</v>
      </c>
      <c r="AA292" s="54">
        <f t="shared" si="265"/>
        <v>0</v>
      </c>
      <c r="AB292" s="55">
        <f t="shared" si="257"/>
        <v>0</v>
      </c>
      <c r="AC292" s="56" t="s">
        <v>34</v>
      </c>
      <c r="AK292" s="33"/>
      <c r="AL292" s="33"/>
    </row>
    <row r="293" spans="1:38" ht="31.5" x14ac:dyDescent="0.25">
      <c r="A293" s="50" t="s">
        <v>500</v>
      </c>
      <c r="B293" s="124" t="s">
        <v>640</v>
      </c>
      <c r="C293" s="63" t="s">
        <v>641</v>
      </c>
      <c r="D293" s="54">
        <v>0.15911999999999998</v>
      </c>
      <c r="E293" s="54" t="s">
        <v>34</v>
      </c>
      <c r="F293" s="71">
        <v>0</v>
      </c>
      <c r="G293" s="71">
        <f t="shared" si="258"/>
        <v>0.15911999999999998</v>
      </c>
      <c r="H293" s="54">
        <v>0.15912000000000001</v>
      </c>
      <c r="I293" s="54">
        <v>0</v>
      </c>
      <c r="J293" s="54">
        <v>0</v>
      </c>
      <c r="K293" s="54">
        <v>0.1326</v>
      </c>
      <c r="L293" s="54">
        <v>2.6519999999999988E-2</v>
      </c>
      <c r="M293" s="54">
        <f t="shared" si="259"/>
        <v>0.15912000000000001</v>
      </c>
      <c r="N293" s="54">
        <v>0</v>
      </c>
      <c r="O293" s="54">
        <v>0</v>
      </c>
      <c r="P293" s="54">
        <v>0.1326</v>
      </c>
      <c r="Q293" s="54">
        <v>2.6520000000000009E-2</v>
      </c>
      <c r="R293" s="54">
        <f t="shared" si="260"/>
        <v>0</v>
      </c>
      <c r="S293" s="54">
        <f t="shared" si="261"/>
        <v>0</v>
      </c>
      <c r="T293" s="55">
        <f t="shared" si="255"/>
        <v>0</v>
      </c>
      <c r="U293" s="54">
        <f t="shared" si="262"/>
        <v>0</v>
      </c>
      <c r="V293" s="55">
        <v>0</v>
      </c>
      <c r="W293" s="54">
        <f t="shared" si="263"/>
        <v>0</v>
      </c>
      <c r="X293" s="55">
        <v>0</v>
      </c>
      <c r="Y293" s="54">
        <f t="shared" si="264"/>
        <v>0</v>
      </c>
      <c r="Z293" s="55">
        <f t="shared" si="256"/>
        <v>0</v>
      </c>
      <c r="AA293" s="54">
        <f t="shared" si="265"/>
        <v>0</v>
      </c>
      <c r="AB293" s="55">
        <f t="shared" si="257"/>
        <v>0</v>
      </c>
      <c r="AC293" s="56" t="s">
        <v>34</v>
      </c>
      <c r="AK293" s="33"/>
      <c r="AL293" s="33"/>
    </row>
    <row r="294" spans="1:38" ht="31.5" x14ac:dyDescent="0.25">
      <c r="A294" s="50" t="s">
        <v>500</v>
      </c>
      <c r="B294" s="124" t="s">
        <v>642</v>
      </c>
      <c r="C294" s="63" t="s">
        <v>643</v>
      </c>
      <c r="D294" s="54">
        <v>0.15911999999999998</v>
      </c>
      <c r="E294" s="54" t="s">
        <v>34</v>
      </c>
      <c r="F294" s="71">
        <v>0</v>
      </c>
      <c r="G294" s="71">
        <f t="shared" si="258"/>
        <v>0.15911999999999998</v>
      </c>
      <c r="H294" s="54">
        <v>0.15912000000000001</v>
      </c>
      <c r="I294" s="54">
        <v>0</v>
      </c>
      <c r="J294" s="54">
        <v>0</v>
      </c>
      <c r="K294" s="54">
        <v>0.1326</v>
      </c>
      <c r="L294" s="54">
        <v>2.6519999999999988E-2</v>
      </c>
      <c r="M294" s="54">
        <f t="shared" si="259"/>
        <v>0.15912000000000001</v>
      </c>
      <c r="N294" s="54">
        <v>0</v>
      </c>
      <c r="O294" s="54">
        <v>0</v>
      </c>
      <c r="P294" s="54">
        <v>0.1326</v>
      </c>
      <c r="Q294" s="54">
        <v>2.6520000000000009E-2</v>
      </c>
      <c r="R294" s="54">
        <f t="shared" si="260"/>
        <v>0</v>
      </c>
      <c r="S294" s="54">
        <f t="shared" si="261"/>
        <v>0</v>
      </c>
      <c r="T294" s="55">
        <f t="shared" si="255"/>
        <v>0</v>
      </c>
      <c r="U294" s="54">
        <f t="shared" si="262"/>
        <v>0</v>
      </c>
      <c r="V294" s="55">
        <v>0</v>
      </c>
      <c r="W294" s="54">
        <f t="shared" si="263"/>
        <v>0</v>
      </c>
      <c r="X294" s="55">
        <v>0</v>
      </c>
      <c r="Y294" s="54">
        <f t="shared" si="264"/>
        <v>0</v>
      </c>
      <c r="Z294" s="55">
        <f t="shared" si="256"/>
        <v>0</v>
      </c>
      <c r="AA294" s="54">
        <f t="shared" si="265"/>
        <v>0</v>
      </c>
      <c r="AB294" s="55">
        <f t="shared" si="257"/>
        <v>0</v>
      </c>
      <c r="AC294" s="56" t="s">
        <v>34</v>
      </c>
      <c r="AK294" s="33"/>
      <c r="AL294" s="33"/>
    </row>
    <row r="295" spans="1:38" ht="31.5" x14ac:dyDescent="0.25">
      <c r="A295" s="50" t="s">
        <v>500</v>
      </c>
      <c r="B295" s="124" t="s">
        <v>644</v>
      </c>
      <c r="C295" s="63" t="s">
        <v>645</v>
      </c>
      <c r="D295" s="54">
        <v>0.31823999999999997</v>
      </c>
      <c r="E295" s="54" t="s">
        <v>34</v>
      </c>
      <c r="F295" s="71">
        <v>0</v>
      </c>
      <c r="G295" s="71">
        <f t="shared" si="258"/>
        <v>0.31823999999999997</v>
      </c>
      <c r="H295" s="54">
        <v>0.31824000000000002</v>
      </c>
      <c r="I295" s="54">
        <v>0</v>
      </c>
      <c r="J295" s="54">
        <v>0</v>
      </c>
      <c r="K295" s="54">
        <v>0.26519999999999999</v>
      </c>
      <c r="L295" s="54">
        <v>5.3039999999999976E-2</v>
      </c>
      <c r="M295" s="54">
        <f t="shared" si="259"/>
        <v>0.31824000000000002</v>
      </c>
      <c r="N295" s="54">
        <v>0</v>
      </c>
      <c r="O295" s="54">
        <v>0</v>
      </c>
      <c r="P295" s="54">
        <v>0.26519999999999999</v>
      </c>
      <c r="Q295" s="54">
        <v>5.3040000000000018E-2</v>
      </c>
      <c r="R295" s="54">
        <f t="shared" si="260"/>
        <v>0</v>
      </c>
      <c r="S295" s="54">
        <f t="shared" si="261"/>
        <v>0</v>
      </c>
      <c r="T295" s="55">
        <f t="shared" si="255"/>
        <v>0</v>
      </c>
      <c r="U295" s="54">
        <f t="shared" si="262"/>
        <v>0</v>
      </c>
      <c r="V295" s="55">
        <v>0</v>
      </c>
      <c r="W295" s="54">
        <f t="shared" si="263"/>
        <v>0</v>
      </c>
      <c r="X295" s="55">
        <v>0</v>
      </c>
      <c r="Y295" s="54">
        <f t="shared" si="264"/>
        <v>0</v>
      </c>
      <c r="Z295" s="55">
        <f t="shared" si="256"/>
        <v>0</v>
      </c>
      <c r="AA295" s="54">
        <f t="shared" si="265"/>
        <v>0</v>
      </c>
      <c r="AB295" s="55">
        <f t="shared" si="257"/>
        <v>0</v>
      </c>
      <c r="AC295" s="56" t="s">
        <v>34</v>
      </c>
      <c r="AK295" s="33"/>
      <c r="AL295" s="33"/>
    </row>
    <row r="296" spans="1:38" ht="31.5" x14ac:dyDescent="0.25">
      <c r="A296" s="50" t="s">
        <v>500</v>
      </c>
      <c r="B296" s="124" t="s">
        <v>646</v>
      </c>
      <c r="C296" s="63" t="s">
        <v>647</v>
      </c>
      <c r="D296" s="54">
        <v>0.13028935999999999</v>
      </c>
      <c r="E296" s="54" t="s">
        <v>34</v>
      </c>
      <c r="F296" s="71">
        <v>0</v>
      </c>
      <c r="G296" s="71">
        <f t="shared" si="258"/>
        <v>0.13028935999999999</v>
      </c>
      <c r="H296" s="54">
        <v>0.13028935999999999</v>
      </c>
      <c r="I296" s="54">
        <v>0</v>
      </c>
      <c r="J296" s="54">
        <v>0</v>
      </c>
      <c r="K296" s="71">
        <v>0.10857446666666666</v>
      </c>
      <c r="L296" s="54">
        <v>2.1714893333333332E-2</v>
      </c>
      <c r="M296" s="54">
        <f t="shared" si="259"/>
        <v>0</v>
      </c>
      <c r="N296" s="54">
        <v>0</v>
      </c>
      <c r="O296" s="54">
        <v>0</v>
      </c>
      <c r="P296" s="54">
        <v>0</v>
      </c>
      <c r="Q296" s="54">
        <v>0</v>
      </c>
      <c r="R296" s="54">
        <f t="shared" si="260"/>
        <v>0.13028935999999999</v>
      </c>
      <c r="S296" s="54">
        <f t="shared" si="261"/>
        <v>-0.13028935999999999</v>
      </c>
      <c r="T296" s="55">
        <f t="shared" si="255"/>
        <v>-1</v>
      </c>
      <c r="U296" s="54">
        <f t="shared" si="262"/>
        <v>0</v>
      </c>
      <c r="V296" s="55">
        <v>0</v>
      </c>
      <c r="W296" s="54">
        <f t="shared" si="263"/>
        <v>0</v>
      </c>
      <c r="X296" s="55">
        <v>0</v>
      </c>
      <c r="Y296" s="54">
        <f t="shared" si="264"/>
        <v>-0.10857446666666666</v>
      </c>
      <c r="Z296" s="55">
        <f t="shared" si="256"/>
        <v>-1</v>
      </c>
      <c r="AA296" s="54">
        <f t="shared" si="265"/>
        <v>-2.1714893333333332E-2</v>
      </c>
      <c r="AB296" s="55">
        <f t="shared" si="257"/>
        <v>-1</v>
      </c>
      <c r="AC296" s="56" t="s">
        <v>564</v>
      </c>
      <c r="AK296" s="33"/>
      <c r="AL296" s="33"/>
    </row>
    <row r="297" spans="1:38" ht="31.5" x14ac:dyDescent="0.25">
      <c r="A297" s="50" t="s">
        <v>500</v>
      </c>
      <c r="B297" s="124" t="s">
        <v>648</v>
      </c>
      <c r="C297" s="63" t="s">
        <v>649</v>
      </c>
      <c r="D297" s="54">
        <v>0.15413399999999999</v>
      </c>
      <c r="E297" s="54" t="s">
        <v>34</v>
      </c>
      <c r="F297" s="71">
        <v>0</v>
      </c>
      <c r="G297" s="71">
        <f t="shared" si="258"/>
        <v>0.15413399999999999</v>
      </c>
      <c r="H297" s="54">
        <v>0.15413399999999999</v>
      </c>
      <c r="I297" s="54">
        <v>0</v>
      </c>
      <c r="J297" s="54">
        <v>0</v>
      </c>
      <c r="K297" s="71">
        <v>0.128445</v>
      </c>
      <c r="L297" s="54">
        <v>2.568899999999999E-2</v>
      </c>
      <c r="M297" s="54">
        <f t="shared" si="259"/>
        <v>0.15413399999999999</v>
      </c>
      <c r="N297" s="54">
        <v>0</v>
      </c>
      <c r="O297" s="54">
        <v>0</v>
      </c>
      <c r="P297" s="54">
        <v>0.128445</v>
      </c>
      <c r="Q297" s="54">
        <v>2.5688999999999993E-2</v>
      </c>
      <c r="R297" s="54">
        <f t="shared" si="260"/>
        <v>0</v>
      </c>
      <c r="S297" s="54">
        <f t="shared" si="261"/>
        <v>0</v>
      </c>
      <c r="T297" s="55">
        <f t="shared" si="255"/>
        <v>0</v>
      </c>
      <c r="U297" s="54">
        <f t="shared" si="262"/>
        <v>0</v>
      </c>
      <c r="V297" s="55">
        <v>0</v>
      </c>
      <c r="W297" s="54">
        <f t="shared" si="263"/>
        <v>0</v>
      </c>
      <c r="X297" s="55">
        <v>0</v>
      </c>
      <c r="Y297" s="54">
        <f t="shared" si="264"/>
        <v>0</v>
      </c>
      <c r="Z297" s="55">
        <f t="shared" si="256"/>
        <v>0</v>
      </c>
      <c r="AA297" s="54">
        <f t="shared" si="265"/>
        <v>0</v>
      </c>
      <c r="AB297" s="55">
        <f t="shared" si="257"/>
        <v>0</v>
      </c>
      <c r="AC297" s="56" t="s">
        <v>34</v>
      </c>
      <c r="AK297" s="33"/>
      <c r="AL297" s="33"/>
    </row>
    <row r="298" spans="1:38" ht="31.5" x14ac:dyDescent="0.25">
      <c r="A298" s="50" t="s">
        <v>500</v>
      </c>
      <c r="B298" s="124" t="s">
        <v>650</v>
      </c>
      <c r="C298" s="63" t="s">
        <v>651</v>
      </c>
      <c r="D298" s="54">
        <v>0.172122</v>
      </c>
      <c r="E298" s="54" t="s">
        <v>34</v>
      </c>
      <c r="F298" s="71">
        <v>0</v>
      </c>
      <c r="G298" s="71">
        <f t="shared" si="258"/>
        <v>0.172122</v>
      </c>
      <c r="H298" s="54">
        <v>0.17212200000000002</v>
      </c>
      <c r="I298" s="54">
        <v>0</v>
      </c>
      <c r="J298" s="54">
        <v>0</v>
      </c>
      <c r="K298" s="71">
        <v>0.14343500000000001</v>
      </c>
      <c r="L298" s="54">
        <v>2.868699999999999E-2</v>
      </c>
      <c r="M298" s="54">
        <f t="shared" si="259"/>
        <v>0.17212200000000002</v>
      </c>
      <c r="N298" s="54">
        <v>0</v>
      </c>
      <c r="O298" s="54">
        <v>0</v>
      </c>
      <c r="P298" s="54">
        <v>0.14343500000000001</v>
      </c>
      <c r="Q298" s="54">
        <v>2.8687000000000011E-2</v>
      </c>
      <c r="R298" s="54">
        <f t="shared" si="260"/>
        <v>0</v>
      </c>
      <c r="S298" s="54">
        <f t="shared" si="261"/>
        <v>0</v>
      </c>
      <c r="T298" s="55">
        <f t="shared" si="255"/>
        <v>0</v>
      </c>
      <c r="U298" s="54">
        <f t="shared" si="262"/>
        <v>0</v>
      </c>
      <c r="V298" s="55">
        <v>0</v>
      </c>
      <c r="W298" s="54">
        <f t="shared" si="263"/>
        <v>0</v>
      </c>
      <c r="X298" s="55">
        <v>0</v>
      </c>
      <c r="Y298" s="54">
        <f t="shared" si="264"/>
        <v>0</v>
      </c>
      <c r="Z298" s="55">
        <f t="shared" si="256"/>
        <v>0</v>
      </c>
      <c r="AA298" s="54">
        <f t="shared" si="265"/>
        <v>0</v>
      </c>
      <c r="AB298" s="55">
        <f t="shared" si="257"/>
        <v>0</v>
      </c>
      <c r="AC298" s="56" t="s">
        <v>34</v>
      </c>
      <c r="AK298" s="33"/>
      <c r="AL298" s="33"/>
    </row>
    <row r="299" spans="1:38" ht="47.25" x14ac:dyDescent="0.25">
      <c r="A299" s="50" t="s">
        <v>500</v>
      </c>
      <c r="B299" s="124" t="s">
        <v>652</v>
      </c>
      <c r="C299" s="63" t="s">
        <v>653</v>
      </c>
      <c r="D299" s="54">
        <v>2.2799999999999998</v>
      </c>
      <c r="E299" s="54" t="s">
        <v>34</v>
      </c>
      <c r="F299" s="71">
        <v>0</v>
      </c>
      <c r="G299" s="71">
        <f t="shared" si="258"/>
        <v>2.2799999999999998</v>
      </c>
      <c r="H299" s="54">
        <v>2.2799999999999998</v>
      </c>
      <c r="I299" s="54">
        <v>0</v>
      </c>
      <c r="J299" s="54">
        <v>0</v>
      </c>
      <c r="K299" s="71">
        <v>1.9</v>
      </c>
      <c r="L299" s="54">
        <v>0.37999999999999989</v>
      </c>
      <c r="M299" s="54">
        <f t="shared" si="259"/>
        <v>2.2799999999999998</v>
      </c>
      <c r="N299" s="54">
        <v>0</v>
      </c>
      <c r="O299" s="54">
        <v>0</v>
      </c>
      <c r="P299" s="54">
        <v>1.9</v>
      </c>
      <c r="Q299" s="54">
        <v>0.38</v>
      </c>
      <c r="R299" s="54">
        <f t="shared" si="260"/>
        <v>0</v>
      </c>
      <c r="S299" s="54">
        <f t="shared" si="261"/>
        <v>0</v>
      </c>
      <c r="T299" s="55">
        <f t="shared" si="255"/>
        <v>0</v>
      </c>
      <c r="U299" s="54">
        <f t="shared" si="262"/>
        <v>0</v>
      </c>
      <c r="V299" s="55">
        <v>0</v>
      </c>
      <c r="W299" s="54">
        <f t="shared" si="263"/>
        <v>0</v>
      </c>
      <c r="X299" s="55">
        <v>0</v>
      </c>
      <c r="Y299" s="54">
        <f t="shared" si="264"/>
        <v>0</v>
      </c>
      <c r="Z299" s="55">
        <f t="shared" si="256"/>
        <v>0</v>
      </c>
      <c r="AA299" s="54">
        <f t="shared" si="265"/>
        <v>0</v>
      </c>
      <c r="AB299" s="55">
        <f t="shared" si="257"/>
        <v>0</v>
      </c>
      <c r="AC299" s="56" t="s">
        <v>34</v>
      </c>
      <c r="AK299" s="33"/>
      <c r="AL299" s="33"/>
    </row>
    <row r="300" spans="1:38" ht="31.5" x14ac:dyDescent="0.25">
      <c r="A300" s="50" t="s">
        <v>500</v>
      </c>
      <c r="B300" s="124" t="s">
        <v>654</v>
      </c>
      <c r="C300" s="63" t="s">
        <v>655</v>
      </c>
      <c r="D300" s="54">
        <v>1.0572000000000001</v>
      </c>
      <c r="E300" s="54" t="s">
        <v>34</v>
      </c>
      <c r="F300" s="71">
        <v>0</v>
      </c>
      <c r="G300" s="71">
        <f t="shared" si="258"/>
        <v>1.0572000000000001</v>
      </c>
      <c r="H300" s="54">
        <v>1.0572000000000001</v>
      </c>
      <c r="I300" s="54">
        <v>0</v>
      </c>
      <c r="J300" s="54">
        <v>0</v>
      </c>
      <c r="K300" s="71">
        <v>0.88100000000000012</v>
      </c>
      <c r="L300" s="54">
        <v>0.17620000000000002</v>
      </c>
      <c r="M300" s="54">
        <f t="shared" si="259"/>
        <v>0</v>
      </c>
      <c r="N300" s="54">
        <v>0</v>
      </c>
      <c r="O300" s="54">
        <v>0</v>
      </c>
      <c r="P300" s="54">
        <v>0</v>
      </c>
      <c r="Q300" s="54">
        <v>0</v>
      </c>
      <c r="R300" s="54">
        <f t="shared" si="260"/>
        <v>1.0572000000000001</v>
      </c>
      <c r="S300" s="54">
        <f t="shared" si="261"/>
        <v>-1.0572000000000001</v>
      </c>
      <c r="T300" s="55">
        <f t="shared" si="255"/>
        <v>-1</v>
      </c>
      <c r="U300" s="54">
        <f t="shared" si="262"/>
        <v>0</v>
      </c>
      <c r="V300" s="55">
        <v>0</v>
      </c>
      <c r="W300" s="54">
        <f t="shared" si="263"/>
        <v>0</v>
      </c>
      <c r="X300" s="55">
        <v>0</v>
      </c>
      <c r="Y300" s="54">
        <f t="shared" si="264"/>
        <v>-0.88100000000000012</v>
      </c>
      <c r="Z300" s="55">
        <f t="shared" si="256"/>
        <v>-1</v>
      </c>
      <c r="AA300" s="54">
        <f t="shared" si="265"/>
        <v>-0.17620000000000002</v>
      </c>
      <c r="AB300" s="55">
        <f t="shared" si="257"/>
        <v>-1</v>
      </c>
      <c r="AC300" s="56" t="s">
        <v>656</v>
      </c>
      <c r="AK300" s="33"/>
      <c r="AL300" s="33"/>
    </row>
    <row r="301" spans="1:38" ht="31.5" x14ac:dyDescent="0.25">
      <c r="A301" s="50" t="s">
        <v>500</v>
      </c>
      <c r="B301" s="124" t="s">
        <v>657</v>
      </c>
      <c r="C301" s="63" t="s">
        <v>658</v>
      </c>
      <c r="D301" s="54">
        <v>0.42880429999999997</v>
      </c>
      <c r="E301" s="54" t="s">
        <v>34</v>
      </c>
      <c r="F301" s="71">
        <v>0</v>
      </c>
      <c r="G301" s="71">
        <f t="shared" si="258"/>
        <v>0.42880429999999997</v>
      </c>
      <c r="H301" s="54">
        <v>0.42880430000000003</v>
      </c>
      <c r="I301" s="54">
        <v>0</v>
      </c>
      <c r="J301" s="54">
        <v>0</v>
      </c>
      <c r="K301" s="54">
        <v>0.35733691666666662</v>
      </c>
      <c r="L301" s="54">
        <v>7.1467383333333356E-2</v>
      </c>
      <c r="M301" s="54">
        <f t="shared" si="259"/>
        <v>0.42880430000000003</v>
      </c>
      <c r="N301" s="54">
        <v>0</v>
      </c>
      <c r="O301" s="54">
        <v>0</v>
      </c>
      <c r="P301" s="54">
        <v>0.35733692</v>
      </c>
      <c r="Q301" s="54">
        <v>7.1467379999999997E-2</v>
      </c>
      <c r="R301" s="54">
        <f t="shared" si="260"/>
        <v>0</v>
      </c>
      <c r="S301" s="54">
        <f t="shared" si="261"/>
        <v>0</v>
      </c>
      <c r="T301" s="55">
        <f t="shared" si="255"/>
        <v>0</v>
      </c>
      <c r="U301" s="54">
        <f t="shared" si="262"/>
        <v>0</v>
      </c>
      <c r="V301" s="55">
        <v>0</v>
      </c>
      <c r="W301" s="54">
        <f t="shared" si="263"/>
        <v>0</v>
      </c>
      <c r="X301" s="55">
        <v>0</v>
      </c>
      <c r="Y301" s="54">
        <f t="shared" si="264"/>
        <v>3.3333333870899651E-9</v>
      </c>
      <c r="Z301" s="55">
        <f t="shared" si="256"/>
        <v>9.3282648156932169E-9</v>
      </c>
      <c r="AA301" s="54">
        <f t="shared" si="265"/>
        <v>-3.3333333593343895E-9</v>
      </c>
      <c r="AB301" s="55">
        <f t="shared" si="257"/>
        <v>-4.6641323690099025E-8</v>
      </c>
      <c r="AC301" s="56" t="s">
        <v>34</v>
      </c>
      <c r="AK301" s="33"/>
      <c r="AL301" s="33"/>
    </row>
    <row r="302" spans="1:38" ht="31.5" x14ac:dyDescent="0.25">
      <c r="A302" s="50" t="s">
        <v>500</v>
      </c>
      <c r="B302" s="124" t="s">
        <v>659</v>
      </c>
      <c r="C302" s="63" t="s">
        <v>660</v>
      </c>
      <c r="D302" s="54">
        <v>0.85760860999999999</v>
      </c>
      <c r="E302" s="54" t="s">
        <v>34</v>
      </c>
      <c r="F302" s="71">
        <v>0</v>
      </c>
      <c r="G302" s="71">
        <f t="shared" si="258"/>
        <v>0.85760860999999999</v>
      </c>
      <c r="H302" s="54">
        <v>0.85760860999999999</v>
      </c>
      <c r="I302" s="54">
        <v>0</v>
      </c>
      <c r="J302" s="54">
        <v>0</v>
      </c>
      <c r="K302" s="54">
        <v>0.7146738416666667</v>
      </c>
      <c r="L302" s="54">
        <v>0.1429347683333333</v>
      </c>
      <c r="M302" s="54">
        <f t="shared" si="259"/>
        <v>0.85760860999999999</v>
      </c>
      <c r="N302" s="54">
        <v>0</v>
      </c>
      <c r="O302" s="54">
        <v>0</v>
      </c>
      <c r="P302" s="54">
        <v>0.71467383999999989</v>
      </c>
      <c r="Q302" s="54">
        <v>0.14293477000000007</v>
      </c>
      <c r="R302" s="54">
        <f t="shared" si="260"/>
        <v>0</v>
      </c>
      <c r="S302" s="54">
        <f t="shared" si="261"/>
        <v>0</v>
      </c>
      <c r="T302" s="55">
        <f t="shared" si="255"/>
        <v>0</v>
      </c>
      <c r="U302" s="54">
        <f t="shared" si="262"/>
        <v>0</v>
      </c>
      <c r="V302" s="55">
        <v>0</v>
      </c>
      <c r="W302" s="54">
        <f t="shared" si="263"/>
        <v>0</v>
      </c>
      <c r="X302" s="55">
        <v>0</v>
      </c>
      <c r="Y302" s="54">
        <f t="shared" si="264"/>
        <v>-1.666666804567285E-9</v>
      </c>
      <c r="Z302" s="55">
        <f t="shared" si="256"/>
        <v>-2.3320663320774519E-9</v>
      </c>
      <c r="AA302" s="54">
        <f t="shared" si="265"/>
        <v>1.6666667768117094E-9</v>
      </c>
      <c r="AB302" s="55">
        <f t="shared" si="257"/>
        <v>1.1660331466203749E-8</v>
      </c>
      <c r="AC302" s="56" t="s">
        <v>34</v>
      </c>
      <c r="AK302" s="33"/>
      <c r="AL302" s="33"/>
    </row>
    <row r="303" spans="1:38" ht="31.5" x14ac:dyDescent="0.25">
      <c r="A303" s="50" t="s">
        <v>500</v>
      </c>
      <c r="B303" s="124" t="s">
        <v>661</v>
      </c>
      <c r="C303" s="63" t="s">
        <v>662</v>
      </c>
      <c r="D303" s="54">
        <v>0.15120890399999998</v>
      </c>
      <c r="E303" s="54" t="s">
        <v>34</v>
      </c>
      <c r="F303" s="71">
        <v>0</v>
      </c>
      <c r="G303" s="71">
        <f t="shared" si="258"/>
        <v>0.15120890399999998</v>
      </c>
      <c r="H303" s="54">
        <v>0.15120890399999998</v>
      </c>
      <c r="I303" s="54">
        <v>0</v>
      </c>
      <c r="J303" s="54">
        <v>0</v>
      </c>
      <c r="K303" s="71">
        <v>0.12600742000000001</v>
      </c>
      <c r="L303" s="54">
        <v>2.5201483999999968E-2</v>
      </c>
      <c r="M303" s="54">
        <f t="shared" si="259"/>
        <v>0.1512</v>
      </c>
      <c r="N303" s="54">
        <v>0</v>
      </c>
      <c r="O303" s="54">
        <v>0</v>
      </c>
      <c r="P303" s="54">
        <v>0.126</v>
      </c>
      <c r="Q303" s="54">
        <v>2.519999999999999E-2</v>
      </c>
      <c r="R303" s="54">
        <f t="shared" si="260"/>
        <v>8.9039999999762642E-6</v>
      </c>
      <c r="S303" s="54">
        <f t="shared" si="261"/>
        <v>-8.9039999999762642E-6</v>
      </c>
      <c r="T303" s="55">
        <f t="shared" si="255"/>
        <v>-5.8885421191706183E-5</v>
      </c>
      <c r="U303" s="54">
        <f t="shared" si="262"/>
        <v>0</v>
      </c>
      <c r="V303" s="55">
        <v>0</v>
      </c>
      <c r="W303" s="54">
        <f t="shared" si="263"/>
        <v>0</v>
      </c>
      <c r="X303" s="55">
        <v>0</v>
      </c>
      <c r="Y303" s="54">
        <f t="shared" si="264"/>
        <v>-7.4200000000079758E-6</v>
      </c>
      <c r="Z303" s="55">
        <f t="shared" si="256"/>
        <v>-5.8885421191926439E-5</v>
      </c>
      <c r="AA303" s="54">
        <f t="shared" si="265"/>
        <v>-1.4839999999786968E-6</v>
      </c>
      <c r="AB303" s="55">
        <f t="shared" si="257"/>
        <v>-5.8885421191017904E-5</v>
      </c>
      <c r="AC303" s="56" t="s">
        <v>34</v>
      </c>
      <c r="AK303" s="33"/>
      <c r="AL303" s="33"/>
    </row>
    <row r="304" spans="1:38" ht="47.25" x14ac:dyDescent="0.25">
      <c r="A304" s="50" t="s">
        <v>500</v>
      </c>
      <c r="B304" s="124" t="s">
        <v>663</v>
      </c>
      <c r="C304" s="63" t="s">
        <v>664</v>
      </c>
      <c r="D304" s="54">
        <v>1.6167924</v>
      </c>
      <c r="E304" s="54" t="s">
        <v>34</v>
      </c>
      <c r="F304" s="54">
        <v>0</v>
      </c>
      <c r="G304" s="71">
        <f t="shared" si="258"/>
        <v>1.6167924</v>
      </c>
      <c r="H304" s="54">
        <v>1.6167924</v>
      </c>
      <c r="I304" s="54">
        <v>0</v>
      </c>
      <c r="J304" s="54">
        <v>0</v>
      </c>
      <c r="K304" s="71">
        <v>1.3473269999999999</v>
      </c>
      <c r="L304" s="54">
        <v>0.26946540000000008</v>
      </c>
      <c r="M304" s="54">
        <f t="shared" si="259"/>
        <v>1.3728552000000001</v>
      </c>
      <c r="N304" s="54">
        <v>0</v>
      </c>
      <c r="O304" s="54">
        <v>0</v>
      </c>
      <c r="P304" s="54">
        <v>1.1440460000000001</v>
      </c>
      <c r="Q304" s="54">
        <v>0.22880919999999991</v>
      </c>
      <c r="R304" s="54">
        <f t="shared" si="260"/>
        <v>0.24393719999999997</v>
      </c>
      <c r="S304" s="54">
        <f t="shared" si="261"/>
        <v>-0.24393719999999997</v>
      </c>
      <c r="T304" s="55">
        <f t="shared" si="255"/>
        <v>-0.15087725548437755</v>
      </c>
      <c r="U304" s="54">
        <f t="shared" si="262"/>
        <v>0</v>
      </c>
      <c r="V304" s="55">
        <v>0</v>
      </c>
      <c r="W304" s="54">
        <f t="shared" si="263"/>
        <v>0</v>
      </c>
      <c r="X304" s="55">
        <v>0</v>
      </c>
      <c r="Y304" s="54">
        <f t="shared" si="264"/>
        <v>-0.20328099999999982</v>
      </c>
      <c r="Z304" s="55">
        <f t="shared" si="256"/>
        <v>-0.15087725548437747</v>
      </c>
      <c r="AA304" s="54">
        <f t="shared" si="265"/>
        <v>-4.065620000000017E-2</v>
      </c>
      <c r="AB304" s="55">
        <f t="shared" si="257"/>
        <v>-0.15087725548437816</v>
      </c>
      <c r="AC304" s="92" t="s">
        <v>317</v>
      </c>
      <c r="AK304" s="33"/>
      <c r="AL304" s="33"/>
    </row>
    <row r="305" spans="1:38" ht="31.5" x14ac:dyDescent="0.25">
      <c r="A305" s="80" t="s">
        <v>500</v>
      </c>
      <c r="B305" s="124" t="s">
        <v>665</v>
      </c>
      <c r="C305" s="52" t="s">
        <v>666</v>
      </c>
      <c r="D305" s="54">
        <v>1.6173660000000001</v>
      </c>
      <c r="E305" s="54" t="s">
        <v>34</v>
      </c>
      <c r="F305" s="71">
        <v>0</v>
      </c>
      <c r="G305" s="71">
        <f t="shared" si="258"/>
        <v>1.6173660000000001</v>
      </c>
      <c r="H305" s="54">
        <v>1.6173660000000001</v>
      </c>
      <c r="I305" s="54">
        <v>0</v>
      </c>
      <c r="J305" s="54">
        <v>0</v>
      </c>
      <c r="K305" s="71">
        <v>1.3478050000000001</v>
      </c>
      <c r="L305" s="54">
        <v>0.26956099999999994</v>
      </c>
      <c r="M305" s="54">
        <f t="shared" si="259"/>
        <v>1.6173660000000001</v>
      </c>
      <c r="N305" s="54">
        <v>0</v>
      </c>
      <c r="O305" s="54">
        <v>0</v>
      </c>
      <c r="P305" s="54">
        <v>1.3478050000000001</v>
      </c>
      <c r="Q305" s="54">
        <v>0.26956099999999994</v>
      </c>
      <c r="R305" s="54">
        <f t="shared" si="260"/>
        <v>0</v>
      </c>
      <c r="S305" s="54">
        <f t="shared" si="261"/>
        <v>0</v>
      </c>
      <c r="T305" s="55">
        <f t="shared" si="255"/>
        <v>0</v>
      </c>
      <c r="U305" s="54">
        <f t="shared" si="262"/>
        <v>0</v>
      </c>
      <c r="V305" s="55">
        <v>0</v>
      </c>
      <c r="W305" s="54">
        <f t="shared" si="263"/>
        <v>0</v>
      </c>
      <c r="X305" s="55">
        <v>0</v>
      </c>
      <c r="Y305" s="54">
        <f t="shared" si="264"/>
        <v>0</v>
      </c>
      <c r="Z305" s="55">
        <f t="shared" si="256"/>
        <v>0</v>
      </c>
      <c r="AA305" s="54">
        <f t="shared" si="265"/>
        <v>0</v>
      </c>
      <c r="AB305" s="55">
        <f t="shared" si="257"/>
        <v>0</v>
      </c>
      <c r="AC305" s="71" t="s">
        <v>34</v>
      </c>
      <c r="AK305" s="33"/>
      <c r="AL305" s="33"/>
    </row>
    <row r="306" spans="1:38" ht="31.5" x14ac:dyDescent="0.25">
      <c r="A306" s="80" t="s">
        <v>500</v>
      </c>
      <c r="B306" s="124" t="s">
        <v>667</v>
      </c>
      <c r="C306" s="52" t="s">
        <v>668</v>
      </c>
      <c r="D306" s="54">
        <v>0.21590411000000001</v>
      </c>
      <c r="E306" s="54" t="s">
        <v>34</v>
      </c>
      <c r="F306" s="71">
        <v>0</v>
      </c>
      <c r="G306" s="71">
        <f t="shared" si="258"/>
        <v>0.21590411000000001</v>
      </c>
      <c r="H306" s="54">
        <v>0.21590411000000001</v>
      </c>
      <c r="I306" s="54">
        <v>0</v>
      </c>
      <c r="J306" s="54">
        <v>0</v>
      </c>
      <c r="K306" s="71">
        <v>0.17992009166666667</v>
      </c>
      <c r="L306" s="54">
        <v>3.598401833333334E-2</v>
      </c>
      <c r="M306" s="54">
        <f t="shared" si="259"/>
        <v>0.21590410999999995</v>
      </c>
      <c r="N306" s="54">
        <v>0</v>
      </c>
      <c r="O306" s="54">
        <v>0</v>
      </c>
      <c r="P306" s="54">
        <v>0.17992008999999998</v>
      </c>
      <c r="Q306" s="54">
        <v>3.5984019999999985E-2</v>
      </c>
      <c r="R306" s="54">
        <f t="shared" si="260"/>
        <v>0</v>
      </c>
      <c r="S306" s="54">
        <f t="shared" si="261"/>
        <v>0</v>
      </c>
      <c r="T306" s="55">
        <f t="shared" si="255"/>
        <v>0</v>
      </c>
      <c r="U306" s="54">
        <f t="shared" si="262"/>
        <v>0</v>
      </c>
      <c r="V306" s="55">
        <v>0</v>
      </c>
      <c r="W306" s="54">
        <f t="shared" si="263"/>
        <v>0</v>
      </c>
      <c r="X306" s="55">
        <v>0</v>
      </c>
      <c r="Y306" s="54">
        <f t="shared" si="264"/>
        <v>-1.6666666935449825E-9</v>
      </c>
      <c r="Z306" s="55">
        <f t="shared" si="256"/>
        <v>-9.2633717452343959E-9</v>
      </c>
      <c r="AA306" s="54">
        <f t="shared" si="265"/>
        <v>1.6666666449727252E-9</v>
      </c>
      <c r="AB306" s="55">
        <f t="shared" si="257"/>
        <v>4.6316857376343364E-8</v>
      </c>
      <c r="AC306" s="71" t="s">
        <v>34</v>
      </c>
      <c r="AK306" s="33"/>
      <c r="AL306" s="33"/>
    </row>
    <row r="307" spans="1:38" ht="31.5" x14ac:dyDescent="0.25">
      <c r="A307" s="80" t="s">
        <v>500</v>
      </c>
      <c r="B307" s="124" t="s">
        <v>669</v>
      </c>
      <c r="C307" s="52" t="s">
        <v>670</v>
      </c>
      <c r="D307" s="54">
        <v>0.23400000000000001</v>
      </c>
      <c r="E307" s="54" t="s">
        <v>34</v>
      </c>
      <c r="F307" s="71">
        <v>0</v>
      </c>
      <c r="G307" s="71">
        <f t="shared" si="258"/>
        <v>0.23400000000000001</v>
      </c>
      <c r="H307" s="54">
        <v>0.23400000000000001</v>
      </c>
      <c r="I307" s="54">
        <v>0</v>
      </c>
      <c r="J307" s="54">
        <v>0</v>
      </c>
      <c r="K307" s="71">
        <v>0.19500000000000001</v>
      </c>
      <c r="L307" s="54">
        <v>3.9000000000000007E-2</v>
      </c>
      <c r="M307" s="54">
        <f t="shared" si="259"/>
        <v>0.23400000000000001</v>
      </c>
      <c r="N307" s="54">
        <v>0</v>
      </c>
      <c r="O307" s="54">
        <v>0</v>
      </c>
      <c r="P307" s="54">
        <v>0.19500000000000001</v>
      </c>
      <c r="Q307" s="54">
        <v>3.9E-2</v>
      </c>
      <c r="R307" s="54">
        <f t="shared" si="260"/>
        <v>0</v>
      </c>
      <c r="S307" s="54">
        <f t="shared" si="261"/>
        <v>0</v>
      </c>
      <c r="T307" s="55">
        <f t="shared" si="255"/>
        <v>0</v>
      </c>
      <c r="U307" s="54">
        <f t="shared" si="262"/>
        <v>0</v>
      </c>
      <c r="V307" s="55">
        <v>0</v>
      </c>
      <c r="W307" s="54">
        <f t="shared" si="263"/>
        <v>0</v>
      </c>
      <c r="X307" s="55">
        <v>0</v>
      </c>
      <c r="Y307" s="54">
        <f t="shared" si="264"/>
        <v>0</v>
      </c>
      <c r="Z307" s="55">
        <f t="shared" si="256"/>
        <v>0</v>
      </c>
      <c r="AA307" s="54">
        <f t="shared" si="265"/>
        <v>0</v>
      </c>
      <c r="AB307" s="55">
        <f t="shared" si="257"/>
        <v>0</v>
      </c>
      <c r="AC307" s="56" t="s">
        <v>34</v>
      </c>
      <c r="AK307" s="33"/>
      <c r="AL307" s="33"/>
    </row>
    <row r="308" spans="1:38" ht="31.5" x14ac:dyDescent="0.25">
      <c r="A308" s="80" t="s">
        <v>500</v>
      </c>
      <c r="B308" s="124" t="s">
        <v>671</v>
      </c>
      <c r="C308" s="52" t="s">
        <v>672</v>
      </c>
      <c r="D308" s="54">
        <v>9.807065016000001</v>
      </c>
      <c r="E308" s="54" t="s">
        <v>34</v>
      </c>
      <c r="F308" s="71">
        <v>0</v>
      </c>
      <c r="G308" s="71">
        <f t="shared" si="258"/>
        <v>9.807065016000001</v>
      </c>
      <c r="H308" s="54">
        <v>9.807065016000001</v>
      </c>
      <c r="I308" s="54">
        <v>0</v>
      </c>
      <c r="J308" s="54">
        <v>0</v>
      </c>
      <c r="K308" s="71">
        <v>8.1725541800000006</v>
      </c>
      <c r="L308" s="54">
        <v>1.6345108360000005</v>
      </c>
      <c r="M308" s="54">
        <f t="shared" si="259"/>
        <v>9.8070650199999996</v>
      </c>
      <c r="N308" s="54">
        <v>0</v>
      </c>
      <c r="O308" s="54">
        <v>0</v>
      </c>
      <c r="P308" s="54">
        <v>8.1725541800000006</v>
      </c>
      <c r="Q308" s="54">
        <v>1.634510839999999</v>
      </c>
      <c r="R308" s="54">
        <f t="shared" si="260"/>
        <v>-3.9999985546046446E-9</v>
      </c>
      <c r="S308" s="54">
        <f t="shared" si="261"/>
        <v>3.9999985546046446E-9</v>
      </c>
      <c r="T308" s="55">
        <f t="shared" si="255"/>
        <v>4.0786907684192352E-10</v>
      </c>
      <c r="U308" s="54">
        <f t="shared" si="262"/>
        <v>0</v>
      </c>
      <c r="V308" s="55">
        <v>0</v>
      </c>
      <c r="W308" s="54">
        <f t="shared" si="263"/>
        <v>0</v>
      </c>
      <c r="X308" s="55">
        <v>0</v>
      </c>
      <c r="Y308" s="54">
        <f t="shared" si="264"/>
        <v>0</v>
      </c>
      <c r="Z308" s="55">
        <f t="shared" si="256"/>
        <v>0</v>
      </c>
      <c r="AA308" s="54">
        <f t="shared" si="265"/>
        <v>3.9999985546046446E-9</v>
      </c>
      <c r="AB308" s="55">
        <f t="shared" si="257"/>
        <v>2.4472144610515408E-9</v>
      </c>
      <c r="AC308" s="56" t="s">
        <v>34</v>
      </c>
      <c r="AK308" s="33"/>
      <c r="AL308" s="33"/>
    </row>
    <row r="309" spans="1:38" ht="47.25" x14ac:dyDescent="0.25">
      <c r="A309" s="80" t="s">
        <v>500</v>
      </c>
      <c r="B309" s="124" t="s">
        <v>673</v>
      </c>
      <c r="C309" s="52" t="s">
        <v>674</v>
      </c>
      <c r="D309" s="54">
        <v>0</v>
      </c>
      <c r="E309" s="54" t="s">
        <v>34</v>
      </c>
      <c r="F309" s="71">
        <v>0</v>
      </c>
      <c r="G309" s="71">
        <f t="shared" si="258"/>
        <v>0</v>
      </c>
      <c r="H309" s="54" t="s">
        <v>34</v>
      </c>
      <c r="I309" s="54" t="s">
        <v>34</v>
      </c>
      <c r="J309" s="54" t="s">
        <v>34</v>
      </c>
      <c r="K309" s="71" t="s">
        <v>34</v>
      </c>
      <c r="L309" s="54" t="s">
        <v>34</v>
      </c>
      <c r="M309" s="54">
        <f t="shared" si="259"/>
        <v>0</v>
      </c>
      <c r="N309" s="54">
        <v>0</v>
      </c>
      <c r="O309" s="54">
        <v>0</v>
      </c>
      <c r="P309" s="54">
        <v>0</v>
      </c>
      <c r="Q309" s="54">
        <v>0</v>
      </c>
      <c r="R309" s="54">
        <f t="shared" si="260"/>
        <v>0</v>
      </c>
      <c r="S309" s="54" t="s">
        <v>34</v>
      </c>
      <c r="T309" s="55" t="s">
        <v>34</v>
      </c>
      <c r="U309" s="54" t="s">
        <v>34</v>
      </c>
      <c r="V309" s="55" t="s">
        <v>34</v>
      </c>
      <c r="W309" s="54" t="s">
        <v>34</v>
      </c>
      <c r="X309" s="55" t="s">
        <v>34</v>
      </c>
      <c r="Y309" s="54" t="s">
        <v>34</v>
      </c>
      <c r="Z309" s="55" t="s">
        <v>34</v>
      </c>
      <c r="AA309" s="54" t="s">
        <v>34</v>
      </c>
      <c r="AB309" s="55" t="s">
        <v>34</v>
      </c>
      <c r="AC309" s="56" t="s">
        <v>34</v>
      </c>
      <c r="AK309" s="33"/>
      <c r="AL309" s="33"/>
    </row>
    <row r="310" spans="1:38" ht="31.5" x14ac:dyDescent="0.25">
      <c r="A310" s="80" t="s">
        <v>500</v>
      </c>
      <c r="B310" s="124" t="s">
        <v>675</v>
      </c>
      <c r="C310" s="52" t="s">
        <v>676</v>
      </c>
      <c r="D310" s="54">
        <v>0</v>
      </c>
      <c r="E310" s="54" t="s">
        <v>34</v>
      </c>
      <c r="F310" s="71">
        <v>0</v>
      </c>
      <c r="G310" s="71">
        <f t="shared" si="258"/>
        <v>0</v>
      </c>
      <c r="H310" s="54" t="s">
        <v>34</v>
      </c>
      <c r="I310" s="54" t="s">
        <v>34</v>
      </c>
      <c r="J310" s="54" t="s">
        <v>34</v>
      </c>
      <c r="K310" s="54" t="s">
        <v>34</v>
      </c>
      <c r="L310" s="54" t="s">
        <v>34</v>
      </c>
      <c r="M310" s="54">
        <f t="shared" si="259"/>
        <v>0</v>
      </c>
      <c r="N310" s="54">
        <v>0</v>
      </c>
      <c r="O310" s="54">
        <v>0</v>
      </c>
      <c r="P310" s="54">
        <v>0</v>
      </c>
      <c r="Q310" s="54">
        <v>0</v>
      </c>
      <c r="R310" s="54">
        <f t="shared" si="260"/>
        <v>0</v>
      </c>
      <c r="S310" s="54" t="s">
        <v>34</v>
      </c>
      <c r="T310" s="55" t="s">
        <v>34</v>
      </c>
      <c r="U310" s="54" t="s">
        <v>34</v>
      </c>
      <c r="V310" s="55" t="s">
        <v>34</v>
      </c>
      <c r="W310" s="54" t="s">
        <v>34</v>
      </c>
      <c r="X310" s="55" t="s">
        <v>34</v>
      </c>
      <c r="Y310" s="54" t="s">
        <v>34</v>
      </c>
      <c r="Z310" s="55" t="s">
        <v>34</v>
      </c>
      <c r="AA310" s="54" t="s">
        <v>34</v>
      </c>
      <c r="AB310" s="55" t="s">
        <v>34</v>
      </c>
      <c r="AC310" s="56" t="s">
        <v>34</v>
      </c>
      <c r="AK310" s="33"/>
      <c r="AL310" s="33"/>
    </row>
    <row r="311" spans="1:38" ht="31.5" x14ac:dyDescent="0.25">
      <c r="A311" s="80" t="s">
        <v>500</v>
      </c>
      <c r="B311" s="124" t="s">
        <v>677</v>
      </c>
      <c r="C311" s="52" t="s">
        <v>678</v>
      </c>
      <c r="D311" s="54">
        <v>0</v>
      </c>
      <c r="E311" s="54" t="s">
        <v>34</v>
      </c>
      <c r="F311" s="71">
        <v>0</v>
      </c>
      <c r="G311" s="71">
        <f t="shared" si="258"/>
        <v>0</v>
      </c>
      <c r="H311" s="54" t="s">
        <v>34</v>
      </c>
      <c r="I311" s="54" t="s">
        <v>34</v>
      </c>
      <c r="J311" s="54" t="s">
        <v>34</v>
      </c>
      <c r="K311" s="54" t="s">
        <v>34</v>
      </c>
      <c r="L311" s="54" t="s">
        <v>34</v>
      </c>
      <c r="M311" s="54">
        <f t="shared" si="259"/>
        <v>0</v>
      </c>
      <c r="N311" s="54">
        <v>0</v>
      </c>
      <c r="O311" s="54">
        <v>0</v>
      </c>
      <c r="P311" s="54">
        <v>0</v>
      </c>
      <c r="Q311" s="54">
        <v>0</v>
      </c>
      <c r="R311" s="54">
        <f t="shared" si="260"/>
        <v>0</v>
      </c>
      <c r="S311" s="54" t="s">
        <v>34</v>
      </c>
      <c r="T311" s="55" t="s">
        <v>34</v>
      </c>
      <c r="U311" s="54" t="s">
        <v>34</v>
      </c>
      <c r="V311" s="55" t="s">
        <v>34</v>
      </c>
      <c r="W311" s="54" t="s">
        <v>34</v>
      </c>
      <c r="X311" s="55" t="s">
        <v>34</v>
      </c>
      <c r="Y311" s="54" t="s">
        <v>34</v>
      </c>
      <c r="Z311" s="55" t="s">
        <v>34</v>
      </c>
      <c r="AA311" s="54" t="s">
        <v>34</v>
      </c>
      <c r="AB311" s="55" t="s">
        <v>34</v>
      </c>
      <c r="AC311" s="56" t="s">
        <v>34</v>
      </c>
      <c r="AK311" s="33"/>
      <c r="AL311" s="33"/>
    </row>
    <row r="312" spans="1:38" ht="31.5" x14ac:dyDescent="0.25">
      <c r="A312" s="80" t="s">
        <v>500</v>
      </c>
      <c r="B312" s="124" t="s">
        <v>679</v>
      </c>
      <c r="C312" s="52" t="s">
        <v>680</v>
      </c>
      <c r="D312" s="54">
        <v>7.14</v>
      </c>
      <c r="E312" s="54" t="s">
        <v>34</v>
      </c>
      <c r="F312" s="71">
        <v>0</v>
      </c>
      <c r="G312" s="71">
        <f t="shared" si="258"/>
        <v>7.14</v>
      </c>
      <c r="H312" s="54">
        <v>7.14</v>
      </c>
      <c r="I312" s="54">
        <v>0</v>
      </c>
      <c r="J312" s="54">
        <v>0</v>
      </c>
      <c r="K312" s="54">
        <v>5.95</v>
      </c>
      <c r="L312" s="54">
        <v>1.1899999999999995</v>
      </c>
      <c r="M312" s="54">
        <f t="shared" si="259"/>
        <v>7.1400000000000006</v>
      </c>
      <c r="N312" s="54">
        <v>0</v>
      </c>
      <c r="O312" s="54">
        <v>0</v>
      </c>
      <c r="P312" s="54">
        <v>5.95</v>
      </c>
      <c r="Q312" s="54">
        <v>1.19</v>
      </c>
      <c r="R312" s="54">
        <f t="shared" si="260"/>
        <v>0</v>
      </c>
      <c r="S312" s="54">
        <f t="shared" si="261"/>
        <v>0</v>
      </c>
      <c r="T312" s="55">
        <f t="shared" si="255"/>
        <v>0</v>
      </c>
      <c r="U312" s="54">
        <f t="shared" si="262"/>
        <v>0</v>
      </c>
      <c r="V312" s="55">
        <v>0</v>
      </c>
      <c r="W312" s="54">
        <f t="shared" si="263"/>
        <v>0</v>
      </c>
      <c r="X312" s="55">
        <v>0</v>
      </c>
      <c r="Y312" s="54">
        <f t="shared" si="264"/>
        <v>0</v>
      </c>
      <c r="Z312" s="55">
        <f t="shared" si="256"/>
        <v>0</v>
      </c>
      <c r="AA312" s="54">
        <f t="shared" si="265"/>
        <v>0</v>
      </c>
      <c r="AB312" s="55">
        <f t="shared" si="257"/>
        <v>0</v>
      </c>
      <c r="AC312" s="56" t="s">
        <v>34</v>
      </c>
      <c r="AK312" s="33"/>
      <c r="AL312" s="33"/>
    </row>
    <row r="313" spans="1:38" ht="47.25" x14ac:dyDescent="0.25">
      <c r="A313" s="80" t="s">
        <v>500</v>
      </c>
      <c r="B313" s="124" t="s">
        <v>681</v>
      </c>
      <c r="C313" s="52" t="s">
        <v>682</v>
      </c>
      <c r="D313" s="54">
        <v>0.62697599999999998</v>
      </c>
      <c r="E313" s="54" t="s">
        <v>34</v>
      </c>
      <c r="F313" s="71">
        <v>0</v>
      </c>
      <c r="G313" s="71">
        <f t="shared" si="258"/>
        <v>0.62697599999999998</v>
      </c>
      <c r="H313" s="54">
        <v>0.62697599999999998</v>
      </c>
      <c r="I313" s="54">
        <v>0</v>
      </c>
      <c r="J313" s="54">
        <v>0</v>
      </c>
      <c r="K313" s="54">
        <v>0.52248000000000006</v>
      </c>
      <c r="L313" s="54">
        <v>0.10449599999999992</v>
      </c>
      <c r="M313" s="54">
        <f t="shared" si="259"/>
        <v>0.62697599999999998</v>
      </c>
      <c r="N313" s="54">
        <v>0</v>
      </c>
      <c r="O313" s="54">
        <v>0</v>
      </c>
      <c r="P313" s="54">
        <v>0.52248000000000006</v>
      </c>
      <c r="Q313" s="54">
        <v>0.10449599999999998</v>
      </c>
      <c r="R313" s="54">
        <f t="shared" si="260"/>
        <v>0</v>
      </c>
      <c r="S313" s="54">
        <f t="shared" si="261"/>
        <v>0</v>
      </c>
      <c r="T313" s="55">
        <f t="shared" si="255"/>
        <v>0</v>
      </c>
      <c r="U313" s="54">
        <f t="shared" si="262"/>
        <v>0</v>
      </c>
      <c r="V313" s="55">
        <v>0</v>
      </c>
      <c r="W313" s="54">
        <f t="shared" si="263"/>
        <v>0</v>
      </c>
      <c r="X313" s="55">
        <v>0</v>
      </c>
      <c r="Y313" s="54">
        <f t="shared" si="264"/>
        <v>0</v>
      </c>
      <c r="Z313" s="55">
        <f t="shared" si="256"/>
        <v>0</v>
      </c>
      <c r="AA313" s="54">
        <f t="shared" si="265"/>
        <v>0</v>
      </c>
      <c r="AB313" s="55">
        <f t="shared" si="257"/>
        <v>0</v>
      </c>
      <c r="AC313" s="56" t="s">
        <v>34</v>
      </c>
      <c r="AK313" s="33"/>
      <c r="AL313" s="33"/>
    </row>
    <row r="314" spans="1:38" ht="47.25" x14ac:dyDescent="0.25">
      <c r="A314" s="80" t="s">
        <v>500</v>
      </c>
      <c r="B314" s="124" t="s">
        <v>683</v>
      </c>
      <c r="C314" s="52" t="s">
        <v>684</v>
      </c>
      <c r="D314" s="54">
        <v>1.09600008</v>
      </c>
      <c r="E314" s="54" t="s">
        <v>34</v>
      </c>
      <c r="F314" s="71">
        <v>0</v>
      </c>
      <c r="G314" s="71">
        <f t="shared" si="258"/>
        <v>1.09600008</v>
      </c>
      <c r="H314" s="54">
        <v>1.09600008</v>
      </c>
      <c r="I314" s="54">
        <v>0</v>
      </c>
      <c r="J314" s="54">
        <v>0</v>
      </c>
      <c r="K314" s="54">
        <v>0.91333340000000007</v>
      </c>
      <c r="L314" s="54">
        <v>0.18266667999999997</v>
      </c>
      <c r="M314" s="54">
        <f t="shared" si="259"/>
        <v>1.09600001</v>
      </c>
      <c r="N314" s="54">
        <v>0</v>
      </c>
      <c r="O314" s="54">
        <v>0</v>
      </c>
      <c r="P314" s="54">
        <v>0.91333333999999999</v>
      </c>
      <c r="Q314" s="54">
        <v>0.18266666999999995</v>
      </c>
      <c r="R314" s="54">
        <f t="shared" si="260"/>
        <v>7.0000000018666242E-8</v>
      </c>
      <c r="S314" s="54">
        <f t="shared" si="261"/>
        <v>-7.0000000018666242E-8</v>
      </c>
      <c r="T314" s="55">
        <f t="shared" si="255"/>
        <v>-6.3868608493775152E-8</v>
      </c>
      <c r="U314" s="54">
        <f t="shared" si="262"/>
        <v>0</v>
      </c>
      <c r="V314" s="55">
        <v>0</v>
      </c>
      <c r="W314" s="54">
        <f t="shared" si="263"/>
        <v>0</v>
      </c>
      <c r="X314" s="55">
        <v>0</v>
      </c>
      <c r="Y314" s="54">
        <f t="shared" si="264"/>
        <v>-6.0000000079440952E-8</v>
      </c>
      <c r="Z314" s="55">
        <f t="shared" si="256"/>
        <v>-6.5693425948772865E-8</v>
      </c>
      <c r="AA314" s="54">
        <f t="shared" si="265"/>
        <v>-1.0000000022492017E-8</v>
      </c>
      <c r="AB314" s="55">
        <f t="shared" si="257"/>
        <v>-5.4744521674626261E-8</v>
      </c>
      <c r="AC314" s="71" t="s">
        <v>34</v>
      </c>
      <c r="AK314" s="33"/>
      <c r="AL314" s="33"/>
    </row>
    <row r="315" spans="1:38" ht="47.25" x14ac:dyDescent="0.25">
      <c r="A315" s="80" t="s">
        <v>500</v>
      </c>
      <c r="B315" s="124" t="s">
        <v>685</v>
      </c>
      <c r="C315" s="52" t="s">
        <v>686</v>
      </c>
      <c r="D315" s="54">
        <v>1.09600008</v>
      </c>
      <c r="E315" s="54" t="s">
        <v>34</v>
      </c>
      <c r="F315" s="71">
        <v>0</v>
      </c>
      <c r="G315" s="71">
        <f t="shared" si="258"/>
        <v>1.09600008</v>
      </c>
      <c r="H315" s="54">
        <v>1.09600008</v>
      </c>
      <c r="I315" s="54">
        <v>0</v>
      </c>
      <c r="J315" s="54">
        <v>0</v>
      </c>
      <c r="K315" s="54">
        <v>0.91333340000000007</v>
      </c>
      <c r="L315" s="54">
        <v>0.18266667999999997</v>
      </c>
      <c r="M315" s="54">
        <f t="shared" si="259"/>
        <v>1.09600001</v>
      </c>
      <c r="N315" s="54">
        <v>0</v>
      </c>
      <c r="O315" s="54">
        <v>0</v>
      </c>
      <c r="P315" s="54">
        <v>0.91333333999999999</v>
      </c>
      <c r="Q315" s="54">
        <v>0.18266666999999995</v>
      </c>
      <c r="R315" s="54">
        <f t="shared" si="260"/>
        <v>7.0000000018666242E-8</v>
      </c>
      <c r="S315" s="54">
        <f t="shared" si="261"/>
        <v>-7.0000000018666242E-8</v>
      </c>
      <c r="T315" s="55">
        <f t="shared" si="255"/>
        <v>-6.3868608493775152E-8</v>
      </c>
      <c r="U315" s="54">
        <f t="shared" si="262"/>
        <v>0</v>
      </c>
      <c r="V315" s="55">
        <v>0</v>
      </c>
      <c r="W315" s="54">
        <f t="shared" si="263"/>
        <v>0</v>
      </c>
      <c r="X315" s="55">
        <v>0</v>
      </c>
      <c r="Y315" s="54">
        <f t="shared" si="264"/>
        <v>-6.0000000079440952E-8</v>
      </c>
      <c r="Z315" s="55">
        <f t="shared" si="256"/>
        <v>-6.5693425948772865E-8</v>
      </c>
      <c r="AA315" s="54">
        <f t="shared" si="265"/>
        <v>-1.0000000022492017E-8</v>
      </c>
      <c r="AB315" s="55">
        <f t="shared" si="257"/>
        <v>-5.4744521674626261E-8</v>
      </c>
      <c r="AC315" s="56" t="s">
        <v>34</v>
      </c>
      <c r="AK315" s="33"/>
      <c r="AL315" s="33"/>
    </row>
    <row r="316" spans="1:38" ht="47.25" x14ac:dyDescent="0.25">
      <c r="A316" s="80" t="s">
        <v>500</v>
      </c>
      <c r="B316" s="124" t="s">
        <v>687</v>
      </c>
      <c r="C316" s="52" t="s">
        <v>688</v>
      </c>
      <c r="D316" s="54">
        <v>0.72299999999999998</v>
      </c>
      <c r="E316" s="54" t="s">
        <v>34</v>
      </c>
      <c r="F316" s="71">
        <v>0</v>
      </c>
      <c r="G316" s="71">
        <f t="shared" si="258"/>
        <v>0.72299999999999998</v>
      </c>
      <c r="H316" s="54">
        <v>0.72299999999999998</v>
      </c>
      <c r="I316" s="54">
        <v>0</v>
      </c>
      <c r="J316" s="54">
        <v>0</v>
      </c>
      <c r="K316" s="54">
        <v>0.60250000000000004</v>
      </c>
      <c r="L316" s="54">
        <v>0.12049999999999994</v>
      </c>
      <c r="M316" s="54">
        <f t="shared" si="259"/>
        <v>0.72300000000000009</v>
      </c>
      <c r="N316" s="54">
        <v>0</v>
      </c>
      <c r="O316" s="54">
        <v>0</v>
      </c>
      <c r="P316" s="54">
        <v>0.60250000000000004</v>
      </c>
      <c r="Q316" s="54">
        <v>0.1205</v>
      </c>
      <c r="R316" s="54">
        <f t="shared" si="260"/>
        <v>0</v>
      </c>
      <c r="S316" s="54">
        <f t="shared" si="261"/>
        <v>0</v>
      </c>
      <c r="T316" s="55">
        <f t="shared" si="255"/>
        <v>0</v>
      </c>
      <c r="U316" s="54">
        <f t="shared" si="262"/>
        <v>0</v>
      </c>
      <c r="V316" s="55">
        <v>0</v>
      </c>
      <c r="W316" s="54">
        <f t="shared" si="263"/>
        <v>0</v>
      </c>
      <c r="X316" s="55">
        <v>0</v>
      </c>
      <c r="Y316" s="54">
        <f t="shared" si="264"/>
        <v>0</v>
      </c>
      <c r="Z316" s="55">
        <f t="shared" si="256"/>
        <v>0</v>
      </c>
      <c r="AA316" s="54">
        <f t="shared" si="265"/>
        <v>0</v>
      </c>
      <c r="AB316" s="55">
        <f t="shared" si="257"/>
        <v>0</v>
      </c>
      <c r="AC316" s="56" t="s">
        <v>34</v>
      </c>
      <c r="AK316" s="33"/>
      <c r="AL316" s="33"/>
    </row>
    <row r="317" spans="1:38" ht="47.25" x14ac:dyDescent="0.25">
      <c r="A317" s="80" t="s">
        <v>500</v>
      </c>
      <c r="B317" s="124" t="s">
        <v>689</v>
      </c>
      <c r="C317" s="52" t="s">
        <v>690</v>
      </c>
      <c r="D317" s="54">
        <v>0.72299999999999998</v>
      </c>
      <c r="E317" s="54" t="s">
        <v>34</v>
      </c>
      <c r="F317" s="71">
        <v>0</v>
      </c>
      <c r="G317" s="71">
        <f t="shared" si="258"/>
        <v>0.72299999999999998</v>
      </c>
      <c r="H317" s="54">
        <v>0.72299999999999998</v>
      </c>
      <c r="I317" s="54">
        <v>0</v>
      </c>
      <c r="J317" s="54">
        <v>0</v>
      </c>
      <c r="K317" s="54">
        <v>0.60250000000000004</v>
      </c>
      <c r="L317" s="54">
        <v>0.12049999999999994</v>
      </c>
      <c r="M317" s="54">
        <f t="shared" si="259"/>
        <v>0.72300000000000009</v>
      </c>
      <c r="N317" s="54">
        <v>0</v>
      </c>
      <c r="O317" s="54">
        <v>0</v>
      </c>
      <c r="P317" s="54">
        <v>0.60250000000000004</v>
      </c>
      <c r="Q317" s="54">
        <v>0.1205</v>
      </c>
      <c r="R317" s="54">
        <f t="shared" si="260"/>
        <v>0</v>
      </c>
      <c r="S317" s="54">
        <f t="shared" si="261"/>
        <v>0</v>
      </c>
      <c r="T317" s="55">
        <f t="shared" si="255"/>
        <v>0</v>
      </c>
      <c r="U317" s="54">
        <f t="shared" si="262"/>
        <v>0</v>
      </c>
      <c r="V317" s="55">
        <v>0</v>
      </c>
      <c r="W317" s="54">
        <f t="shared" si="263"/>
        <v>0</v>
      </c>
      <c r="X317" s="55">
        <v>0</v>
      </c>
      <c r="Y317" s="54">
        <f t="shared" si="264"/>
        <v>0</v>
      </c>
      <c r="Z317" s="55">
        <f t="shared" si="256"/>
        <v>0</v>
      </c>
      <c r="AA317" s="54">
        <f t="shared" si="265"/>
        <v>0</v>
      </c>
      <c r="AB317" s="55">
        <f t="shared" si="257"/>
        <v>0</v>
      </c>
      <c r="AC317" s="56" t="s">
        <v>34</v>
      </c>
      <c r="AK317" s="33"/>
      <c r="AL317" s="33"/>
    </row>
    <row r="318" spans="1:38" ht="31.5" x14ac:dyDescent="0.25">
      <c r="A318" s="80" t="s">
        <v>500</v>
      </c>
      <c r="B318" s="124" t="s">
        <v>691</v>
      </c>
      <c r="C318" s="52" t="s">
        <v>692</v>
      </c>
      <c r="D318" s="54">
        <v>3.9800999999999997</v>
      </c>
      <c r="E318" s="54" t="s">
        <v>34</v>
      </c>
      <c r="F318" s="71">
        <v>0</v>
      </c>
      <c r="G318" s="71">
        <f t="shared" si="258"/>
        <v>3.9800999999999997</v>
      </c>
      <c r="H318" s="54">
        <v>3.9800999999999997</v>
      </c>
      <c r="I318" s="54">
        <v>0</v>
      </c>
      <c r="J318" s="54">
        <v>0</v>
      </c>
      <c r="K318" s="54">
        <v>3.3167499999999999</v>
      </c>
      <c r="L318" s="54">
        <v>0.66334999999999988</v>
      </c>
      <c r="M318" s="54">
        <f t="shared" si="259"/>
        <v>3.9800963500000002</v>
      </c>
      <c r="N318" s="54">
        <v>0</v>
      </c>
      <c r="O318" s="54">
        <v>0</v>
      </c>
      <c r="P318" s="54">
        <v>3.3167469600000001</v>
      </c>
      <c r="Q318" s="54">
        <v>0.66334939000000026</v>
      </c>
      <c r="R318" s="54">
        <f t="shared" si="260"/>
        <v>3.6499999995776022E-6</v>
      </c>
      <c r="S318" s="54">
        <f t="shared" si="261"/>
        <v>-3.6499999995776022E-6</v>
      </c>
      <c r="T318" s="55">
        <f t="shared" si="255"/>
        <v>-9.1706238526107451E-7</v>
      </c>
      <c r="U318" s="54">
        <f t="shared" si="262"/>
        <v>0</v>
      </c>
      <c r="V318" s="55">
        <v>0</v>
      </c>
      <c r="W318" s="54">
        <f t="shared" si="263"/>
        <v>0</v>
      </c>
      <c r="X318" s="55">
        <v>0</v>
      </c>
      <c r="Y318" s="54">
        <f t="shared" si="264"/>
        <v>-3.0399999997321459E-6</v>
      </c>
      <c r="Z318" s="55">
        <f t="shared" si="256"/>
        <v>-9.1655988534925636E-7</v>
      </c>
      <c r="AA318" s="54">
        <f t="shared" si="265"/>
        <v>-6.0999999962341178E-7</v>
      </c>
      <c r="AB318" s="55">
        <f t="shared" si="257"/>
        <v>-9.1957488448543289E-7</v>
      </c>
      <c r="AC318" s="56" t="s">
        <v>34</v>
      </c>
      <c r="AK318" s="33"/>
      <c r="AL318" s="33"/>
    </row>
    <row r="319" spans="1:38" ht="31.5" x14ac:dyDescent="0.25">
      <c r="A319" s="80" t="s">
        <v>500</v>
      </c>
      <c r="B319" s="124" t="s">
        <v>693</v>
      </c>
      <c r="C319" s="52" t="s">
        <v>694</v>
      </c>
      <c r="D319" s="54">
        <v>1.8283799999999999</v>
      </c>
      <c r="E319" s="54" t="s">
        <v>34</v>
      </c>
      <c r="F319" s="71">
        <v>0</v>
      </c>
      <c r="G319" s="71">
        <f t="shared" si="258"/>
        <v>1.8283799999999999</v>
      </c>
      <c r="H319" s="54">
        <v>1.8283799999999999</v>
      </c>
      <c r="I319" s="54">
        <v>0</v>
      </c>
      <c r="J319" s="54">
        <v>0</v>
      </c>
      <c r="K319" s="71">
        <v>1.5236499999999999</v>
      </c>
      <c r="L319" s="54">
        <v>0.30472999999999995</v>
      </c>
      <c r="M319" s="54">
        <f t="shared" si="259"/>
        <v>1.8283776</v>
      </c>
      <c r="N319" s="54">
        <v>0</v>
      </c>
      <c r="O319" s="54">
        <v>0</v>
      </c>
      <c r="P319" s="54">
        <v>1.5236479999999999</v>
      </c>
      <c r="Q319" s="54">
        <v>0.3047296000000001</v>
      </c>
      <c r="R319" s="54">
        <f t="shared" si="260"/>
        <v>2.399999999846969E-6</v>
      </c>
      <c r="S319" s="54">
        <f t="shared" si="261"/>
        <v>-2.399999999846969E-6</v>
      </c>
      <c r="T319" s="55">
        <f t="shared" si="255"/>
        <v>-1.3126374166458664E-6</v>
      </c>
      <c r="U319" s="54">
        <f t="shared" si="262"/>
        <v>0</v>
      </c>
      <c r="V319" s="55">
        <v>0</v>
      </c>
      <c r="W319" s="54">
        <f t="shared" si="263"/>
        <v>0</v>
      </c>
      <c r="X319" s="55">
        <v>0</v>
      </c>
      <c r="Y319" s="54">
        <f t="shared" si="264"/>
        <v>-2.0000000000575113E-6</v>
      </c>
      <c r="Z319" s="55">
        <f t="shared" si="256"/>
        <v>-1.3126374167673097E-6</v>
      </c>
      <c r="AA319" s="54">
        <f t="shared" si="265"/>
        <v>-3.9999999984496881E-7</v>
      </c>
      <c r="AB319" s="55">
        <f t="shared" si="257"/>
        <v>-1.3126374162208148E-6</v>
      </c>
      <c r="AC319" s="56" t="s">
        <v>34</v>
      </c>
      <c r="AK319" s="33"/>
      <c r="AL319" s="33"/>
    </row>
    <row r="320" spans="1:38" ht="31.5" x14ac:dyDescent="0.25">
      <c r="A320" s="80" t="s">
        <v>500</v>
      </c>
      <c r="B320" s="124" t="s">
        <v>695</v>
      </c>
      <c r="C320" s="52" t="s">
        <v>696</v>
      </c>
      <c r="D320" s="54">
        <v>0.14881320000000001</v>
      </c>
      <c r="E320" s="54" t="s">
        <v>34</v>
      </c>
      <c r="F320" s="71">
        <v>0</v>
      </c>
      <c r="G320" s="71">
        <f t="shared" si="258"/>
        <v>0.14881320000000001</v>
      </c>
      <c r="H320" s="54">
        <v>0.14881320000000003</v>
      </c>
      <c r="I320" s="54">
        <v>0</v>
      </c>
      <c r="J320" s="54">
        <v>0</v>
      </c>
      <c r="K320" s="71">
        <v>0.124011</v>
      </c>
      <c r="L320" s="54">
        <v>2.480220000000001E-2</v>
      </c>
      <c r="M320" s="54">
        <f t="shared" si="259"/>
        <v>0.14881320000000003</v>
      </c>
      <c r="N320" s="54">
        <v>0</v>
      </c>
      <c r="O320" s="54">
        <v>0</v>
      </c>
      <c r="P320" s="54">
        <v>0.12401100000000001</v>
      </c>
      <c r="Q320" s="54">
        <v>2.4802200000000014E-2</v>
      </c>
      <c r="R320" s="54">
        <f t="shared" si="260"/>
        <v>0</v>
      </c>
      <c r="S320" s="54">
        <f t="shared" si="261"/>
        <v>0</v>
      </c>
      <c r="T320" s="55">
        <f t="shared" si="255"/>
        <v>0</v>
      </c>
      <c r="U320" s="54">
        <f t="shared" si="262"/>
        <v>0</v>
      </c>
      <c r="V320" s="55">
        <v>0</v>
      </c>
      <c r="W320" s="54">
        <f t="shared" si="263"/>
        <v>0</v>
      </c>
      <c r="X320" s="55">
        <v>0</v>
      </c>
      <c r="Y320" s="54">
        <f t="shared" si="264"/>
        <v>0</v>
      </c>
      <c r="Z320" s="55">
        <f t="shared" si="256"/>
        <v>0</v>
      </c>
      <c r="AA320" s="54">
        <f t="shared" si="265"/>
        <v>0</v>
      </c>
      <c r="AB320" s="55">
        <f t="shared" si="257"/>
        <v>0</v>
      </c>
      <c r="AC320" s="56" t="s">
        <v>34</v>
      </c>
      <c r="AK320" s="33"/>
      <c r="AL320" s="33"/>
    </row>
    <row r="321" spans="1:38" ht="31.5" x14ac:dyDescent="0.25">
      <c r="A321" s="80" t="s">
        <v>500</v>
      </c>
      <c r="B321" s="124" t="s">
        <v>697</v>
      </c>
      <c r="C321" s="52" t="s">
        <v>698</v>
      </c>
      <c r="D321" s="54">
        <v>0.69609045599999997</v>
      </c>
      <c r="E321" s="54" t="s">
        <v>34</v>
      </c>
      <c r="F321" s="71">
        <v>0</v>
      </c>
      <c r="G321" s="71">
        <f t="shared" si="258"/>
        <v>0.69609045599999997</v>
      </c>
      <c r="H321" s="54">
        <v>0.69609045599999997</v>
      </c>
      <c r="I321" s="54">
        <v>0</v>
      </c>
      <c r="J321" s="54">
        <v>0</v>
      </c>
      <c r="K321" s="71">
        <v>0.58007538000000003</v>
      </c>
      <c r="L321" s="54">
        <v>0.11601507599999994</v>
      </c>
      <c r="M321" s="54">
        <f t="shared" si="259"/>
        <v>0.19516800000000001</v>
      </c>
      <c r="N321" s="54">
        <v>0</v>
      </c>
      <c r="O321" s="54">
        <v>0</v>
      </c>
      <c r="P321" s="54">
        <v>0.16263999999999998</v>
      </c>
      <c r="Q321" s="54">
        <v>3.2528000000000022E-2</v>
      </c>
      <c r="R321" s="54">
        <f t="shared" si="260"/>
        <v>0.50092245599999996</v>
      </c>
      <c r="S321" s="54">
        <f t="shared" si="261"/>
        <v>-0.50092245599999996</v>
      </c>
      <c r="T321" s="55">
        <f t="shared" si="255"/>
        <v>-0.71962264628435013</v>
      </c>
      <c r="U321" s="54">
        <f t="shared" si="262"/>
        <v>0</v>
      </c>
      <c r="V321" s="55">
        <v>0</v>
      </c>
      <c r="W321" s="54">
        <f t="shared" si="263"/>
        <v>0</v>
      </c>
      <c r="X321" s="55">
        <v>0</v>
      </c>
      <c r="Y321" s="54">
        <f t="shared" si="264"/>
        <v>-0.41743538000000002</v>
      </c>
      <c r="Z321" s="55">
        <f t="shared" si="256"/>
        <v>-0.71962264628435013</v>
      </c>
      <c r="AA321" s="54">
        <f t="shared" si="265"/>
        <v>-8.348707599999991E-2</v>
      </c>
      <c r="AB321" s="55">
        <f t="shared" si="257"/>
        <v>-0.7196226462843498</v>
      </c>
      <c r="AC321" s="56" t="s">
        <v>317</v>
      </c>
      <c r="AK321" s="33"/>
      <c r="AL321" s="33"/>
    </row>
    <row r="322" spans="1:38" ht="31.5" x14ac:dyDescent="0.25">
      <c r="A322" s="80" t="s">
        <v>500</v>
      </c>
      <c r="B322" s="124" t="s">
        <v>699</v>
      </c>
      <c r="C322" s="52" t="s">
        <v>700</v>
      </c>
      <c r="D322" s="54">
        <v>0.67696703999999985</v>
      </c>
      <c r="E322" s="54" t="s">
        <v>34</v>
      </c>
      <c r="F322" s="71">
        <v>0</v>
      </c>
      <c r="G322" s="71">
        <f t="shared" si="258"/>
        <v>0.67696703999999985</v>
      </c>
      <c r="H322" s="54">
        <v>0.67696703999999985</v>
      </c>
      <c r="I322" s="54">
        <v>0</v>
      </c>
      <c r="J322" s="54">
        <v>0</v>
      </c>
      <c r="K322" s="71">
        <v>0.56413919999999995</v>
      </c>
      <c r="L322" s="54">
        <v>0.1128278399999999</v>
      </c>
      <c r="M322" s="54">
        <f t="shared" si="259"/>
        <v>0.67696715000000007</v>
      </c>
      <c r="N322" s="54">
        <v>0</v>
      </c>
      <c r="O322" s="54">
        <v>0</v>
      </c>
      <c r="P322" s="54">
        <v>0.56413929000000007</v>
      </c>
      <c r="Q322" s="54">
        <v>0.11282785999999999</v>
      </c>
      <c r="R322" s="54">
        <f t="shared" si="260"/>
        <v>-1.1000000021965661E-7</v>
      </c>
      <c r="S322" s="54">
        <f t="shared" si="261"/>
        <v>1.1000000021965661E-7</v>
      </c>
      <c r="T322" s="55">
        <f t="shared" si="255"/>
        <v>1.6248944737347424E-7</v>
      </c>
      <c r="U322" s="54">
        <f t="shared" si="262"/>
        <v>0</v>
      </c>
      <c r="V322" s="55">
        <v>0</v>
      </c>
      <c r="W322" s="54">
        <f t="shared" si="263"/>
        <v>0</v>
      </c>
      <c r="X322" s="55">
        <v>0</v>
      </c>
      <c r="Y322" s="54">
        <f t="shared" si="264"/>
        <v>9.0000000119161427E-8</v>
      </c>
      <c r="Z322" s="55">
        <f t="shared" si="256"/>
        <v>1.5953509367752042E-7</v>
      </c>
      <c r="AA322" s="54">
        <f t="shared" si="265"/>
        <v>2.0000000086617398E-8</v>
      </c>
      <c r="AB322" s="55">
        <f t="shared" si="257"/>
        <v>1.7726121573024367E-7</v>
      </c>
      <c r="AC322" s="56" t="s">
        <v>34</v>
      </c>
      <c r="AK322" s="33"/>
      <c r="AL322" s="33"/>
    </row>
    <row r="323" spans="1:38" ht="31.5" x14ac:dyDescent="0.25">
      <c r="A323" s="80" t="s">
        <v>500</v>
      </c>
      <c r="B323" s="124" t="s">
        <v>701</v>
      </c>
      <c r="C323" s="52" t="s">
        <v>702</v>
      </c>
      <c r="D323" s="54">
        <v>0.13200000000000001</v>
      </c>
      <c r="E323" s="54" t="s">
        <v>34</v>
      </c>
      <c r="F323" s="71">
        <v>0</v>
      </c>
      <c r="G323" s="71">
        <f t="shared" si="258"/>
        <v>0.13200000000000001</v>
      </c>
      <c r="H323" s="54">
        <v>0.13200000000000001</v>
      </c>
      <c r="I323" s="54">
        <v>0</v>
      </c>
      <c r="J323" s="54">
        <v>0</v>
      </c>
      <c r="K323" s="71">
        <v>0.11</v>
      </c>
      <c r="L323" s="54">
        <v>2.2000000000000006E-2</v>
      </c>
      <c r="M323" s="54">
        <f t="shared" si="259"/>
        <v>0.13200000000000001</v>
      </c>
      <c r="N323" s="54">
        <v>0</v>
      </c>
      <c r="O323" s="54">
        <v>0</v>
      </c>
      <c r="P323" s="54">
        <v>0.11</v>
      </c>
      <c r="Q323" s="54">
        <v>2.1999999999999999E-2</v>
      </c>
      <c r="R323" s="54">
        <f t="shared" si="260"/>
        <v>0</v>
      </c>
      <c r="S323" s="54">
        <f t="shared" si="261"/>
        <v>0</v>
      </c>
      <c r="T323" s="55">
        <f t="shared" si="255"/>
        <v>0</v>
      </c>
      <c r="U323" s="54">
        <f t="shared" si="262"/>
        <v>0</v>
      </c>
      <c r="V323" s="55">
        <v>0</v>
      </c>
      <c r="W323" s="54">
        <f t="shared" si="263"/>
        <v>0</v>
      </c>
      <c r="X323" s="55">
        <v>0</v>
      </c>
      <c r="Y323" s="54">
        <f t="shared" si="264"/>
        <v>0</v>
      </c>
      <c r="Z323" s="55">
        <f t="shared" si="256"/>
        <v>0</v>
      </c>
      <c r="AA323" s="54">
        <f t="shared" si="265"/>
        <v>0</v>
      </c>
      <c r="AB323" s="55">
        <f t="shared" si="257"/>
        <v>0</v>
      </c>
      <c r="AC323" s="56" t="s">
        <v>34</v>
      </c>
      <c r="AK323" s="33"/>
      <c r="AL323" s="33"/>
    </row>
    <row r="324" spans="1:38" ht="31.5" x14ac:dyDescent="0.25">
      <c r="A324" s="80" t="s">
        <v>500</v>
      </c>
      <c r="B324" s="124" t="s">
        <v>703</v>
      </c>
      <c r="C324" s="52" t="s">
        <v>704</v>
      </c>
      <c r="D324" s="54">
        <v>0.65939999999999999</v>
      </c>
      <c r="E324" s="54" t="s">
        <v>34</v>
      </c>
      <c r="F324" s="54">
        <v>0</v>
      </c>
      <c r="G324" s="71">
        <f t="shared" si="258"/>
        <v>0.65939999999999999</v>
      </c>
      <c r="H324" s="54">
        <v>0.65939999999999999</v>
      </c>
      <c r="I324" s="54">
        <v>0</v>
      </c>
      <c r="J324" s="54">
        <v>0</v>
      </c>
      <c r="K324" s="71">
        <v>0.54949999999999999</v>
      </c>
      <c r="L324" s="54">
        <v>0.1099</v>
      </c>
      <c r="M324" s="54">
        <f t="shared" si="259"/>
        <v>0.65939999999999999</v>
      </c>
      <c r="N324" s="54">
        <v>0</v>
      </c>
      <c r="O324" s="54">
        <v>0</v>
      </c>
      <c r="P324" s="54">
        <v>0.54949999999999999</v>
      </c>
      <c r="Q324" s="54">
        <v>0.10989999999999998</v>
      </c>
      <c r="R324" s="54">
        <f t="shared" si="260"/>
        <v>0</v>
      </c>
      <c r="S324" s="54">
        <f t="shared" si="261"/>
        <v>0</v>
      </c>
      <c r="T324" s="55">
        <f t="shared" si="255"/>
        <v>0</v>
      </c>
      <c r="U324" s="54">
        <f t="shared" si="262"/>
        <v>0</v>
      </c>
      <c r="V324" s="55">
        <v>0</v>
      </c>
      <c r="W324" s="54">
        <f t="shared" si="263"/>
        <v>0</v>
      </c>
      <c r="X324" s="55">
        <v>0</v>
      </c>
      <c r="Y324" s="54">
        <f t="shared" si="264"/>
        <v>0</v>
      </c>
      <c r="Z324" s="55">
        <f t="shared" si="256"/>
        <v>0</v>
      </c>
      <c r="AA324" s="54">
        <f t="shared" si="265"/>
        <v>0</v>
      </c>
      <c r="AB324" s="55">
        <f t="shared" si="257"/>
        <v>0</v>
      </c>
      <c r="AC324" s="56" t="s">
        <v>34</v>
      </c>
      <c r="AK324" s="33"/>
      <c r="AL324" s="33"/>
    </row>
    <row r="325" spans="1:38" ht="63" x14ac:dyDescent="0.25">
      <c r="A325" s="80" t="s">
        <v>500</v>
      </c>
      <c r="B325" s="124" t="s">
        <v>705</v>
      </c>
      <c r="C325" s="52" t="s">
        <v>706</v>
      </c>
      <c r="D325" s="54">
        <v>15.767275139999999</v>
      </c>
      <c r="E325" s="54" t="s">
        <v>34</v>
      </c>
      <c r="F325" s="54">
        <v>0</v>
      </c>
      <c r="G325" s="71">
        <f t="shared" si="258"/>
        <v>15.767275139999999</v>
      </c>
      <c r="H325" s="54">
        <v>15.767275139999999</v>
      </c>
      <c r="I325" s="54">
        <v>0</v>
      </c>
      <c r="J325" s="54">
        <v>0</v>
      </c>
      <c r="K325" s="71">
        <v>13.139395950000001</v>
      </c>
      <c r="L325" s="54">
        <v>2.627879189999998</v>
      </c>
      <c r="M325" s="54">
        <f t="shared" si="259"/>
        <v>0</v>
      </c>
      <c r="N325" s="54">
        <v>0</v>
      </c>
      <c r="O325" s="54">
        <v>0</v>
      </c>
      <c r="P325" s="54">
        <v>0</v>
      </c>
      <c r="Q325" s="54">
        <v>0</v>
      </c>
      <c r="R325" s="54">
        <f t="shared" si="260"/>
        <v>15.767275139999999</v>
      </c>
      <c r="S325" s="54">
        <f t="shared" si="261"/>
        <v>-15.767275139999999</v>
      </c>
      <c r="T325" s="55">
        <f t="shared" si="255"/>
        <v>-1</v>
      </c>
      <c r="U325" s="54">
        <f t="shared" si="262"/>
        <v>0</v>
      </c>
      <c r="V325" s="55">
        <v>0</v>
      </c>
      <c r="W325" s="54">
        <f t="shared" si="263"/>
        <v>0</v>
      </c>
      <c r="X325" s="55">
        <v>0</v>
      </c>
      <c r="Y325" s="54">
        <f t="shared" si="264"/>
        <v>-13.139395950000001</v>
      </c>
      <c r="Z325" s="55">
        <f t="shared" si="256"/>
        <v>-1</v>
      </c>
      <c r="AA325" s="54">
        <f t="shared" si="265"/>
        <v>-2.627879189999998</v>
      </c>
      <c r="AB325" s="55">
        <f t="shared" si="257"/>
        <v>-1</v>
      </c>
      <c r="AC325" s="56" t="s">
        <v>707</v>
      </c>
      <c r="AK325" s="33"/>
      <c r="AL325" s="33"/>
    </row>
    <row r="326" spans="1:38" ht="31.5" x14ac:dyDescent="0.25">
      <c r="A326" s="80" t="s">
        <v>500</v>
      </c>
      <c r="B326" s="124" t="s">
        <v>708</v>
      </c>
      <c r="C326" s="70" t="s">
        <v>709</v>
      </c>
      <c r="D326" s="54">
        <v>6.9398648039999991</v>
      </c>
      <c r="E326" s="54" t="s">
        <v>34</v>
      </c>
      <c r="F326" s="54">
        <v>0</v>
      </c>
      <c r="G326" s="71">
        <f t="shared" si="258"/>
        <v>6.9398648039999991</v>
      </c>
      <c r="H326" s="54">
        <v>5.1368066999999993</v>
      </c>
      <c r="I326" s="54">
        <v>0</v>
      </c>
      <c r="J326" s="54">
        <v>0</v>
      </c>
      <c r="K326" s="71">
        <v>4.2806722499999994</v>
      </c>
      <c r="L326" s="54">
        <v>0.85613444999999988</v>
      </c>
      <c r="M326" s="54">
        <f t="shared" si="259"/>
        <v>4.8276000000000003</v>
      </c>
      <c r="N326" s="54">
        <v>0</v>
      </c>
      <c r="O326" s="54">
        <v>0</v>
      </c>
      <c r="P326" s="54">
        <v>4.0229999999999997</v>
      </c>
      <c r="Q326" s="54">
        <v>0.80460000000000031</v>
      </c>
      <c r="R326" s="54">
        <f t="shared" si="260"/>
        <v>2.1122648039999987</v>
      </c>
      <c r="S326" s="54">
        <f t="shared" si="261"/>
        <v>-0.30920669999999895</v>
      </c>
      <c r="T326" s="55">
        <f t="shared" si="255"/>
        <v>-6.0194342138667395E-2</v>
      </c>
      <c r="U326" s="54">
        <f t="shared" si="262"/>
        <v>0</v>
      </c>
      <c r="V326" s="55">
        <v>0</v>
      </c>
      <c r="W326" s="54">
        <f t="shared" si="263"/>
        <v>0</v>
      </c>
      <c r="X326" s="55">
        <v>0</v>
      </c>
      <c r="Y326" s="54">
        <f t="shared" si="264"/>
        <v>-0.25767224999999971</v>
      </c>
      <c r="Z326" s="55">
        <f t="shared" si="256"/>
        <v>-6.0194342138667534E-2</v>
      </c>
      <c r="AA326" s="54">
        <f t="shared" si="265"/>
        <v>-5.1534449999999565E-2</v>
      </c>
      <c r="AB326" s="55">
        <f t="shared" si="257"/>
        <v>-6.019434213866709E-2</v>
      </c>
      <c r="AC326" s="56" t="s">
        <v>34</v>
      </c>
      <c r="AK326" s="33"/>
      <c r="AL326" s="33"/>
    </row>
    <row r="327" spans="1:38" ht="94.5" x14ac:dyDescent="0.25">
      <c r="A327" s="80" t="s">
        <v>500</v>
      </c>
      <c r="B327" s="124" t="s">
        <v>710</v>
      </c>
      <c r="C327" s="70" t="s">
        <v>711</v>
      </c>
      <c r="D327" s="54">
        <v>16.09553944</v>
      </c>
      <c r="E327" s="54" t="s">
        <v>34</v>
      </c>
      <c r="F327" s="54">
        <v>0</v>
      </c>
      <c r="G327" s="71">
        <f t="shared" si="258"/>
        <v>16.09553944</v>
      </c>
      <c r="H327" s="54">
        <v>16.09553944</v>
      </c>
      <c r="I327" s="54">
        <v>0</v>
      </c>
      <c r="J327" s="54">
        <v>0</v>
      </c>
      <c r="K327" s="71">
        <v>13.412949533333334</v>
      </c>
      <c r="L327" s="54">
        <v>2.6825899066666654</v>
      </c>
      <c r="M327" s="54">
        <f t="shared" si="259"/>
        <v>0.14805000000000001</v>
      </c>
      <c r="N327" s="54">
        <v>0</v>
      </c>
      <c r="O327" s="54">
        <v>0</v>
      </c>
      <c r="P327" s="54">
        <v>0.123375</v>
      </c>
      <c r="Q327" s="54">
        <v>2.4675000000000013E-2</v>
      </c>
      <c r="R327" s="54">
        <f t="shared" si="260"/>
        <v>15.94748944</v>
      </c>
      <c r="S327" s="54">
        <f t="shared" si="261"/>
        <v>-15.94748944</v>
      </c>
      <c r="T327" s="55">
        <f t="shared" si="255"/>
        <v>-0.99080179943319757</v>
      </c>
      <c r="U327" s="54">
        <f t="shared" si="262"/>
        <v>0</v>
      </c>
      <c r="V327" s="55">
        <v>0</v>
      </c>
      <c r="W327" s="54">
        <f t="shared" si="263"/>
        <v>0</v>
      </c>
      <c r="X327" s="55">
        <v>0</v>
      </c>
      <c r="Y327" s="54">
        <f t="shared" si="264"/>
        <v>-13.289574533333335</v>
      </c>
      <c r="Z327" s="55">
        <f t="shared" si="256"/>
        <v>-0.99080179943319757</v>
      </c>
      <c r="AA327" s="54">
        <f t="shared" si="265"/>
        <v>-2.6579149066666652</v>
      </c>
      <c r="AB327" s="55">
        <f t="shared" si="257"/>
        <v>-0.99080179943319746</v>
      </c>
      <c r="AC327" s="56" t="s">
        <v>712</v>
      </c>
      <c r="AK327" s="33"/>
      <c r="AL327" s="33"/>
    </row>
    <row r="328" spans="1:38" ht="126" x14ac:dyDescent="0.25">
      <c r="A328" s="80" t="s">
        <v>500</v>
      </c>
      <c r="B328" s="124" t="s">
        <v>713</v>
      </c>
      <c r="C328" s="70" t="s">
        <v>714</v>
      </c>
      <c r="D328" s="54">
        <v>15.767275139999999</v>
      </c>
      <c r="E328" s="54" t="s">
        <v>34</v>
      </c>
      <c r="F328" s="54">
        <v>0</v>
      </c>
      <c r="G328" s="71">
        <f t="shared" si="258"/>
        <v>15.767275139999999</v>
      </c>
      <c r="H328" s="54">
        <v>15.767275139999999</v>
      </c>
      <c r="I328" s="54">
        <v>0</v>
      </c>
      <c r="J328" s="54">
        <v>0</v>
      </c>
      <c r="K328" s="71">
        <v>13.139395950000001</v>
      </c>
      <c r="L328" s="54">
        <v>2.627879189999998</v>
      </c>
      <c r="M328" s="54">
        <f t="shared" si="259"/>
        <v>20.390137039999999</v>
      </c>
      <c r="N328" s="54">
        <v>0</v>
      </c>
      <c r="O328" s="54">
        <v>0</v>
      </c>
      <c r="P328" s="54">
        <v>16.991780869999999</v>
      </c>
      <c r="Q328" s="54">
        <v>3.3983561699999991</v>
      </c>
      <c r="R328" s="54">
        <f t="shared" si="260"/>
        <v>-4.6228619000000002</v>
      </c>
      <c r="S328" s="54">
        <f t="shared" si="261"/>
        <v>4.6228619000000002</v>
      </c>
      <c r="T328" s="55">
        <f t="shared" si="255"/>
        <v>0.29319345663425778</v>
      </c>
      <c r="U328" s="54">
        <f t="shared" si="262"/>
        <v>0</v>
      </c>
      <c r="V328" s="55">
        <v>0</v>
      </c>
      <c r="W328" s="54">
        <f t="shared" si="263"/>
        <v>0</v>
      </c>
      <c r="X328" s="55">
        <v>0</v>
      </c>
      <c r="Y328" s="54">
        <f t="shared" si="264"/>
        <v>3.8523849199999987</v>
      </c>
      <c r="Z328" s="55">
        <f t="shared" si="256"/>
        <v>0.29319345688794762</v>
      </c>
      <c r="AA328" s="54">
        <f t="shared" si="265"/>
        <v>0.77047698000000109</v>
      </c>
      <c r="AB328" s="55">
        <f t="shared" si="257"/>
        <v>0.29319345536580838</v>
      </c>
      <c r="AC328" s="56" t="s">
        <v>715</v>
      </c>
      <c r="AK328" s="33"/>
      <c r="AL328" s="33"/>
    </row>
    <row r="329" spans="1:38" ht="31.5" x14ac:dyDescent="0.25">
      <c r="A329" s="80" t="s">
        <v>500</v>
      </c>
      <c r="B329" s="124" t="s">
        <v>716</v>
      </c>
      <c r="C329" s="70" t="s">
        <v>717</v>
      </c>
      <c r="D329" s="54">
        <v>12.812892</v>
      </c>
      <c r="E329" s="54" t="s">
        <v>34</v>
      </c>
      <c r="F329" s="54">
        <v>0</v>
      </c>
      <c r="G329" s="71">
        <f t="shared" si="258"/>
        <v>12.812892</v>
      </c>
      <c r="H329" s="54">
        <v>12.812892</v>
      </c>
      <c r="I329" s="54">
        <v>0</v>
      </c>
      <c r="J329" s="54">
        <v>0</v>
      </c>
      <c r="K329" s="71">
        <v>10.67741</v>
      </c>
      <c r="L329" s="54">
        <v>2.1354819999999997</v>
      </c>
      <c r="M329" s="54">
        <f t="shared" si="259"/>
        <v>7.0009979999999999E-2</v>
      </c>
      <c r="N329" s="54">
        <v>0</v>
      </c>
      <c r="O329" s="54">
        <v>0</v>
      </c>
      <c r="P329" s="54">
        <v>5.8341649999999995E-2</v>
      </c>
      <c r="Q329" s="54">
        <v>1.1668330000000005E-2</v>
      </c>
      <c r="R329" s="54">
        <f t="shared" si="260"/>
        <v>12.74288202</v>
      </c>
      <c r="S329" s="54">
        <f t="shared" si="261"/>
        <v>-12.74288202</v>
      </c>
      <c r="T329" s="55">
        <f t="shared" si="255"/>
        <v>-0.99453597361157808</v>
      </c>
      <c r="U329" s="54">
        <f t="shared" si="262"/>
        <v>0</v>
      </c>
      <c r="V329" s="55">
        <v>0</v>
      </c>
      <c r="W329" s="54">
        <f t="shared" si="263"/>
        <v>0</v>
      </c>
      <c r="X329" s="55">
        <v>0</v>
      </c>
      <c r="Y329" s="54">
        <f t="shared" si="264"/>
        <v>-10.619068350000001</v>
      </c>
      <c r="Z329" s="55">
        <f t="shared" si="256"/>
        <v>-0.99453597361157819</v>
      </c>
      <c r="AA329" s="54">
        <f t="shared" si="265"/>
        <v>-2.1238136699999997</v>
      </c>
      <c r="AB329" s="55">
        <f t="shared" si="257"/>
        <v>-0.99453597361157808</v>
      </c>
      <c r="AC329" s="56" t="s">
        <v>718</v>
      </c>
      <c r="AK329" s="33"/>
      <c r="AL329" s="33"/>
    </row>
    <row r="330" spans="1:38" ht="31.5" x14ac:dyDescent="0.25">
      <c r="A330" s="80" t="s">
        <v>500</v>
      </c>
      <c r="B330" s="124" t="s">
        <v>719</v>
      </c>
      <c r="C330" s="70" t="s">
        <v>720</v>
      </c>
      <c r="D330" s="54">
        <v>7.6242000000000001</v>
      </c>
      <c r="E330" s="54" t="s">
        <v>34</v>
      </c>
      <c r="F330" s="54">
        <v>0</v>
      </c>
      <c r="G330" s="71">
        <f t="shared" si="258"/>
        <v>7.6242000000000001</v>
      </c>
      <c r="H330" s="54">
        <v>7.6242000000000001</v>
      </c>
      <c r="I330" s="54">
        <v>0</v>
      </c>
      <c r="J330" s="54">
        <v>0</v>
      </c>
      <c r="K330" s="71">
        <v>6.3535000000000004</v>
      </c>
      <c r="L330" s="54">
        <v>1.2706999999999997</v>
      </c>
      <c r="M330" s="54">
        <f t="shared" si="259"/>
        <v>8.5554550000000003</v>
      </c>
      <c r="N330" s="54">
        <v>0</v>
      </c>
      <c r="O330" s="54">
        <v>0</v>
      </c>
      <c r="P330" s="54">
        <v>7.1295458299999996</v>
      </c>
      <c r="Q330" s="54">
        <v>1.4259091699999999</v>
      </c>
      <c r="R330" s="54">
        <f t="shared" si="260"/>
        <v>-0.93125500000000017</v>
      </c>
      <c r="S330" s="54">
        <f t="shared" si="261"/>
        <v>0.93125500000000017</v>
      </c>
      <c r="T330" s="55">
        <f t="shared" si="255"/>
        <v>0.12214461845177201</v>
      </c>
      <c r="U330" s="54">
        <f t="shared" si="262"/>
        <v>0</v>
      </c>
      <c r="V330" s="55">
        <v>0</v>
      </c>
      <c r="W330" s="54">
        <f t="shared" si="263"/>
        <v>0</v>
      </c>
      <c r="X330" s="55">
        <v>0</v>
      </c>
      <c r="Y330" s="54">
        <f t="shared" si="264"/>
        <v>0.77604582999999927</v>
      </c>
      <c r="Z330" s="55">
        <f t="shared" si="256"/>
        <v>0.12214461792712666</v>
      </c>
      <c r="AA330" s="54">
        <f t="shared" si="265"/>
        <v>0.15520917000000023</v>
      </c>
      <c r="AB330" s="55">
        <f t="shared" si="257"/>
        <v>0.12214462107499824</v>
      </c>
      <c r="AC330" s="56" t="s">
        <v>721</v>
      </c>
      <c r="AK330" s="33"/>
      <c r="AL330" s="33"/>
    </row>
    <row r="331" spans="1:38" ht="31.5" x14ac:dyDescent="0.25">
      <c r="A331" s="80" t="s">
        <v>500</v>
      </c>
      <c r="B331" s="124" t="s">
        <v>722</v>
      </c>
      <c r="C331" s="70" t="s">
        <v>723</v>
      </c>
      <c r="D331" s="54">
        <v>2.8307999999999995</v>
      </c>
      <c r="E331" s="54" t="s">
        <v>34</v>
      </c>
      <c r="F331" s="54">
        <v>0</v>
      </c>
      <c r="G331" s="71">
        <f t="shared" si="258"/>
        <v>2.8307999999999995</v>
      </c>
      <c r="H331" s="54">
        <v>2.8308</v>
      </c>
      <c r="I331" s="54">
        <v>0</v>
      </c>
      <c r="J331" s="54">
        <v>0</v>
      </c>
      <c r="K331" s="71">
        <v>2.359</v>
      </c>
      <c r="L331" s="54">
        <v>0.47179999999999955</v>
      </c>
      <c r="M331" s="54">
        <f t="shared" si="259"/>
        <v>2.8308</v>
      </c>
      <c r="N331" s="54">
        <v>0</v>
      </c>
      <c r="O331" s="54">
        <v>0</v>
      </c>
      <c r="P331" s="54">
        <v>2.359</v>
      </c>
      <c r="Q331" s="54">
        <v>0.47180000000000016</v>
      </c>
      <c r="R331" s="54">
        <f t="shared" si="260"/>
        <v>0</v>
      </c>
      <c r="S331" s="54">
        <f t="shared" si="261"/>
        <v>0</v>
      </c>
      <c r="T331" s="55">
        <f t="shared" si="255"/>
        <v>0</v>
      </c>
      <c r="U331" s="54">
        <f t="shared" si="262"/>
        <v>0</v>
      </c>
      <c r="V331" s="55">
        <v>0</v>
      </c>
      <c r="W331" s="54">
        <f t="shared" si="263"/>
        <v>0</v>
      </c>
      <c r="X331" s="55">
        <v>0</v>
      </c>
      <c r="Y331" s="54">
        <f t="shared" si="264"/>
        <v>0</v>
      </c>
      <c r="Z331" s="55">
        <f t="shared" si="256"/>
        <v>0</v>
      </c>
      <c r="AA331" s="54">
        <f t="shared" si="265"/>
        <v>6.106226635438361E-16</v>
      </c>
      <c r="AB331" s="55">
        <f t="shared" si="257"/>
        <v>1.294240490766928E-15</v>
      </c>
      <c r="AC331" s="56" t="s">
        <v>34</v>
      </c>
      <c r="AK331" s="33"/>
      <c r="AL331" s="33"/>
    </row>
    <row r="332" spans="1:38" x14ac:dyDescent="0.25">
      <c r="A332" s="80" t="s">
        <v>500</v>
      </c>
      <c r="B332" s="124" t="s">
        <v>724</v>
      </c>
      <c r="C332" s="93" t="s">
        <v>725</v>
      </c>
      <c r="D332" s="54">
        <v>0.16956360000000001</v>
      </c>
      <c r="E332" s="54" t="s">
        <v>34</v>
      </c>
      <c r="F332" s="54">
        <v>0</v>
      </c>
      <c r="G332" s="71">
        <f t="shared" si="258"/>
        <v>0.16956360000000001</v>
      </c>
      <c r="H332" s="54">
        <v>0.16956360000000001</v>
      </c>
      <c r="I332" s="54">
        <v>0</v>
      </c>
      <c r="J332" s="54">
        <v>0</v>
      </c>
      <c r="K332" s="71">
        <v>0.14130300000000001</v>
      </c>
      <c r="L332" s="54">
        <v>2.8260599999999997E-2</v>
      </c>
      <c r="M332" s="54">
        <f t="shared" si="259"/>
        <v>0.16956359999999998</v>
      </c>
      <c r="N332" s="54">
        <v>0</v>
      </c>
      <c r="O332" s="54">
        <v>0</v>
      </c>
      <c r="P332" s="54">
        <v>0.14130299999999998</v>
      </c>
      <c r="Q332" s="54">
        <v>2.8260600000000011E-2</v>
      </c>
      <c r="R332" s="54">
        <f t="shared" si="260"/>
        <v>0</v>
      </c>
      <c r="S332" s="54">
        <f t="shared" si="261"/>
        <v>0</v>
      </c>
      <c r="T332" s="55">
        <f t="shared" si="255"/>
        <v>0</v>
      </c>
      <c r="U332" s="54">
        <f t="shared" si="262"/>
        <v>0</v>
      </c>
      <c r="V332" s="55">
        <v>0</v>
      </c>
      <c r="W332" s="54">
        <f t="shared" si="263"/>
        <v>0</v>
      </c>
      <c r="X332" s="55">
        <v>0</v>
      </c>
      <c r="Y332" s="54">
        <f t="shared" si="264"/>
        <v>0</v>
      </c>
      <c r="Z332" s="55">
        <f t="shared" si="256"/>
        <v>0</v>
      </c>
      <c r="AA332" s="54">
        <f t="shared" si="265"/>
        <v>0</v>
      </c>
      <c r="AB332" s="55">
        <f t="shared" si="257"/>
        <v>0</v>
      </c>
      <c r="AC332" s="56" t="s">
        <v>34</v>
      </c>
      <c r="AK332" s="33"/>
      <c r="AL332" s="33"/>
    </row>
    <row r="333" spans="1:38" ht="31.5" x14ac:dyDescent="0.25">
      <c r="A333" s="50" t="s">
        <v>500</v>
      </c>
      <c r="B333" s="125" t="s">
        <v>726</v>
      </c>
      <c r="C333" s="70" t="s">
        <v>727</v>
      </c>
      <c r="D333" s="54">
        <v>0.40900671999999999</v>
      </c>
      <c r="E333" s="54" t="s">
        <v>34</v>
      </c>
      <c r="F333" s="71">
        <v>0</v>
      </c>
      <c r="G333" s="71">
        <f t="shared" si="258"/>
        <v>0.40900671999999999</v>
      </c>
      <c r="H333" s="54">
        <v>0.40900671999999999</v>
      </c>
      <c r="I333" s="54">
        <v>0</v>
      </c>
      <c r="J333" s="54">
        <v>0</v>
      </c>
      <c r="K333" s="71">
        <v>0.34083893333333332</v>
      </c>
      <c r="L333" s="54">
        <v>6.8167786666666674E-2</v>
      </c>
      <c r="M333" s="54">
        <f t="shared" si="259"/>
        <v>0.41633999999999993</v>
      </c>
      <c r="N333" s="54">
        <v>0</v>
      </c>
      <c r="O333" s="54">
        <v>0</v>
      </c>
      <c r="P333" s="54">
        <v>0.34694999999999998</v>
      </c>
      <c r="Q333" s="54">
        <v>6.9389999999999979E-2</v>
      </c>
      <c r="R333" s="54">
        <f t="shared" si="260"/>
        <v>-7.3332799999999421E-3</v>
      </c>
      <c r="S333" s="54">
        <f t="shared" si="261"/>
        <v>7.3332799999999421E-3</v>
      </c>
      <c r="T333" s="55">
        <f t="shared" si="255"/>
        <v>1.7929485363956714E-2</v>
      </c>
      <c r="U333" s="54">
        <f t="shared" si="262"/>
        <v>0</v>
      </c>
      <c r="V333" s="55">
        <v>0</v>
      </c>
      <c r="W333" s="54">
        <f t="shared" si="263"/>
        <v>0</v>
      </c>
      <c r="X333" s="55">
        <v>0</v>
      </c>
      <c r="Y333" s="54">
        <f t="shared" si="264"/>
        <v>6.1110666666666646E-3</v>
      </c>
      <c r="Z333" s="55">
        <f t="shared" si="256"/>
        <v>1.7929485363956853E-2</v>
      </c>
      <c r="AA333" s="54">
        <f t="shared" si="265"/>
        <v>1.2222133333333052E-3</v>
      </c>
      <c r="AB333" s="55">
        <f t="shared" si="257"/>
        <v>1.792948536395644E-2</v>
      </c>
      <c r="AC333" s="71" t="s">
        <v>34</v>
      </c>
      <c r="AK333" s="33"/>
      <c r="AL333" s="33"/>
    </row>
    <row r="334" spans="1:38" ht="31.5" x14ac:dyDescent="0.25">
      <c r="A334" s="50" t="s">
        <v>500</v>
      </c>
      <c r="B334" s="125" t="s">
        <v>728</v>
      </c>
      <c r="C334" s="70" t="s">
        <v>729</v>
      </c>
      <c r="D334" s="54">
        <v>1.1819999999999999</v>
      </c>
      <c r="E334" s="54" t="s">
        <v>34</v>
      </c>
      <c r="F334" s="54">
        <v>0</v>
      </c>
      <c r="G334" s="71">
        <f t="shared" si="258"/>
        <v>1.1819999999999999</v>
      </c>
      <c r="H334" s="54">
        <v>1.1819999999999999</v>
      </c>
      <c r="I334" s="54">
        <v>0</v>
      </c>
      <c r="J334" s="54">
        <v>0</v>
      </c>
      <c r="K334" s="71">
        <v>0.98499999999999999</v>
      </c>
      <c r="L334" s="54">
        <v>0.19699999999999995</v>
      </c>
      <c r="M334" s="54">
        <f t="shared" si="259"/>
        <v>1.1819999999999999</v>
      </c>
      <c r="N334" s="54">
        <v>0</v>
      </c>
      <c r="O334" s="54">
        <v>0</v>
      </c>
      <c r="P334" s="54">
        <v>0</v>
      </c>
      <c r="Q334" s="54">
        <v>1.1819999999999999</v>
      </c>
      <c r="R334" s="54">
        <f t="shared" si="260"/>
        <v>0</v>
      </c>
      <c r="S334" s="54">
        <f t="shared" si="261"/>
        <v>0</v>
      </c>
      <c r="T334" s="55">
        <f t="shared" si="255"/>
        <v>0</v>
      </c>
      <c r="U334" s="54">
        <f t="shared" si="262"/>
        <v>0</v>
      </c>
      <c r="V334" s="55">
        <v>0</v>
      </c>
      <c r="W334" s="54">
        <f t="shared" si="263"/>
        <v>0</v>
      </c>
      <c r="X334" s="55">
        <v>0</v>
      </c>
      <c r="Y334" s="54">
        <f t="shared" si="264"/>
        <v>-0.98499999999999999</v>
      </c>
      <c r="Z334" s="55">
        <f t="shared" si="256"/>
        <v>-1</v>
      </c>
      <c r="AA334" s="54">
        <f t="shared" si="265"/>
        <v>0.98499999999999999</v>
      </c>
      <c r="AB334" s="55">
        <f t="shared" si="257"/>
        <v>5.0000000000000009</v>
      </c>
      <c r="AC334" s="56" t="s">
        <v>34</v>
      </c>
      <c r="AK334" s="33"/>
      <c r="AL334" s="33"/>
    </row>
    <row r="335" spans="1:38" ht="31.5" x14ac:dyDescent="0.25">
      <c r="A335" s="50" t="s">
        <v>500</v>
      </c>
      <c r="B335" s="125" t="s">
        <v>730</v>
      </c>
      <c r="C335" s="70" t="s">
        <v>731</v>
      </c>
      <c r="D335" s="54">
        <v>1.2344784</v>
      </c>
      <c r="E335" s="54" t="s">
        <v>34</v>
      </c>
      <c r="F335" s="71">
        <v>0</v>
      </c>
      <c r="G335" s="71">
        <f t="shared" si="258"/>
        <v>1.2344784</v>
      </c>
      <c r="H335" s="54">
        <v>1.2344784</v>
      </c>
      <c r="I335" s="54">
        <v>0</v>
      </c>
      <c r="J335" s="54">
        <v>0</v>
      </c>
      <c r="K335" s="71">
        <v>0</v>
      </c>
      <c r="L335" s="54">
        <v>1.2344784</v>
      </c>
      <c r="M335" s="54">
        <f t="shared" si="259"/>
        <v>1.028</v>
      </c>
      <c r="N335" s="54">
        <v>0</v>
      </c>
      <c r="O335" s="54">
        <v>0</v>
      </c>
      <c r="P335" s="54">
        <v>0</v>
      </c>
      <c r="Q335" s="54">
        <v>1.028</v>
      </c>
      <c r="R335" s="54">
        <f t="shared" si="260"/>
        <v>0.20647839999999995</v>
      </c>
      <c r="S335" s="54">
        <f t="shared" si="261"/>
        <v>-0.20647839999999995</v>
      </c>
      <c r="T335" s="55">
        <f t="shared" si="255"/>
        <v>-0.16725962965411137</v>
      </c>
      <c r="U335" s="54">
        <f t="shared" si="262"/>
        <v>0</v>
      </c>
      <c r="V335" s="55">
        <v>0</v>
      </c>
      <c r="W335" s="54">
        <f t="shared" si="263"/>
        <v>0</v>
      </c>
      <c r="X335" s="55">
        <v>0</v>
      </c>
      <c r="Y335" s="54">
        <f t="shared" si="264"/>
        <v>0</v>
      </c>
      <c r="Z335" s="55">
        <v>0</v>
      </c>
      <c r="AA335" s="54">
        <f t="shared" si="265"/>
        <v>-0.20647839999999995</v>
      </c>
      <c r="AB335" s="55">
        <f t="shared" si="257"/>
        <v>-0.16725962965411137</v>
      </c>
      <c r="AC335" s="56" t="s">
        <v>732</v>
      </c>
      <c r="AK335" s="33"/>
      <c r="AL335" s="33"/>
    </row>
    <row r="336" spans="1:38" ht="47.25" x14ac:dyDescent="0.25">
      <c r="A336" s="50" t="s">
        <v>500</v>
      </c>
      <c r="B336" s="124" t="s">
        <v>733</v>
      </c>
      <c r="C336" s="52" t="s">
        <v>734</v>
      </c>
      <c r="D336" s="54">
        <v>2.7693977800000003</v>
      </c>
      <c r="E336" s="54" t="s">
        <v>34</v>
      </c>
      <c r="F336" s="71">
        <v>1.5334234799999999</v>
      </c>
      <c r="G336" s="71">
        <f t="shared" si="258"/>
        <v>1.2359743000000003</v>
      </c>
      <c r="H336" s="54">
        <v>1.2359743000000001</v>
      </c>
      <c r="I336" s="54">
        <v>0</v>
      </c>
      <c r="J336" s="54">
        <v>0</v>
      </c>
      <c r="K336" s="71">
        <v>1.0299785833333335</v>
      </c>
      <c r="L336" s="54">
        <v>0.20599571666666661</v>
      </c>
      <c r="M336" s="54">
        <f t="shared" si="259"/>
        <v>1.2359785900000002</v>
      </c>
      <c r="N336" s="54">
        <v>0</v>
      </c>
      <c r="O336" s="54">
        <v>0</v>
      </c>
      <c r="P336" s="54">
        <v>1.0299821600000003</v>
      </c>
      <c r="Q336" s="54">
        <v>0.20599642999999992</v>
      </c>
      <c r="R336" s="54">
        <f t="shared" si="260"/>
        <v>-4.2899999999068683E-6</v>
      </c>
      <c r="S336" s="54">
        <f t="shared" si="261"/>
        <v>4.2900000001289129E-6</v>
      </c>
      <c r="T336" s="55">
        <f t="shared" si="255"/>
        <v>3.4709459574757444E-6</v>
      </c>
      <c r="U336" s="54">
        <f t="shared" si="262"/>
        <v>0</v>
      </c>
      <c r="V336" s="55">
        <v>0</v>
      </c>
      <c r="W336" s="54">
        <f t="shared" si="263"/>
        <v>0</v>
      </c>
      <c r="X336" s="55">
        <v>0</v>
      </c>
      <c r="Y336" s="54">
        <f t="shared" si="264"/>
        <v>3.5766666668379798E-6</v>
      </c>
      <c r="Z336" s="55">
        <f t="shared" si="256"/>
        <v>3.4725641141612535E-6</v>
      </c>
      <c r="AA336" s="54">
        <f t="shared" si="265"/>
        <v>7.1333333331868864E-7</v>
      </c>
      <c r="AB336" s="55">
        <f t="shared" si="257"/>
        <v>3.4628551741829364E-6</v>
      </c>
      <c r="AC336" s="92" t="s">
        <v>34</v>
      </c>
      <c r="AK336" s="33"/>
      <c r="AL336" s="33"/>
    </row>
    <row r="337" spans="1:38" ht="47.25" x14ac:dyDescent="0.25">
      <c r="A337" s="50" t="s">
        <v>500</v>
      </c>
      <c r="B337" s="124" t="s">
        <v>735</v>
      </c>
      <c r="C337" s="52" t="s">
        <v>736</v>
      </c>
      <c r="D337" s="54">
        <v>27.435393599999998</v>
      </c>
      <c r="E337" s="54" t="s">
        <v>34</v>
      </c>
      <c r="F337" s="71">
        <v>7.7520335999999999</v>
      </c>
      <c r="G337" s="71">
        <f t="shared" si="258"/>
        <v>19.683359999999997</v>
      </c>
      <c r="H337" s="54">
        <v>19.683359999999997</v>
      </c>
      <c r="I337" s="54">
        <v>0</v>
      </c>
      <c r="J337" s="54">
        <v>0</v>
      </c>
      <c r="K337" s="71">
        <v>16.402799999999999</v>
      </c>
      <c r="L337" s="54">
        <v>3.2805599999999977</v>
      </c>
      <c r="M337" s="54">
        <f t="shared" si="259"/>
        <v>19.943484959999999</v>
      </c>
      <c r="N337" s="54">
        <v>0</v>
      </c>
      <c r="O337" s="54">
        <v>0</v>
      </c>
      <c r="P337" s="54">
        <v>16.619570800000002</v>
      </c>
      <c r="Q337" s="54">
        <v>3.3239141599999988</v>
      </c>
      <c r="R337" s="54">
        <f t="shared" si="260"/>
        <v>-0.2601249600000024</v>
      </c>
      <c r="S337" s="54">
        <f t="shared" si="261"/>
        <v>0.2601249600000024</v>
      </c>
      <c r="T337" s="55">
        <f t="shared" si="255"/>
        <v>1.3215475406638016E-2</v>
      </c>
      <c r="U337" s="54">
        <f t="shared" si="262"/>
        <v>0</v>
      </c>
      <c r="V337" s="55">
        <v>0</v>
      </c>
      <c r="W337" s="54">
        <f t="shared" si="263"/>
        <v>0</v>
      </c>
      <c r="X337" s="55">
        <v>0</v>
      </c>
      <c r="Y337" s="54">
        <f t="shared" si="264"/>
        <v>0.21677080000000259</v>
      </c>
      <c r="Z337" s="55">
        <f t="shared" si="256"/>
        <v>1.321547540663805E-2</v>
      </c>
      <c r="AA337" s="54">
        <f t="shared" si="265"/>
        <v>4.3354160000001141E-2</v>
      </c>
      <c r="AB337" s="55">
        <f t="shared" si="257"/>
        <v>1.3215475406638248E-2</v>
      </c>
      <c r="AC337" s="92" t="s">
        <v>34</v>
      </c>
      <c r="AK337" s="33"/>
      <c r="AL337" s="33"/>
    </row>
    <row r="338" spans="1:38" ht="47.25" x14ac:dyDescent="0.25">
      <c r="A338" s="50" t="s">
        <v>500</v>
      </c>
      <c r="B338" s="124" t="s">
        <v>737</v>
      </c>
      <c r="C338" s="52" t="s">
        <v>738</v>
      </c>
      <c r="D338" s="54">
        <v>11.78618399</v>
      </c>
      <c r="E338" s="54" t="s">
        <v>34</v>
      </c>
      <c r="F338" s="71">
        <v>7.6328787499999997</v>
      </c>
      <c r="G338" s="71">
        <f t="shared" si="258"/>
        <v>4.1533052399999999</v>
      </c>
      <c r="H338" s="54">
        <v>4.1533052399999999</v>
      </c>
      <c r="I338" s="54">
        <v>0</v>
      </c>
      <c r="J338" s="54">
        <v>0</v>
      </c>
      <c r="K338" s="71">
        <v>3.4610877000000002</v>
      </c>
      <c r="L338" s="54">
        <v>0.69221753999999969</v>
      </c>
      <c r="M338" s="54">
        <f t="shared" si="259"/>
        <v>4.153308</v>
      </c>
      <c r="N338" s="54">
        <v>0</v>
      </c>
      <c r="O338" s="54">
        <v>0</v>
      </c>
      <c r="P338" s="54">
        <v>3.46109</v>
      </c>
      <c r="Q338" s="54">
        <v>0.69221799999999989</v>
      </c>
      <c r="R338" s="54">
        <f t="shared" si="260"/>
        <v>-2.7600000001015701E-6</v>
      </c>
      <c r="S338" s="54">
        <f t="shared" si="261"/>
        <v>2.7600000001015701E-6</v>
      </c>
      <c r="T338" s="55">
        <f t="shared" si="255"/>
        <v>6.645309796930722E-7</v>
      </c>
      <c r="U338" s="54">
        <f t="shared" si="262"/>
        <v>0</v>
      </c>
      <c r="V338" s="55">
        <v>0</v>
      </c>
      <c r="W338" s="54">
        <f t="shared" si="263"/>
        <v>0</v>
      </c>
      <c r="X338" s="55">
        <v>0</v>
      </c>
      <c r="Y338" s="54">
        <f t="shared" si="264"/>
        <v>2.2999999997885823E-6</v>
      </c>
      <c r="Z338" s="55">
        <f t="shared" si="256"/>
        <v>6.6453097960753267E-7</v>
      </c>
      <c r="AA338" s="54">
        <f t="shared" si="265"/>
        <v>4.6000000020196552E-7</v>
      </c>
      <c r="AB338" s="55">
        <f t="shared" si="257"/>
        <v>6.645309799603832E-7</v>
      </c>
      <c r="AC338" s="56" t="s">
        <v>34</v>
      </c>
      <c r="AK338" s="33"/>
      <c r="AL338" s="33"/>
    </row>
    <row r="339" spans="1:38" ht="31.5" x14ac:dyDescent="0.25">
      <c r="A339" s="50" t="s">
        <v>500</v>
      </c>
      <c r="B339" s="124" t="s">
        <v>739</v>
      </c>
      <c r="C339" s="93" t="s">
        <v>740</v>
      </c>
      <c r="D339" s="54">
        <v>18.234000000000002</v>
      </c>
      <c r="E339" s="54" t="s">
        <v>34</v>
      </c>
      <c r="F339" s="71">
        <v>0</v>
      </c>
      <c r="G339" s="71">
        <f t="shared" si="258"/>
        <v>18.234000000000002</v>
      </c>
      <c r="H339" s="54">
        <v>18.234000000000002</v>
      </c>
      <c r="I339" s="54">
        <v>0</v>
      </c>
      <c r="J339" s="54">
        <v>0</v>
      </c>
      <c r="K339" s="71">
        <v>15.195</v>
      </c>
      <c r="L339" s="54">
        <v>3.0390000000000015</v>
      </c>
      <c r="M339" s="54">
        <f t="shared" si="259"/>
        <v>18.234000000000002</v>
      </c>
      <c r="N339" s="54">
        <v>0</v>
      </c>
      <c r="O339" s="54">
        <v>0</v>
      </c>
      <c r="P339" s="54">
        <v>15.195</v>
      </c>
      <c r="Q339" s="54">
        <v>3.0390000000000001</v>
      </c>
      <c r="R339" s="54">
        <f t="shared" si="260"/>
        <v>0</v>
      </c>
      <c r="S339" s="54">
        <f t="shared" si="261"/>
        <v>0</v>
      </c>
      <c r="T339" s="55">
        <f t="shared" si="255"/>
        <v>0</v>
      </c>
      <c r="U339" s="54">
        <f t="shared" si="262"/>
        <v>0</v>
      </c>
      <c r="V339" s="55">
        <v>0</v>
      </c>
      <c r="W339" s="54">
        <f t="shared" si="263"/>
        <v>0</v>
      </c>
      <c r="X339" s="55">
        <v>0</v>
      </c>
      <c r="Y339" s="54">
        <f t="shared" si="264"/>
        <v>0</v>
      </c>
      <c r="Z339" s="55">
        <f t="shared" si="256"/>
        <v>0</v>
      </c>
      <c r="AA339" s="54">
        <f t="shared" si="265"/>
        <v>0</v>
      </c>
      <c r="AB339" s="55">
        <f t="shared" si="257"/>
        <v>0</v>
      </c>
      <c r="AC339" s="92" t="s">
        <v>34</v>
      </c>
      <c r="AK339" s="33"/>
      <c r="AL339" s="33"/>
    </row>
    <row r="340" spans="1:38" ht="47.25" x14ac:dyDescent="0.25">
      <c r="A340" s="50" t="s">
        <v>500</v>
      </c>
      <c r="B340" s="124" t="s">
        <v>741</v>
      </c>
      <c r="C340" s="93" t="s">
        <v>742</v>
      </c>
      <c r="D340" s="54" t="s">
        <v>34</v>
      </c>
      <c r="E340" s="54" t="s">
        <v>34</v>
      </c>
      <c r="F340" s="71" t="s">
        <v>34</v>
      </c>
      <c r="G340" s="71" t="s">
        <v>34</v>
      </c>
      <c r="H340" s="54" t="s">
        <v>34</v>
      </c>
      <c r="I340" s="54" t="s">
        <v>34</v>
      </c>
      <c r="J340" s="54" t="s">
        <v>34</v>
      </c>
      <c r="K340" s="71" t="s">
        <v>34</v>
      </c>
      <c r="L340" s="54" t="s">
        <v>34</v>
      </c>
      <c r="M340" s="54">
        <f t="shared" si="259"/>
        <v>0</v>
      </c>
      <c r="N340" s="54">
        <v>0</v>
      </c>
      <c r="O340" s="54">
        <v>0</v>
      </c>
      <c r="P340" s="54">
        <v>0</v>
      </c>
      <c r="Q340" s="54">
        <v>0</v>
      </c>
      <c r="R340" s="54" t="s">
        <v>34</v>
      </c>
      <c r="S340" s="54" t="s">
        <v>34</v>
      </c>
      <c r="T340" s="55" t="s">
        <v>34</v>
      </c>
      <c r="U340" s="54" t="s">
        <v>34</v>
      </c>
      <c r="V340" s="55" t="s">
        <v>34</v>
      </c>
      <c r="W340" s="54" t="s">
        <v>34</v>
      </c>
      <c r="X340" s="55" t="s">
        <v>34</v>
      </c>
      <c r="Y340" s="54" t="s">
        <v>34</v>
      </c>
      <c r="Z340" s="55" t="s">
        <v>34</v>
      </c>
      <c r="AA340" s="54" t="s">
        <v>34</v>
      </c>
      <c r="AB340" s="55" t="s">
        <v>34</v>
      </c>
      <c r="AC340" s="56" t="s">
        <v>743</v>
      </c>
      <c r="AK340" s="33"/>
      <c r="AL340" s="33"/>
    </row>
    <row r="341" spans="1:38" ht="31.5" x14ac:dyDescent="0.25">
      <c r="A341" s="50" t="s">
        <v>500</v>
      </c>
      <c r="B341" s="124" t="s">
        <v>744</v>
      </c>
      <c r="C341" s="93" t="s">
        <v>745</v>
      </c>
      <c r="D341" s="54" t="s">
        <v>34</v>
      </c>
      <c r="E341" s="54" t="s">
        <v>34</v>
      </c>
      <c r="F341" s="71" t="s">
        <v>34</v>
      </c>
      <c r="G341" s="71" t="s">
        <v>34</v>
      </c>
      <c r="H341" s="54" t="s">
        <v>34</v>
      </c>
      <c r="I341" s="54" t="s">
        <v>34</v>
      </c>
      <c r="J341" s="54" t="s">
        <v>34</v>
      </c>
      <c r="K341" s="71" t="s">
        <v>34</v>
      </c>
      <c r="L341" s="54" t="s">
        <v>34</v>
      </c>
      <c r="M341" s="54">
        <f t="shared" si="259"/>
        <v>0.33652301000000001</v>
      </c>
      <c r="N341" s="54">
        <v>0</v>
      </c>
      <c r="O341" s="54">
        <v>0</v>
      </c>
      <c r="P341" s="54">
        <v>0.28043584000000005</v>
      </c>
      <c r="Q341" s="54">
        <v>5.6087169999999957E-2</v>
      </c>
      <c r="R341" s="54" t="s">
        <v>34</v>
      </c>
      <c r="S341" s="54" t="s">
        <v>34</v>
      </c>
      <c r="T341" s="55" t="s">
        <v>34</v>
      </c>
      <c r="U341" s="54" t="s">
        <v>34</v>
      </c>
      <c r="V341" s="55" t="s">
        <v>34</v>
      </c>
      <c r="W341" s="54" t="s">
        <v>34</v>
      </c>
      <c r="X341" s="55" t="s">
        <v>34</v>
      </c>
      <c r="Y341" s="54" t="s">
        <v>34</v>
      </c>
      <c r="Z341" s="55" t="s">
        <v>34</v>
      </c>
      <c r="AA341" s="54" t="s">
        <v>34</v>
      </c>
      <c r="AB341" s="55" t="s">
        <v>34</v>
      </c>
      <c r="AC341" s="56" t="s">
        <v>746</v>
      </c>
      <c r="AK341" s="33"/>
      <c r="AL341" s="33"/>
    </row>
    <row r="342" spans="1:38" ht="31.5" x14ac:dyDescent="0.25">
      <c r="A342" s="50" t="s">
        <v>500</v>
      </c>
      <c r="B342" s="124" t="s">
        <v>747</v>
      </c>
      <c r="C342" s="93" t="s">
        <v>748</v>
      </c>
      <c r="D342" s="54" t="s">
        <v>34</v>
      </c>
      <c r="E342" s="54" t="s">
        <v>34</v>
      </c>
      <c r="F342" s="71" t="s">
        <v>34</v>
      </c>
      <c r="G342" s="71" t="s">
        <v>34</v>
      </c>
      <c r="H342" s="54" t="s">
        <v>34</v>
      </c>
      <c r="I342" s="54" t="s">
        <v>34</v>
      </c>
      <c r="J342" s="54" t="s">
        <v>34</v>
      </c>
      <c r="K342" s="71" t="s">
        <v>34</v>
      </c>
      <c r="L342" s="54" t="s">
        <v>34</v>
      </c>
      <c r="M342" s="54">
        <f t="shared" si="259"/>
        <v>1.2196800000000001</v>
      </c>
      <c r="N342" s="54">
        <v>0</v>
      </c>
      <c r="O342" s="54">
        <v>0</v>
      </c>
      <c r="P342" s="54">
        <v>1.0164</v>
      </c>
      <c r="Q342" s="54">
        <v>0.2032800000000001</v>
      </c>
      <c r="R342" s="54" t="s">
        <v>34</v>
      </c>
      <c r="S342" s="54" t="s">
        <v>34</v>
      </c>
      <c r="T342" s="55" t="s">
        <v>34</v>
      </c>
      <c r="U342" s="54" t="s">
        <v>34</v>
      </c>
      <c r="V342" s="55" t="s">
        <v>34</v>
      </c>
      <c r="W342" s="54" t="s">
        <v>34</v>
      </c>
      <c r="X342" s="55" t="s">
        <v>34</v>
      </c>
      <c r="Y342" s="54" t="s">
        <v>34</v>
      </c>
      <c r="Z342" s="55" t="s">
        <v>34</v>
      </c>
      <c r="AA342" s="54" t="s">
        <v>34</v>
      </c>
      <c r="AB342" s="55" t="s">
        <v>34</v>
      </c>
      <c r="AC342" s="56" t="s">
        <v>749</v>
      </c>
      <c r="AK342" s="33"/>
      <c r="AL342" s="33"/>
    </row>
    <row r="343" spans="1:38" ht="47.25" x14ac:dyDescent="0.25">
      <c r="A343" s="50" t="s">
        <v>500</v>
      </c>
      <c r="B343" s="124" t="s">
        <v>750</v>
      </c>
      <c r="C343" s="93" t="s">
        <v>751</v>
      </c>
      <c r="D343" s="54" t="s">
        <v>34</v>
      </c>
      <c r="E343" s="54" t="s">
        <v>34</v>
      </c>
      <c r="F343" s="71" t="s">
        <v>34</v>
      </c>
      <c r="G343" s="71" t="s">
        <v>34</v>
      </c>
      <c r="H343" s="54" t="s">
        <v>34</v>
      </c>
      <c r="I343" s="54" t="s">
        <v>34</v>
      </c>
      <c r="J343" s="54" t="s">
        <v>34</v>
      </c>
      <c r="K343" s="71" t="s">
        <v>34</v>
      </c>
      <c r="L343" s="54" t="s">
        <v>34</v>
      </c>
      <c r="M343" s="54">
        <f t="shared" si="259"/>
        <v>0</v>
      </c>
      <c r="N343" s="54">
        <v>0</v>
      </c>
      <c r="O343" s="54">
        <v>0</v>
      </c>
      <c r="P343" s="54">
        <v>0</v>
      </c>
      <c r="Q343" s="54">
        <v>0</v>
      </c>
      <c r="R343" s="54" t="s">
        <v>34</v>
      </c>
      <c r="S343" s="54" t="s">
        <v>34</v>
      </c>
      <c r="T343" s="55" t="s">
        <v>34</v>
      </c>
      <c r="U343" s="54" t="s">
        <v>34</v>
      </c>
      <c r="V343" s="55" t="s">
        <v>34</v>
      </c>
      <c r="W343" s="54" t="s">
        <v>34</v>
      </c>
      <c r="X343" s="55" t="s">
        <v>34</v>
      </c>
      <c r="Y343" s="54" t="s">
        <v>34</v>
      </c>
      <c r="Z343" s="55" t="s">
        <v>34</v>
      </c>
      <c r="AA343" s="54" t="s">
        <v>34</v>
      </c>
      <c r="AB343" s="55" t="s">
        <v>34</v>
      </c>
      <c r="AC343" s="56" t="s">
        <v>743</v>
      </c>
      <c r="AK343" s="33"/>
      <c r="AL343" s="33"/>
    </row>
    <row r="344" spans="1:38" ht="47.25" x14ac:dyDescent="0.25">
      <c r="A344" s="50" t="s">
        <v>500</v>
      </c>
      <c r="B344" s="124" t="s">
        <v>752</v>
      </c>
      <c r="C344" s="93" t="s">
        <v>753</v>
      </c>
      <c r="D344" s="54">
        <v>0.31590719999999994</v>
      </c>
      <c r="E344" s="54" t="s">
        <v>34</v>
      </c>
      <c r="F344" s="71">
        <v>0</v>
      </c>
      <c r="G344" s="71">
        <f t="shared" si="258"/>
        <v>0.31590719999999994</v>
      </c>
      <c r="H344" s="54" t="s">
        <v>34</v>
      </c>
      <c r="I344" s="54" t="s">
        <v>34</v>
      </c>
      <c r="J344" s="54" t="s">
        <v>34</v>
      </c>
      <c r="K344" s="71" t="s">
        <v>34</v>
      </c>
      <c r="L344" s="54" t="s">
        <v>34</v>
      </c>
      <c r="M344" s="54">
        <f t="shared" si="259"/>
        <v>0</v>
      </c>
      <c r="N344" s="54">
        <v>0</v>
      </c>
      <c r="O344" s="54">
        <v>0</v>
      </c>
      <c r="P344" s="54">
        <v>0</v>
      </c>
      <c r="Q344" s="54">
        <v>0</v>
      </c>
      <c r="R344" s="54">
        <f t="shared" si="260"/>
        <v>0.31590719999999994</v>
      </c>
      <c r="S344" s="54" t="s">
        <v>34</v>
      </c>
      <c r="T344" s="55" t="s">
        <v>34</v>
      </c>
      <c r="U344" s="54" t="s">
        <v>34</v>
      </c>
      <c r="V344" s="55" t="s">
        <v>34</v>
      </c>
      <c r="W344" s="54" t="s">
        <v>34</v>
      </c>
      <c r="X344" s="55" t="s">
        <v>34</v>
      </c>
      <c r="Y344" s="54" t="s">
        <v>34</v>
      </c>
      <c r="Z344" s="55" t="s">
        <v>34</v>
      </c>
      <c r="AA344" s="54" t="s">
        <v>34</v>
      </c>
      <c r="AB344" s="55" t="s">
        <v>34</v>
      </c>
      <c r="AC344" s="56" t="s">
        <v>743</v>
      </c>
      <c r="AK344" s="33"/>
      <c r="AL344" s="33"/>
    </row>
    <row r="345" spans="1:38" ht="47.25" x14ac:dyDescent="0.25">
      <c r="A345" s="50" t="s">
        <v>500</v>
      </c>
      <c r="B345" s="124" t="s">
        <v>754</v>
      </c>
      <c r="C345" s="93" t="s">
        <v>755</v>
      </c>
      <c r="D345" s="54" t="s">
        <v>34</v>
      </c>
      <c r="E345" s="54" t="s">
        <v>34</v>
      </c>
      <c r="F345" s="71" t="s">
        <v>34</v>
      </c>
      <c r="G345" s="71" t="s">
        <v>34</v>
      </c>
      <c r="H345" s="54" t="s">
        <v>34</v>
      </c>
      <c r="I345" s="54" t="s">
        <v>34</v>
      </c>
      <c r="J345" s="54" t="s">
        <v>34</v>
      </c>
      <c r="K345" s="71" t="s">
        <v>34</v>
      </c>
      <c r="L345" s="54" t="s">
        <v>34</v>
      </c>
      <c r="M345" s="54">
        <f t="shared" si="259"/>
        <v>0</v>
      </c>
      <c r="N345" s="54">
        <v>0</v>
      </c>
      <c r="O345" s="54">
        <v>0</v>
      </c>
      <c r="P345" s="54">
        <v>0</v>
      </c>
      <c r="Q345" s="54">
        <v>0</v>
      </c>
      <c r="R345" s="54" t="s">
        <v>34</v>
      </c>
      <c r="S345" s="54" t="s">
        <v>34</v>
      </c>
      <c r="T345" s="55" t="s">
        <v>34</v>
      </c>
      <c r="U345" s="54" t="s">
        <v>34</v>
      </c>
      <c r="V345" s="55" t="s">
        <v>34</v>
      </c>
      <c r="W345" s="54" t="s">
        <v>34</v>
      </c>
      <c r="X345" s="55" t="s">
        <v>34</v>
      </c>
      <c r="Y345" s="54" t="s">
        <v>34</v>
      </c>
      <c r="Z345" s="55" t="s">
        <v>34</v>
      </c>
      <c r="AA345" s="54" t="s">
        <v>34</v>
      </c>
      <c r="AB345" s="55" t="s">
        <v>34</v>
      </c>
      <c r="AC345" s="56" t="s">
        <v>743</v>
      </c>
      <c r="AK345" s="33"/>
      <c r="AL345" s="33"/>
    </row>
    <row r="346" spans="1:38" ht="47.25" x14ac:dyDescent="0.25">
      <c r="A346" s="50" t="s">
        <v>500</v>
      </c>
      <c r="B346" s="124" t="s">
        <v>756</v>
      </c>
      <c r="C346" s="93" t="s">
        <v>757</v>
      </c>
      <c r="D346" s="54" t="s">
        <v>34</v>
      </c>
      <c r="E346" s="54" t="s">
        <v>34</v>
      </c>
      <c r="F346" s="71" t="s">
        <v>34</v>
      </c>
      <c r="G346" s="71" t="s">
        <v>34</v>
      </c>
      <c r="H346" s="54" t="s">
        <v>34</v>
      </c>
      <c r="I346" s="54" t="s">
        <v>34</v>
      </c>
      <c r="J346" s="54" t="s">
        <v>34</v>
      </c>
      <c r="K346" s="54" t="s">
        <v>34</v>
      </c>
      <c r="L346" s="54" t="s">
        <v>34</v>
      </c>
      <c r="M346" s="54">
        <f t="shared" si="259"/>
        <v>4.76877321</v>
      </c>
      <c r="N346" s="54">
        <v>0</v>
      </c>
      <c r="O346" s="54">
        <v>0</v>
      </c>
      <c r="P346" s="54">
        <v>0</v>
      </c>
      <c r="Q346" s="54">
        <v>4.76877321</v>
      </c>
      <c r="R346" s="54" t="s">
        <v>34</v>
      </c>
      <c r="S346" s="54" t="s">
        <v>34</v>
      </c>
      <c r="T346" s="55" t="s">
        <v>34</v>
      </c>
      <c r="U346" s="54" t="s">
        <v>34</v>
      </c>
      <c r="V346" s="55" t="s">
        <v>34</v>
      </c>
      <c r="W346" s="54" t="s">
        <v>34</v>
      </c>
      <c r="X346" s="55" t="s">
        <v>34</v>
      </c>
      <c r="Y346" s="54" t="s">
        <v>34</v>
      </c>
      <c r="Z346" s="55" t="s">
        <v>34</v>
      </c>
      <c r="AA346" s="54" t="s">
        <v>34</v>
      </c>
      <c r="AB346" s="55" t="s">
        <v>34</v>
      </c>
      <c r="AC346" s="56" t="s">
        <v>749</v>
      </c>
      <c r="AK346" s="33"/>
      <c r="AL346" s="33"/>
    </row>
    <row r="347" spans="1:38" ht="31.5" x14ac:dyDescent="0.25">
      <c r="A347" s="50" t="s">
        <v>500</v>
      </c>
      <c r="B347" s="124" t="s">
        <v>758</v>
      </c>
      <c r="C347" s="93" t="s">
        <v>759</v>
      </c>
      <c r="D347" s="54" t="s">
        <v>34</v>
      </c>
      <c r="E347" s="54" t="s">
        <v>34</v>
      </c>
      <c r="F347" s="71" t="s">
        <v>34</v>
      </c>
      <c r="G347" s="71" t="s">
        <v>34</v>
      </c>
      <c r="H347" s="54" t="s">
        <v>34</v>
      </c>
      <c r="I347" s="54" t="s">
        <v>34</v>
      </c>
      <c r="J347" s="54" t="s">
        <v>34</v>
      </c>
      <c r="K347" s="54" t="s">
        <v>34</v>
      </c>
      <c r="L347" s="54" t="s">
        <v>34</v>
      </c>
      <c r="M347" s="54">
        <f t="shared" si="259"/>
        <v>0.14399999999999999</v>
      </c>
      <c r="N347" s="54">
        <v>0</v>
      </c>
      <c r="O347" s="54">
        <v>0</v>
      </c>
      <c r="P347" s="54">
        <v>0.12</v>
      </c>
      <c r="Q347" s="54">
        <v>2.4E-2</v>
      </c>
      <c r="R347" s="54" t="s">
        <v>34</v>
      </c>
      <c r="S347" s="54" t="s">
        <v>34</v>
      </c>
      <c r="T347" s="55" t="s">
        <v>34</v>
      </c>
      <c r="U347" s="54" t="s">
        <v>34</v>
      </c>
      <c r="V347" s="55" t="s">
        <v>34</v>
      </c>
      <c r="W347" s="54" t="s">
        <v>34</v>
      </c>
      <c r="X347" s="55" t="s">
        <v>34</v>
      </c>
      <c r="Y347" s="54" t="s">
        <v>34</v>
      </c>
      <c r="Z347" s="55" t="s">
        <v>34</v>
      </c>
      <c r="AA347" s="54" t="s">
        <v>34</v>
      </c>
      <c r="AB347" s="55" t="s">
        <v>34</v>
      </c>
      <c r="AC347" s="56" t="s">
        <v>749</v>
      </c>
      <c r="AK347" s="33"/>
      <c r="AL347" s="33"/>
    </row>
    <row r="348" spans="1:38" ht="31.5" x14ac:dyDescent="0.25">
      <c r="A348" s="50" t="s">
        <v>500</v>
      </c>
      <c r="B348" s="124" t="s">
        <v>760</v>
      </c>
      <c r="C348" s="93" t="s">
        <v>761</v>
      </c>
      <c r="D348" s="54" t="s">
        <v>34</v>
      </c>
      <c r="E348" s="54" t="s">
        <v>34</v>
      </c>
      <c r="F348" s="71" t="s">
        <v>34</v>
      </c>
      <c r="G348" s="71" t="s">
        <v>34</v>
      </c>
      <c r="H348" s="54" t="s">
        <v>34</v>
      </c>
      <c r="I348" s="54" t="s">
        <v>34</v>
      </c>
      <c r="J348" s="54" t="s">
        <v>34</v>
      </c>
      <c r="K348" s="71" t="s">
        <v>34</v>
      </c>
      <c r="L348" s="54" t="s">
        <v>34</v>
      </c>
      <c r="M348" s="54">
        <f t="shared" si="259"/>
        <v>0</v>
      </c>
      <c r="N348" s="54">
        <v>0</v>
      </c>
      <c r="O348" s="54">
        <v>0</v>
      </c>
      <c r="P348" s="54">
        <v>0</v>
      </c>
      <c r="Q348" s="54">
        <v>0</v>
      </c>
      <c r="R348" s="54" t="s">
        <v>34</v>
      </c>
      <c r="S348" s="54" t="s">
        <v>34</v>
      </c>
      <c r="T348" s="55" t="s">
        <v>34</v>
      </c>
      <c r="U348" s="54" t="s">
        <v>34</v>
      </c>
      <c r="V348" s="55" t="s">
        <v>34</v>
      </c>
      <c r="W348" s="54" t="s">
        <v>34</v>
      </c>
      <c r="X348" s="55" t="s">
        <v>34</v>
      </c>
      <c r="Y348" s="54" t="s">
        <v>34</v>
      </c>
      <c r="Z348" s="55" t="s">
        <v>34</v>
      </c>
      <c r="AA348" s="54" t="s">
        <v>34</v>
      </c>
      <c r="AB348" s="55" t="s">
        <v>34</v>
      </c>
      <c r="AC348" s="56" t="s">
        <v>746</v>
      </c>
      <c r="AK348" s="33"/>
      <c r="AL348" s="33"/>
    </row>
    <row r="349" spans="1:38" ht="31.5" x14ac:dyDescent="0.25">
      <c r="A349" s="50" t="s">
        <v>500</v>
      </c>
      <c r="B349" s="124" t="s">
        <v>762</v>
      </c>
      <c r="C349" s="93" t="s">
        <v>763</v>
      </c>
      <c r="D349" s="54" t="s">
        <v>34</v>
      </c>
      <c r="E349" s="54" t="s">
        <v>34</v>
      </c>
      <c r="F349" s="71" t="s">
        <v>34</v>
      </c>
      <c r="G349" s="71" t="s">
        <v>34</v>
      </c>
      <c r="H349" s="54" t="s">
        <v>34</v>
      </c>
      <c r="I349" s="54" t="s">
        <v>34</v>
      </c>
      <c r="J349" s="54" t="s">
        <v>34</v>
      </c>
      <c r="K349" s="71" t="s">
        <v>34</v>
      </c>
      <c r="L349" s="54" t="s">
        <v>34</v>
      </c>
      <c r="M349" s="54">
        <f t="shared" si="259"/>
        <v>0.15540000000000001</v>
      </c>
      <c r="N349" s="54">
        <v>0</v>
      </c>
      <c r="O349" s="54">
        <v>0</v>
      </c>
      <c r="P349" s="54">
        <v>0</v>
      </c>
      <c r="Q349" s="54">
        <v>0.15540000000000001</v>
      </c>
      <c r="R349" s="54" t="s">
        <v>34</v>
      </c>
      <c r="S349" s="54" t="s">
        <v>34</v>
      </c>
      <c r="T349" s="55" t="s">
        <v>34</v>
      </c>
      <c r="U349" s="54" t="s">
        <v>34</v>
      </c>
      <c r="V349" s="55" t="s">
        <v>34</v>
      </c>
      <c r="W349" s="54" t="s">
        <v>34</v>
      </c>
      <c r="X349" s="55" t="s">
        <v>34</v>
      </c>
      <c r="Y349" s="54" t="s">
        <v>34</v>
      </c>
      <c r="Z349" s="55" t="s">
        <v>34</v>
      </c>
      <c r="AA349" s="54" t="s">
        <v>34</v>
      </c>
      <c r="AB349" s="55" t="s">
        <v>34</v>
      </c>
      <c r="AC349" s="56" t="s">
        <v>749</v>
      </c>
      <c r="AK349" s="33"/>
      <c r="AL349" s="33"/>
    </row>
    <row r="350" spans="1:38" ht="31.5" x14ac:dyDescent="0.25">
      <c r="A350" s="50" t="s">
        <v>500</v>
      </c>
      <c r="B350" s="124" t="s">
        <v>764</v>
      </c>
      <c r="C350" s="93" t="s">
        <v>765</v>
      </c>
      <c r="D350" s="54" t="s">
        <v>34</v>
      </c>
      <c r="E350" s="54" t="s">
        <v>34</v>
      </c>
      <c r="F350" s="71" t="s">
        <v>34</v>
      </c>
      <c r="G350" s="71" t="s">
        <v>34</v>
      </c>
      <c r="H350" s="54" t="s">
        <v>34</v>
      </c>
      <c r="I350" s="54" t="s">
        <v>34</v>
      </c>
      <c r="J350" s="54" t="s">
        <v>34</v>
      </c>
      <c r="K350" s="71" t="s">
        <v>34</v>
      </c>
      <c r="L350" s="54" t="s">
        <v>34</v>
      </c>
      <c r="M350" s="54">
        <f t="shared" si="259"/>
        <v>0.47520000000000001</v>
      </c>
      <c r="N350" s="54">
        <v>0</v>
      </c>
      <c r="O350" s="54">
        <v>0</v>
      </c>
      <c r="P350" s="54">
        <v>0.39600000000000002</v>
      </c>
      <c r="Q350" s="54">
        <v>7.9199999999999993E-2</v>
      </c>
      <c r="R350" s="54" t="s">
        <v>34</v>
      </c>
      <c r="S350" s="54" t="s">
        <v>34</v>
      </c>
      <c r="T350" s="55" t="s">
        <v>34</v>
      </c>
      <c r="U350" s="54" t="s">
        <v>34</v>
      </c>
      <c r="V350" s="55" t="s">
        <v>34</v>
      </c>
      <c r="W350" s="54" t="s">
        <v>34</v>
      </c>
      <c r="X350" s="55" t="s">
        <v>34</v>
      </c>
      <c r="Y350" s="54" t="s">
        <v>34</v>
      </c>
      <c r="Z350" s="55" t="s">
        <v>34</v>
      </c>
      <c r="AA350" s="54" t="s">
        <v>34</v>
      </c>
      <c r="AB350" s="55" t="s">
        <v>34</v>
      </c>
      <c r="AC350" s="56" t="s">
        <v>749</v>
      </c>
      <c r="AK350" s="33"/>
      <c r="AL350" s="33"/>
    </row>
    <row r="351" spans="1:38" ht="31.5" x14ac:dyDescent="0.25">
      <c r="A351" s="50" t="s">
        <v>500</v>
      </c>
      <c r="B351" s="124" t="s">
        <v>766</v>
      </c>
      <c r="C351" s="93" t="s">
        <v>767</v>
      </c>
      <c r="D351" s="54" t="s">
        <v>34</v>
      </c>
      <c r="E351" s="54" t="s">
        <v>34</v>
      </c>
      <c r="F351" s="71" t="s">
        <v>34</v>
      </c>
      <c r="G351" s="71" t="s">
        <v>34</v>
      </c>
      <c r="H351" s="54" t="s">
        <v>34</v>
      </c>
      <c r="I351" s="54" t="s">
        <v>34</v>
      </c>
      <c r="J351" s="54" t="s">
        <v>34</v>
      </c>
      <c r="K351" s="54" t="s">
        <v>34</v>
      </c>
      <c r="L351" s="54" t="s">
        <v>34</v>
      </c>
      <c r="M351" s="54">
        <f t="shared" si="259"/>
        <v>0.12821640000000001</v>
      </c>
      <c r="N351" s="54">
        <v>0</v>
      </c>
      <c r="O351" s="54">
        <v>0</v>
      </c>
      <c r="P351" s="54">
        <v>0.106847</v>
      </c>
      <c r="Q351" s="54">
        <v>2.13694E-2</v>
      </c>
      <c r="R351" s="54" t="s">
        <v>34</v>
      </c>
      <c r="S351" s="54" t="s">
        <v>34</v>
      </c>
      <c r="T351" s="55" t="s">
        <v>34</v>
      </c>
      <c r="U351" s="54" t="s">
        <v>34</v>
      </c>
      <c r="V351" s="55" t="s">
        <v>34</v>
      </c>
      <c r="W351" s="54" t="s">
        <v>34</v>
      </c>
      <c r="X351" s="55" t="s">
        <v>34</v>
      </c>
      <c r="Y351" s="54" t="s">
        <v>34</v>
      </c>
      <c r="Z351" s="55" t="s">
        <v>34</v>
      </c>
      <c r="AA351" s="54" t="s">
        <v>34</v>
      </c>
      <c r="AB351" s="55" t="s">
        <v>34</v>
      </c>
      <c r="AC351" s="56" t="s">
        <v>749</v>
      </c>
      <c r="AK351" s="33"/>
      <c r="AL351" s="33"/>
    </row>
    <row r="352" spans="1:38" ht="31.5" x14ac:dyDescent="0.25">
      <c r="A352" s="50" t="s">
        <v>500</v>
      </c>
      <c r="B352" s="124" t="s">
        <v>768</v>
      </c>
      <c r="C352" s="93" t="s">
        <v>769</v>
      </c>
      <c r="D352" s="54" t="s">
        <v>34</v>
      </c>
      <c r="E352" s="54" t="s">
        <v>34</v>
      </c>
      <c r="F352" s="71" t="s">
        <v>34</v>
      </c>
      <c r="G352" s="71" t="s">
        <v>34</v>
      </c>
      <c r="H352" s="54" t="s">
        <v>34</v>
      </c>
      <c r="I352" s="54" t="s">
        <v>34</v>
      </c>
      <c r="J352" s="54" t="s">
        <v>34</v>
      </c>
      <c r="K352" s="54" t="s">
        <v>34</v>
      </c>
      <c r="L352" s="54" t="s">
        <v>34</v>
      </c>
      <c r="M352" s="54">
        <f t="shared" si="259"/>
        <v>0.12715493</v>
      </c>
      <c r="N352" s="54">
        <v>0</v>
      </c>
      <c r="O352" s="54">
        <v>0</v>
      </c>
      <c r="P352" s="54">
        <v>0.10596243999999999</v>
      </c>
      <c r="Q352" s="54">
        <v>2.1192490000000005E-2</v>
      </c>
      <c r="R352" s="54" t="s">
        <v>34</v>
      </c>
      <c r="S352" s="54" t="s">
        <v>34</v>
      </c>
      <c r="T352" s="55" t="s">
        <v>34</v>
      </c>
      <c r="U352" s="54" t="s">
        <v>34</v>
      </c>
      <c r="V352" s="55" t="s">
        <v>34</v>
      </c>
      <c r="W352" s="54" t="s">
        <v>34</v>
      </c>
      <c r="X352" s="55" t="s">
        <v>34</v>
      </c>
      <c r="Y352" s="54" t="s">
        <v>34</v>
      </c>
      <c r="Z352" s="55" t="s">
        <v>34</v>
      </c>
      <c r="AA352" s="54" t="s">
        <v>34</v>
      </c>
      <c r="AB352" s="55" t="s">
        <v>34</v>
      </c>
      <c r="AC352" s="56" t="s">
        <v>749</v>
      </c>
      <c r="AK352" s="33"/>
      <c r="AL352" s="33"/>
    </row>
    <row r="353" spans="1:38" ht="31.5" x14ac:dyDescent="0.25">
      <c r="A353" s="50" t="s">
        <v>500</v>
      </c>
      <c r="B353" s="124" t="s">
        <v>770</v>
      </c>
      <c r="C353" s="93" t="s">
        <v>771</v>
      </c>
      <c r="D353" s="54" t="s">
        <v>34</v>
      </c>
      <c r="E353" s="54" t="s">
        <v>34</v>
      </c>
      <c r="F353" s="71" t="s">
        <v>34</v>
      </c>
      <c r="G353" s="71" t="s">
        <v>34</v>
      </c>
      <c r="H353" s="54" t="s">
        <v>34</v>
      </c>
      <c r="I353" s="54" t="s">
        <v>34</v>
      </c>
      <c r="J353" s="54" t="s">
        <v>34</v>
      </c>
      <c r="K353" s="54" t="s">
        <v>34</v>
      </c>
      <c r="L353" s="54" t="s">
        <v>34</v>
      </c>
      <c r="M353" s="54">
        <f t="shared" si="259"/>
        <v>0</v>
      </c>
      <c r="N353" s="54">
        <v>0</v>
      </c>
      <c r="O353" s="54">
        <v>0</v>
      </c>
      <c r="P353" s="54">
        <v>0</v>
      </c>
      <c r="Q353" s="54">
        <v>0</v>
      </c>
      <c r="R353" s="54" t="s">
        <v>34</v>
      </c>
      <c r="S353" s="54" t="s">
        <v>34</v>
      </c>
      <c r="T353" s="55" t="s">
        <v>34</v>
      </c>
      <c r="U353" s="54" t="s">
        <v>34</v>
      </c>
      <c r="V353" s="55" t="s">
        <v>34</v>
      </c>
      <c r="W353" s="54" t="s">
        <v>34</v>
      </c>
      <c r="X353" s="55" t="s">
        <v>34</v>
      </c>
      <c r="Y353" s="54" t="s">
        <v>34</v>
      </c>
      <c r="Z353" s="55" t="s">
        <v>34</v>
      </c>
      <c r="AA353" s="54" t="s">
        <v>34</v>
      </c>
      <c r="AB353" s="55" t="s">
        <v>34</v>
      </c>
      <c r="AC353" s="56" t="s">
        <v>772</v>
      </c>
      <c r="AK353" s="33"/>
      <c r="AL353" s="33"/>
    </row>
    <row r="354" spans="1:38" ht="47.25" x14ac:dyDescent="0.25">
      <c r="A354" s="50" t="s">
        <v>500</v>
      </c>
      <c r="B354" s="124" t="s">
        <v>773</v>
      </c>
      <c r="C354" s="93" t="s">
        <v>774</v>
      </c>
      <c r="D354" s="54" t="s">
        <v>34</v>
      </c>
      <c r="E354" s="54" t="s">
        <v>34</v>
      </c>
      <c r="F354" s="71" t="s">
        <v>34</v>
      </c>
      <c r="G354" s="71" t="s">
        <v>34</v>
      </c>
      <c r="H354" s="54" t="s">
        <v>34</v>
      </c>
      <c r="I354" s="54" t="s">
        <v>34</v>
      </c>
      <c r="J354" s="54" t="s">
        <v>34</v>
      </c>
      <c r="K354" s="54" t="s">
        <v>34</v>
      </c>
      <c r="L354" s="54" t="s">
        <v>34</v>
      </c>
      <c r="M354" s="54">
        <f t="shared" si="259"/>
        <v>0</v>
      </c>
      <c r="N354" s="54">
        <v>0</v>
      </c>
      <c r="O354" s="54">
        <v>0</v>
      </c>
      <c r="P354" s="54">
        <v>0</v>
      </c>
      <c r="Q354" s="54">
        <v>0</v>
      </c>
      <c r="R354" s="54" t="s">
        <v>34</v>
      </c>
      <c r="S354" s="54" t="s">
        <v>34</v>
      </c>
      <c r="T354" s="55" t="s">
        <v>34</v>
      </c>
      <c r="U354" s="54" t="s">
        <v>34</v>
      </c>
      <c r="V354" s="55" t="s">
        <v>34</v>
      </c>
      <c r="W354" s="54" t="s">
        <v>34</v>
      </c>
      <c r="X354" s="55" t="s">
        <v>34</v>
      </c>
      <c r="Y354" s="54" t="s">
        <v>34</v>
      </c>
      <c r="Z354" s="55" t="s">
        <v>34</v>
      </c>
      <c r="AA354" s="54" t="s">
        <v>34</v>
      </c>
      <c r="AB354" s="55" t="s">
        <v>34</v>
      </c>
      <c r="AC354" s="56" t="s">
        <v>775</v>
      </c>
      <c r="AK354" s="33"/>
      <c r="AL354" s="33"/>
    </row>
    <row r="355" spans="1:38" ht="126" x14ac:dyDescent="0.25">
      <c r="A355" s="50" t="s">
        <v>500</v>
      </c>
      <c r="B355" s="124" t="s">
        <v>776</v>
      </c>
      <c r="C355" s="93" t="s">
        <v>777</v>
      </c>
      <c r="D355" s="54" t="s">
        <v>34</v>
      </c>
      <c r="E355" s="54" t="s">
        <v>34</v>
      </c>
      <c r="F355" s="71" t="s">
        <v>34</v>
      </c>
      <c r="G355" s="71" t="s">
        <v>34</v>
      </c>
      <c r="H355" s="54" t="s">
        <v>34</v>
      </c>
      <c r="I355" s="54" t="s">
        <v>34</v>
      </c>
      <c r="J355" s="54" t="s">
        <v>34</v>
      </c>
      <c r="K355" s="54" t="s">
        <v>34</v>
      </c>
      <c r="L355" s="54" t="s">
        <v>34</v>
      </c>
      <c r="M355" s="54">
        <f t="shared" ref="M355:M373" si="266">N355+O355+P355+Q355</f>
        <v>0</v>
      </c>
      <c r="N355" s="54">
        <v>0</v>
      </c>
      <c r="O355" s="54">
        <v>0</v>
      </c>
      <c r="P355" s="54">
        <v>0</v>
      </c>
      <c r="Q355" s="54">
        <v>0</v>
      </c>
      <c r="R355" s="54" t="s">
        <v>34</v>
      </c>
      <c r="S355" s="54" t="s">
        <v>34</v>
      </c>
      <c r="T355" s="55" t="s">
        <v>34</v>
      </c>
      <c r="U355" s="54" t="s">
        <v>34</v>
      </c>
      <c r="V355" s="55" t="s">
        <v>34</v>
      </c>
      <c r="W355" s="54" t="s">
        <v>34</v>
      </c>
      <c r="X355" s="55" t="s">
        <v>34</v>
      </c>
      <c r="Y355" s="54" t="s">
        <v>34</v>
      </c>
      <c r="Z355" s="55" t="s">
        <v>34</v>
      </c>
      <c r="AA355" s="54" t="s">
        <v>34</v>
      </c>
      <c r="AB355" s="55" t="s">
        <v>34</v>
      </c>
      <c r="AC355" s="56" t="s">
        <v>778</v>
      </c>
      <c r="AK355" s="33"/>
      <c r="AL355" s="33"/>
    </row>
    <row r="356" spans="1:38" ht="110.25" x14ac:dyDescent="0.25">
      <c r="A356" s="50" t="s">
        <v>500</v>
      </c>
      <c r="B356" s="124" t="s">
        <v>779</v>
      </c>
      <c r="C356" s="93" t="s">
        <v>780</v>
      </c>
      <c r="D356" s="54" t="s">
        <v>34</v>
      </c>
      <c r="E356" s="54" t="s">
        <v>34</v>
      </c>
      <c r="F356" s="71" t="s">
        <v>34</v>
      </c>
      <c r="G356" s="71" t="s">
        <v>34</v>
      </c>
      <c r="H356" s="54" t="s">
        <v>34</v>
      </c>
      <c r="I356" s="54" t="s">
        <v>34</v>
      </c>
      <c r="J356" s="54" t="s">
        <v>34</v>
      </c>
      <c r="K356" s="54" t="s">
        <v>34</v>
      </c>
      <c r="L356" s="54" t="s">
        <v>34</v>
      </c>
      <c r="M356" s="54">
        <f t="shared" si="266"/>
        <v>13.2897876</v>
      </c>
      <c r="N356" s="54">
        <v>0</v>
      </c>
      <c r="O356" s="54">
        <v>0</v>
      </c>
      <c r="P356" s="54">
        <v>0</v>
      </c>
      <c r="Q356" s="54">
        <v>13.2897876</v>
      </c>
      <c r="R356" s="54" t="s">
        <v>34</v>
      </c>
      <c r="S356" s="54" t="s">
        <v>34</v>
      </c>
      <c r="T356" s="55" t="s">
        <v>34</v>
      </c>
      <c r="U356" s="54" t="s">
        <v>34</v>
      </c>
      <c r="V356" s="55" t="s">
        <v>34</v>
      </c>
      <c r="W356" s="54" t="s">
        <v>34</v>
      </c>
      <c r="X356" s="55" t="s">
        <v>34</v>
      </c>
      <c r="Y356" s="54" t="s">
        <v>34</v>
      </c>
      <c r="Z356" s="55" t="s">
        <v>34</v>
      </c>
      <c r="AA356" s="54" t="s">
        <v>34</v>
      </c>
      <c r="AB356" s="55" t="s">
        <v>34</v>
      </c>
      <c r="AC356" s="56" t="s">
        <v>781</v>
      </c>
      <c r="AK356" s="33"/>
      <c r="AL356" s="33"/>
    </row>
    <row r="357" spans="1:38" ht="126" x14ac:dyDescent="0.25">
      <c r="A357" s="50" t="s">
        <v>500</v>
      </c>
      <c r="B357" s="124" t="s">
        <v>782</v>
      </c>
      <c r="C357" s="93" t="s">
        <v>783</v>
      </c>
      <c r="D357" s="54" t="s">
        <v>34</v>
      </c>
      <c r="E357" s="54" t="s">
        <v>34</v>
      </c>
      <c r="F357" s="71" t="s">
        <v>34</v>
      </c>
      <c r="G357" s="71" t="s">
        <v>34</v>
      </c>
      <c r="H357" s="54" t="s">
        <v>34</v>
      </c>
      <c r="I357" s="54" t="s">
        <v>34</v>
      </c>
      <c r="J357" s="54" t="s">
        <v>34</v>
      </c>
      <c r="K357" s="54" t="s">
        <v>34</v>
      </c>
      <c r="L357" s="54" t="s">
        <v>34</v>
      </c>
      <c r="M357" s="54">
        <f t="shared" si="266"/>
        <v>0.14281192999999998</v>
      </c>
      <c r="N357" s="54">
        <v>0</v>
      </c>
      <c r="O357" s="54">
        <v>0</v>
      </c>
      <c r="P357" s="54">
        <v>0.11900993999999999</v>
      </c>
      <c r="Q357" s="54">
        <v>2.3801989999999988E-2</v>
      </c>
      <c r="R357" s="54" t="s">
        <v>34</v>
      </c>
      <c r="S357" s="54" t="s">
        <v>34</v>
      </c>
      <c r="T357" s="55" t="s">
        <v>34</v>
      </c>
      <c r="U357" s="54" t="s">
        <v>34</v>
      </c>
      <c r="V357" s="55" t="s">
        <v>34</v>
      </c>
      <c r="W357" s="54" t="s">
        <v>34</v>
      </c>
      <c r="X357" s="55" t="s">
        <v>34</v>
      </c>
      <c r="Y357" s="54" t="s">
        <v>34</v>
      </c>
      <c r="Z357" s="55" t="s">
        <v>34</v>
      </c>
      <c r="AA357" s="54" t="s">
        <v>34</v>
      </c>
      <c r="AB357" s="55" t="s">
        <v>34</v>
      </c>
      <c r="AC357" s="56" t="s">
        <v>784</v>
      </c>
      <c r="AK357" s="33"/>
      <c r="AL357" s="33"/>
    </row>
    <row r="358" spans="1:38" ht="110.25" x14ac:dyDescent="0.25">
      <c r="A358" s="50" t="s">
        <v>500</v>
      </c>
      <c r="B358" s="124" t="s">
        <v>785</v>
      </c>
      <c r="C358" s="93" t="s">
        <v>786</v>
      </c>
      <c r="D358" s="54" t="s">
        <v>34</v>
      </c>
      <c r="E358" s="54" t="s">
        <v>34</v>
      </c>
      <c r="F358" s="71" t="s">
        <v>34</v>
      </c>
      <c r="G358" s="71" t="s">
        <v>34</v>
      </c>
      <c r="H358" s="54" t="s">
        <v>34</v>
      </c>
      <c r="I358" s="54" t="s">
        <v>34</v>
      </c>
      <c r="J358" s="54" t="s">
        <v>34</v>
      </c>
      <c r="K358" s="54" t="s">
        <v>34</v>
      </c>
      <c r="L358" s="54" t="s">
        <v>34</v>
      </c>
      <c r="M358" s="54">
        <f t="shared" si="266"/>
        <v>0.47849999999999998</v>
      </c>
      <c r="N358" s="54">
        <v>0</v>
      </c>
      <c r="O358" s="54">
        <v>0</v>
      </c>
      <c r="P358" s="54">
        <v>0</v>
      </c>
      <c r="Q358" s="54">
        <v>0.47849999999999998</v>
      </c>
      <c r="R358" s="54" t="s">
        <v>34</v>
      </c>
      <c r="S358" s="54" t="s">
        <v>34</v>
      </c>
      <c r="T358" s="55" t="s">
        <v>34</v>
      </c>
      <c r="U358" s="54" t="s">
        <v>34</v>
      </c>
      <c r="V358" s="55" t="s">
        <v>34</v>
      </c>
      <c r="W358" s="54" t="s">
        <v>34</v>
      </c>
      <c r="X358" s="55" t="s">
        <v>34</v>
      </c>
      <c r="Y358" s="54" t="s">
        <v>34</v>
      </c>
      <c r="Z358" s="55" t="s">
        <v>34</v>
      </c>
      <c r="AA358" s="54" t="s">
        <v>34</v>
      </c>
      <c r="AB358" s="55" t="s">
        <v>34</v>
      </c>
      <c r="AC358" s="56" t="s">
        <v>787</v>
      </c>
      <c r="AK358" s="33"/>
      <c r="AL358" s="33"/>
    </row>
    <row r="359" spans="1:38" ht="31.5" x14ac:dyDescent="0.25">
      <c r="A359" s="50" t="s">
        <v>500</v>
      </c>
      <c r="B359" s="124" t="s">
        <v>788</v>
      </c>
      <c r="C359" s="93" t="s">
        <v>789</v>
      </c>
      <c r="D359" s="54" t="s">
        <v>34</v>
      </c>
      <c r="E359" s="54" t="s">
        <v>34</v>
      </c>
      <c r="F359" s="71" t="s">
        <v>34</v>
      </c>
      <c r="G359" s="71" t="s">
        <v>34</v>
      </c>
      <c r="H359" s="54" t="s">
        <v>34</v>
      </c>
      <c r="I359" s="54" t="s">
        <v>34</v>
      </c>
      <c r="J359" s="54" t="s">
        <v>34</v>
      </c>
      <c r="K359" s="54" t="s">
        <v>34</v>
      </c>
      <c r="L359" s="54" t="s">
        <v>34</v>
      </c>
      <c r="M359" s="54">
        <f t="shared" si="266"/>
        <v>6.3103607999999998</v>
      </c>
      <c r="N359" s="54">
        <v>0</v>
      </c>
      <c r="O359" s="54">
        <v>0</v>
      </c>
      <c r="P359" s="54">
        <v>0</v>
      </c>
      <c r="Q359" s="54">
        <v>6.3103607999999998</v>
      </c>
      <c r="R359" s="54" t="s">
        <v>34</v>
      </c>
      <c r="S359" s="54" t="s">
        <v>34</v>
      </c>
      <c r="T359" s="55" t="s">
        <v>34</v>
      </c>
      <c r="U359" s="54" t="s">
        <v>34</v>
      </c>
      <c r="V359" s="55" t="s">
        <v>34</v>
      </c>
      <c r="W359" s="54" t="s">
        <v>34</v>
      </c>
      <c r="X359" s="55" t="s">
        <v>34</v>
      </c>
      <c r="Y359" s="54" t="s">
        <v>34</v>
      </c>
      <c r="Z359" s="55" t="s">
        <v>34</v>
      </c>
      <c r="AA359" s="54" t="s">
        <v>34</v>
      </c>
      <c r="AB359" s="55" t="s">
        <v>34</v>
      </c>
      <c r="AC359" s="56" t="s">
        <v>519</v>
      </c>
      <c r="AK359" s="33"/>
      <c r="AL359" s="33"/>
    </row>
    <row r="360" spans="1:38" ht="31.5" x14ac:dyDescent="0.25">
      <c r="A360" s="50" t="s">
        <v>500</v>
      </c>
      <c r="B360" s="124" t="s">
        <v>790</v>
      </c>
      <c r="C360" s="93" t="s">
        <v>791</v>
      </c>
      <c r="D360" s="54" t="s">
        <v>34</v>
      </c>
      <c r="E360" s="54" t="s">
        <v>34</v>
      </c>
      <c r="F360" s="71" t="s">
        <v>34</v>
      </c>
      <c r="G360" s="71" t="s">
        <v>34</v>
      </c>
      <c r="H360" s="54" t="s">
        <v>34</v>
      </c>
      <c r="I360" s="54" t="s">
        <v>34</v>
      </c>
      <c r="J360" s="54" t="s">
        <v>34</v>
      </c>
      <c r="K360" s="54" t="s">
        <v>34</v>
      </c>
      <c r="L360" s="54" t="s">
        <v>34</v>
      </c>
      <c r="M360" s="54">
        <f t="shared" si="266"/>
        <v>7.4638680000000006</v>
      </c>
      <c r="N360" s="54">
        <v>0</v>
      </c>
      <c r="O360" s="54">
        <v>0</v>
      </c>
      <c r="P360" s="54">
        <v>0</v>
      </c>
      <c r="Q360" s="54">
        <v>7.4638680000000006</v>
      </c>
      <c r="R360" s="54" t="s">
        <v>34</v>
      </c>
      <c r="S360" s="54" t="s">
        <v>34</v>
      </c>
      <c r="T360" s="55" t="s">
        <v>34</v>
      </c>
      <c r="U360" s="54" t="s">
        <v>34</v>
      </c>
      <c r="V360" s="55" t="s">
        <v>34</v>
      </c>
      <c r="W360" s="54" t="s">
        <v>34</v>
      </c>
      <c r="X360" s="55" t="s">
        <v>34</v>
      </c>
      <c r="Y360" s="54" t="s">
        <v>34</v>
      </c>
      <c r="Z360" s="55" t="s">
        <v>34</v>
      </c>
      <c r="AA360" s="54" t="s">
        <v>34</v>
      </c>
      <c r="AB360" s="55" t="s">
        <v>34</v>
      </c>
      <c r="AC360" s="56" t="s">
        <v>519</v>
      </c>
      <c r="AK360" s="33"/>
      <c r="AL360" s="33"/>
    </row>
    <row r="361" spans="1:38" ht="31.5" x14ac:dyDescent="0.25">
      <c r="A361" s="50" t="s">
        <v>500</v>
      </c>
      <c r="B361" s="124" t="s">
        <v>792</v>
      </c>
      <c r="C361" s="93" t="s">
        <v>793</v>
      </c>
      <c r="D361" s="54" t="s">
        <v>34</v>
      </c>
      <c r="E361" s="54" t="s">
        <v>34</v>
      </c>
      <c r="F361" s="71" t="s">
        <v>34</v>
      </c>
      <c r="G361" s="71" t="s">
        <v>34</v>
      </c>
      <c r="H361" s="54" t="s">
        <v>34</v>
      </c>
      <c r="I361" s="54" t="s">
        <v>34</v>
      </c>
      <c r="J361" s="54" t="s">
        <v>34</v>
      </c>
      <c r="K361" s="54" t="s">
        <v>34</v>
      </c>
      <c r="L361" s="54" t="s">
        <v>34</v>
      </c>
      <c r="M361" s="54">
        <f t="shared" si="266"/>
        <v>0.16826150000000001</v>
      </c>
      <c r="N361" s="54">
        <v>0</v>
      </c>
      <c r="O361" s="54">
        <v>0</v>
      </c>
      <c r="P361" s="54">
        <v>0.14021792</v>
      </c>
      <c r="Q361" s="54">
        <v>2.8043580000000019E-2</v>
      </c>
      <c r="R361" s="54" t="s">
        <v>34</v>
      </c>
      <c r="S361" s="54" t="s">
        <v>34</v>
      </c>
      <c r="T361" s="55" t="s">
        <v>34</v>
      </c>
      <c r="U361" s="54" t="s">
        <v>34</v>
      </c>
      <c r="V361" s="55" t="s">
        <v>34</v>
      </c>
      <c r="W361" s="54" t="s">
        <v>34</v>
      </c>
      <c r="X361" s="55" t="s">
        <v>34</v>
      </c>
      <c r="Y361" s="54" t="s">
        <v>34</v>
      </c>
      <c r="Z361" s="55" t="s">
        <v>34</v>
      </c>
      <c r="AA361" s="54" t="s">
        <v>34</v>
      </c>
      <c r="AB361" s="55" t="s">
        <v>34</v>
      </c>
      <c r="AC361" s="56" t="s">
        <v>519</v>
      </c>
      <c r="AK361" s="33"/>
      <c r="AL361" s="33"/>
    </row>
    <row r="362" spans="1:38" ht="31.5" x14ac:dyDescent="0.25">
      <c r="A362" s="50" t="s">
        <v>500</v>
      </c>
      <c r="B362" s="124" t="s">
        <v>794</v>
      </c>
      <c r="C362" s="93" t="s">
        <v>795</v>
      </c>
      <c r="D362" s="54" t="s">
        <v>34</v>
      </c>
      <c r="E362" s="54" t="s">
        <v>34</v>
      </c>
      <c r="F362" s="71" t="s">
        <v>34</v>
      </c>
      <c r="G362" s="71" t="s">
        <v>34</v>
      </c>
      <c r="H362" s="54" t="s">
        <v>34</v>
      </c>
      <c r="I362" s="54" t="s">
        <v>34</v>
      </c>
      <c r="J362" s="54" t="s">
        <v>34</v>
      </c>
      <c r="K362" s="54" t="s">
        <v>34</v>
      </c>
      <c r="L362" s="54" t="s">
        <v>34</v>
      </c>
      <c r="M362" s="54">
        <f t="shared" si="266"/>
        <v>0.13569660000000003</v>
      </c>
      <c r="N362" s="54">
        <v>0</v>
      </c>
      <c r="O362" s="54">
        <v>0</v>
      </c>
      <c r="P362" s="54">
        <v>0.1130805</v>
      </c>
      <c r="Q362" s="54">
        <v>2.2616100000000017E-2</v>
      </c>
      <c r="R362" s="54" t="s">
        <v>34</v>
      </c>
      <c r="S362" s="54" t="s">
        <v>34</v>
      </c>
      <c r="T362" s="55" t="s">
        <v>34</v>
      </c>
      <c r="U362" s="54" t="s">
        <v>34</v>
      </c>
      <c r="V362" s="55" t="s">
        <v>34</v>
      </c>
      <c r="W362" s="54" t="s">
        <v>34</v>
      </c>
      <c r="X362" s="55" t="s">
        <v>34</v>
      </c>
      <c r="Y362" s="54" t="s">
        <v>34</v>
      </c>
      <c r="Z362" s="55" t="s">
        <v>34</v>
      </c>
      <c r="AA362" s="54" t="s">
        <v>34</v>
      </c>
      <c r="AB362" s="55" t="s">
        <v>34</v>
      </c>
      <c r="AC362" s="56" t="s">
        <v>519</v>
      </c>
      <c r="AK362" s="33"/>
      <c r="AL362" s="33"/>
    </row>
    <row r="363" spans="1:38" ht="31.5" x14ac:dyDescent="0.25">
      <c r="A363" s="50" t="s">
        <v>500</v>
      </c>
      <c r="B363" s="124" t="s">
        <v>796</v>
      </c>
      <c r="C363" s="93" t="s">
        <v>797</v>
      </c>
      <c r="D363" s="54" t="s">
        <v>34</v>
      </c>
      <c r="E363" s="54" t="s">
        <v>34</v>
      </c>
      <c r="F363" s="71" t="s">
        <v>34</v>
      </c>
      <c r="G363" s="71" t="s">
        <v>34</v>
      </c>
      <c r="H363" s="54" t="s">
        <v>34</v>
      </c>
      <c r="I363" s="54" t="s">
        <v>34</v>
      </c>
      <c r="J363" s="54" t="s">
        <v>34</v>
      </c>
      <c r="K363" s="54" t="s">
        <v>34</v>
      </c>
      <c r="L363" s="54" t="s">
        <v>34</v>
      </c>
      <c r="M363" s="54">
        <f t="shared" si="266"/>
        <v>0</v>
      </c>
      <c r="N363" s="54">
        <v>0</v>
      </c>
      <c r="O363" s="54">
        <v>0</v>
      </c>
      <c r="P363" s="54">
        <v>0</v>
      </c>
      <c r="Q363" s="54">
        <v>0</v>
      </c>
      <c r="R363" s="54" t="s">
        <v>34</v>
      </c>
      <c r="S363" s="54" t="s">
        <v>34</v>
      </c>
      <c r="T363" s="55" t="s">
        <v>34</v>
      </c>
      <c r="U363" s="54" t="s">
        <v>34</v>
      </c>
      <c r="V363" s="55" t="s">
        <v>34</v>
      </c>
      <c r="W363" s="54" t="s">
        <v>34</v>
      </c>
      <c r="X363" s="55" t="s">
        <v>34</v>
      </c>
      <c r="Y363" s="54" t="s">
        <v>34</v>
      </c>
      <c r="Z363" s="55" t="s">
        <v>34</v>
      </c>
      <c r="AA363" s="54" t="s">
        <v>34</v>
      </c>
      <c r="AB363" s="55" t="s">
        <v>34</v>
      </c>
      <c r="AC363" s="56" t="s">
        <v>519</v>
      </c>
      <c r="AK363" s="33"/>
      <c r="AL363" s="33"/>
    </row>
    <row r="364" spans="1:38" ht="31.5" x14ac:dyDescent="0.25">
      <c r="A364" s="50" t="s">
        <v>500</v>
      </c>
      <c r="B364" s="124" t="s">
        <v>798</v>
      </c>
      <c r="C364" s="93" t="s">
        <v>799</v>
      </c>
      <c r="D364" s="54" t="s">
        <v>34</v>
      </c>
      <c r="E364" s="54" t="s">
        <v>34</v>
      </c>
      <c r="F364" s="71" t="s">
        <v>34</v>
      </c>
      <c r="G364" s="71" t="s">
        <v>34</v>
      </c>
      <c r="H364" s="54" t="s">
        <v>34</v>
      </c>
      <c r="I364" s="54" t="s">
        <v>34</v>
      </c>
      <c r="J364" s="54" t="s">
        <v>34</v>
      </c>
      <c r="K364" s="54" t="s">
        <v>34</v>
      </c>
      <c r="L364" s="54" t="s">
        <v>34</v>
      </c>
      <c r="M364" s="54">
        <f t="shared" si="266"/>
        <v>3.15E-2</v>
      </c>
      <c r="N364" s="54">
        <v>0</v>
      </c>
      <c r="O364" s="54">
        <v>0</v>
      </c>
      <c r="P364" s="54">
        <v>3.15E-2</v>
      </c>
      <c r="Q364" s="54">
        <v>0</v>
      </c>
      <c r="R364" s="54" t="s">
        <v>34</v>
      </c>
      <c r="S364" s="54" t="s">
        <v>34</v>
      </c>
      <c r="T364" s="55" t="s">
        <v>34</v>
      </c>
      <c r="U364" s="54" t="s">
        <v>34</v>
      </c>
      <c r="V364" s="55" t="s">
        <v>34</v>
      </c>
      <c r="W364" s="54" t="s">
        <v>34</v>
      </c>
      <c r="X364" s="55" t="s">
        <v>34</v>
      </c>
      <c r="Y364" s="54" t="s">
        <v>34</v>
      </c>
      <c r="Z364" s="55" t="s">
        <v>34</v>
      </c>
      <c r="AA364" s="54" t="s">
        <v>34</v>
      </c>
      <c r="AB364" s="55" t="s">
        <v>34</v>
      </c>
      <c r="AC364" s="56" t="s">
        <v>519</v>
      </c>
      <c r="AK364" s="33"/>
      <c r="AL364" s="33"/>
    </row>
    <row r="365" spans="1:38" ht="78.75" x14ac:dyDescent="0.25">
      <c r="A365" s="50" t="s">
        <v>500</v>
      </c>
      <c r="B365" s="125" t="s">
        <v>800</v>
      </c>
      <c r="C365" s="52" t="s">
        <v>801</v>
      </c>
      <c r="D365" s="54">
        <v>299.94468528999994</v>
      </c>
      <c r="E365" s="54" t="s">
        <v>34</v>
      </c>
      <c r="F365" s="71">
        <v>117.92144443000001</v>
      </c>
      <c r="G365" s="71">
        <f t="shared" ref="G365:G371" si="267">D365-F365</f>
        <v>182.02324085999993</v>
      </c>
      <c r="H365" s="54">
        <v>180.40324085999998</v>
      </c>
      <c r="I365" s="54">
        <v>0</v>
      </c>
      <c r="J365" s="54">
        <v>0</v>
      </c>
      <c r="K365" s="54">
        <v>150.33603404999999</v>
      </c>
      <c r="L365" s="54">
        <v>30.067206809999959</v>
      </c>
      <c r="M365" s="54">
        <f t="shared" si="266"/>
        <v>180.40324085999998</v>
      </c>
      <c r="N365" s="54">
        <v>0</v>
      </c>
      <c r="O365" s="54">
        <v>0</v>
      </c>
      <c r="P365" s="54">
        <v>150.33603405000002</v>
      </c>
      <c r="Q365" s="54">
        <v>30.067206809999973</v>
      </c>
      <c r="R365" s="54">
        <f t="shared" ref="R365:R371" si="268">G365-M365</f>
        <v>1.6199999999999477</v>
      </c>
      <c r="S365" s="54">
        <f t="shared" ref="S365:S371" si="269">M365-H365</f>
        <v>0</v>
      </c>
      <c r="T365" s="55">
        <f t="shared" ref="T365:T370" si="270">S365/H365</f>
        <v>0</v>
      </c>
      <c r="U365" s="54">
        <f t="shared" ref="U365:U371" si="271">N365-I365</f>
        <v>0</v>
      </c>
      <c r="V365" s="55">
        <v>0</v>
      </c>
      <c r="W365" s="54">
        <f t="shared" ref="W365:W371" si="272">O365-J365</f>
        <v>0</v>
      </c>
      <c r="X365" s="55">
        <v>0</v>
      </c>
      <c r="Y365" s="54">
        <f t="shared" ref="Y365:Y371" si="273">P365-K365</f>
        <v>0</v>
      </c>
      <c r="Z365" s="55">
        <f t="shared" ref="Z365:Z370" si="274">Y365/K365</f>
        <v>0</v>
      </c>
      <c r="AA365" s="54">
        <f t="shared" ref="AA365:AA371" si="275">Q365-L365</f>
        <v>0</v>
      </c>
      <c r="AB365" s="55">
        <f t="shared" ref="AB365:AB370" si="276">AA365/L365</f>
        <v>0</v>
      </c>
      <c r="AC365" s="92" t="s">
        <v>34</v>
      </c>
      <c r="AK365" s="33"/>
      <c r="AL365" s="33"/>
    </row>
    <row r="366" spans="1:38" ht="78.75" x14ac:dyDescent="0.25">
      <c r="A366" s="50" t="s">
        <v>500</v>
      </c>
      <c r="B366" s="125" t="s">
        <v>802</v>
      </c>
      <c r="C366" s="70" t="s">
        <v>803</v>
      </c>
      <c r="D366" s="54">
        <v>72.599999999999994</v>
      </c>
      <c r="E366" s="54" t="s">
        <v>34</v>
      </c>
      <c r="F366" s="71">
        <v>0</v>
      </c>
      <c r="G366" s="71">
        <f t="shared" si="267"/>
        <v>72.599999999999994</v>
      </c>
      <c r="H366" s="54">
        <v>37.68</v>
      </c>
      <c r="I366" s="54">
        <v>0</v>
      </c>
      <c r="J366" s="54">
        <v>0</v>
      </c>
      <c r="K366" s="54">
        <v>31.4</v>
      </c>
      <c r="L366" s="54">
        <v>6.2800000000000011</v>
      </c>
      <c r="M366" s="54">
        <f t="shared" si="266"/>
        <v>22.17</v>
      </c>
      <c r="N366" s="54">
        <v>0</v>
      </c>
      <c r="O366" s="54">
        <v>0</v>
      </c>
      <c r="P366" s="54">
        <v>18.475000000000001</v>
      </c>
      <c r="Q366" s="54">
        <v>3.6949999999999998</v>
      </c>
      <c r="R366" s="54">
        <f t="shared" si="268"/>
        <v>50.429999999999993</v>
      </c>
      <c r="S366" s="54">
        <f t="shared" si="269"/>
        <v>-15.509999999999998</v>
      </c>
      <c r="T366" s="55">
        <f t="shared" si="270"/>
        <v>-0.41162420382165599</v>
      </c>
      <c r="U366" s="54">
        <f t="shared" si="271"/>
        <v>0</v>
      </c>
      <c r="V366" s="55">
        <v>0</v>
      </c>
      <c r="W366" s="54">
        <f t="shared" si="272"/>
        <v>0</v>
      </c>
      <c r="X366" s="55">
        <v>0</v>
      </c>
      <c r="Y366" s="54">
        <f t="shared" si="273"/>
        <v>-12.924999999999997</v>
      </c>
      <c r="Z366" s="55">
        <f t="shared" si="274"/>
        <v>-0.41162420382165599</v>
      </c>
      <c r="AA366" s="54">
        <f t="shared" si="275"/>
        <v>-2.5850000000000013</v>
      </c>
      <c r="AB366" s="55">
        <f t="shared" si="276"/>
        <v>-0.41162420382165621</v>
      </c>
      <c r="AC366" s="92" t="s">
        <v>804</v>
      </c>
      <c r="AK366" s="33"/>
      <c r="AL366" s="33"/>
    </row>
    <row r="367" spans="1:38" ht="78.75" x14ac:dyDescent="0.25">
      <c r="A367" s="50" t="s">
        <v>500</v>
      </c>
      <c r="B367" s="125" t="s">
        <v>805</v>
      </c>
      <c r="C367" s="70" t="s">
        <v>806</v>
      </c>
      <c r="D367" s="54">
        <v>90.224999999999994</v>
      </c>
      <c r="E367" s="54" t="s">
        <v>34</v>
      </c>
      <c r="F367" s="71">
        <v>88.326119999999989</v>
      </c>
      <c r="G367" s="71">
        <f t="shared" si="267"/>
        <v>1.8988800000000055</v>
      </c>
      <c r="H367" s="54">
        <v>1.8988800000000001</v>
      </c>
      <c r="I367" s="54">
        <v>0</v>
      </c>
      <c r="J367" s="54">
        <v>0</v>
      </c>
      <c r="K367" s="54">
        <v>1.5824</v>
      </c>
      <c r="L367" s="54">
        <v>0.31648000000000009</v>
      </c>
      <c r="M367" s="54">
        <f t="shared" si="266"/>
        <v>1.9347800000000002</v>
      </c>
      <c r="N367" s="54">
        <v>0</v>
      </c>
      <c r="O367" s="54">
        <v>0</v>
      </c>
      <c r="P367" s="54">
        <v>1.6183000000000001</v>
      </c>
      <c r="Q367" s="54">
        <v>0.31648000000000004</v>
      </c>
      <c r="R367" s="54">
        <f t="shared" si="268"/>
        <v>-3.5899999999994714E-2</v>
      </c>
      <c r="S367" s="54">
        <f t="shared" si="269"/>
        <v>3.5900000000000043E-2</v>
      </c>
      <c r="T367" s="55">
        <f t="shared" si="270"/>
        <v>1.8905881361644779E-2</v>
      </c>
      <c r="U367" s="54">
        <f t="shared" si="271"/>
        <v>0</v>
      </c>
      <c r="V367" s="55">
        <v>0</v>
      </c>
      <c r="W367" s="54">
        <f t="shared" si="272"/>
        <v>0</v>
      </c>
      <c r="X367" s="55">
        <v>0</v>
      </c>
      <c r="Y367" s="54">
        <f t="shared" si="273"/>
        <v>3.5900000000000043E-2</v>
      </c>
      <c r="Z367" s="55">
        <f t="shared" si="274"/>
        <v>2.2687057633973738E-2</v>
      </c>
      <c r="AA367" s="54">
        <f t="shared" si="275"/>
        <v>0</v>
      </c>
      <c r="AB367" s="55">
        <f t="shared" si="276"/>
        <v>0</v>
      </c>
      <c r="AC367" s="56" t="s">
        <v>34</v>
      </c>
      <c r="AK367" s="33"/>
      <c r="AL367" s="33"/>
    </row>
    <row r="368" spans="1:38" ht="78.75" x14ac:dyDescent="0.25">
      <c r="A368" s="50" t="s">
        <v>500</v>
      </c>
      <c r="B368" s="125" t="s">
        <v>807</v>
      </c>
      <c r="C368" s="70" t="s">
        <v>808</v>
      </c>
      <c r="D368" s="54">
        <v>31.683599999999998</v>
      </c>
      <c r="E368" s="54" t="s">
        <v>34</v>
      </c>
      <c r="F368" s="71">
        <v>30.695999999999998</v>
      </c>
      <c r="G368" s="71">
        <f t="shared" si="267"/>
        <v>0.98760000000000048</v>
      </c>
      <c r="H368" s="54">
        <v>0.98760000000000003</v>
      </c>
      <c r="I368" s="54">
        <v>0</v>
      </c>
      <c r="J368" s="54">
        <v>0</v>
      </c>
      <c r="K368" s="54">
        <v>0.82299999999999995</v>
      </c>
      <c r="L368" s="54">
        <v>0.16460000000000008</v>
      </c>
      <c r="M368" s="54">
        <f t="shared" si="266"/>
        <v>1.0255999999999998</v>
      </c>
      <c r="N368" s="54">
        <v>0</v>
      </c>
      <c r="O368" s="54">
        <v>0</v>
      </c>
      <c r="P368" s="54">
        <v>0.86160000000000003</v>
      </c>
      <c r="Q368" s="54">
        <v>0.1639999999999999</v>
      </c>
      <c r="R368" s="54">
        <f t="shared" si="268"/>
        <v>-3.7999999999999368E-2</v>
      </c>
      <c r="S368" s="54">
        <f t="shared" si="269"/>
        <v>3.7999999999999812E-2</v>
      </c>
      <c r="T368" s="55">
        <f t="shared" si="270"/>
        <v>3.8477116241393085E-2</v>
      </c>
      <c r="U368" s="54">
        <f t="shared" si="271"/>
        <v>0</v>
      </c>
      <c r="V368" s="55">
        <v>0</v>
      </c>
      <c r="W368" s="54">
        <f t="shared" si="272"/>
        <v>0</v>
      </c>
      <c r="X368" s="55">
        <v>0</v>
      </c>
      <c r="Y368" s="54">
        <f t="shared" si="273"/>
        <v>3.8600000000000079E-2</v>
      </c>
      <c r="Z368" s="55">
        <f t="shared" si="274"/>
        <v>4.6901579586877379E-2</v>
      </c>
      <c r="AA368" s="54">
        <f t="shared" si="275"/>
        <v>-6.0000000000018372E-4</v>
      </c>
      <c r="AB368" s="55">
        <f t="shared" si="276"/>
        <v>-3.6452004860278459E-3</v>
      </c>
      <c r="AC368" s="56" t="s">
        <v>809</v>
      </c>
      <c r="AK368" s="33"/>
      <c r="AL368" s="33"/>
    </row>
    <row r="369" spans="1:38" x14ac:dyDescent="0.25">
      <c r="A369" s="50" t="s">
        <v>500</v>
      </c>
      <c r="B369" s="125" t="s">
        <v>810</v>
      </c>
      <c r="C369" s="70" t="s">
        <v>811</v>
      </c>
      <c r="D369" s="54" t="s">
        <v>34</v>
      </c>
      <c r="E369" s="54" t="s">
        <v>34</v>
      </c>
      <c r="F369" s="71" t="s">
        <v>34</v>
      </c>
      <c r="G369" s="71" t="s">
        <v>34</v>
      </c>
      <c r="H369" s="54" t="s">
        <v>34</v>
      </c>
      <c r="I369" s="54" t="s">
        <v>34</v>
      </c>
      <c r="J369" s="54" t="s">
        <v>34</v>
      </c>
      <c r="K369" s="54" t="s">
        <v>34</v>
      </c>
      <c r="L369" s="54" t="s">
        <v>34</v>
      </c>
      <c r="M369" s="54">
        <f t="shared" si="266"/>
        <v>0</v>
      </c>
      <c r="N369" s="54">
        <v>0</v>
      </c>
      <c r="O369" s="54">
        <v>0</v>
      </c>
      <c r="P369" s="54">
        <v>0</v>
      </c>
      <c r="Q369" s="54">
        <v>0</v>
      </c>
      <c r="R369" s="54" t="s">
        <v>34</v>
      </c>
      <c r="S369" s="54" t="s">
        <v>34</v>
      </c>
      <c r="T369" s="55" t="s">
        <v>34</v>
      </c>
      <c r="U369" s="54" t="s">
        <v>34</v>
      </c>
      <c r="V369" s="55" t="s">
        <v>34</v>
      </c>
      <c r="W369" s="54" t="s">
        <v>34</v>
      </c>
      <c r="X369" s="55" t="s">
        <v>34</v>
      </c>
      <c r="Y369" s="54" t="s">
        <v>34</v>
      </c>
      <c r="Z369" s="55" t="s">
        <v>34</v>
      </c>
      <c r="AA369" s="54" t="s">
        <v>34</v>
      </c>
      <c r="AB369" s="55" t="s">
        <v>34</v>
      </c>
      <c r="AC369" s="56" t="s">
        <v>34</v>
      </c>
      <c r="AK369" s="33"/>
      <c r="AL369" s="33"/>
    </row>
    <row r="370" spans="1:38" ht="47.25" x14ac:dyDescent="0.25">
      <c r="A370" s="50" t="s">
        <v>500</v>
      </c>
      <c r="B370" s="125" t="s">
        <v>812</v>
      </c>
      <c r="C370" s="70" t="s">
        <v>813</v>
      </c>
      <c r="D370" s="54">
        <v>1638.5108999400002</v>
      </c>
      <c r="E370" s="54" t="s">
        <v>34</v>
      </c>
      <c r="F370" s="71">
        <v>371.02805866999995</v>
      </c>
      <c r="G370" s="71">
        <f t="shared" si="267"/>
        <v>1267.4828412700003</v>
      </c>
      <c r="H370" s="54">
        <v>132.30769232</v>
      </c>
      <c r="I370" s="54">
        <v>0</v>
      </c>
      <c r="J370" s="54">
        <v>0</v>
      </c>
      <c r="K370" s="54">
        <v>110.25641026666668</v>
      </c>
      <c r="L370" s="54">
        <v>22.051282053333324</v>
      </c>
      <c r="M370" s="54">
        <f t="shared" si="266"/>
        <v>132.30769232</v>
      </c>
      <c r="N370" s="54">
        <v>0</v>
      </c>
      <c r="O370" s="54">
        <v>0</v>
      </c>
      <c r="P370" s="54">
        <v>110.25641028</v>
      </c>
      <c r="Q370" s="54">
        <v>22.051282040000004</v>
      </c>
      <c r="R370" s="54">
        <f t="shared" si="268"/>
        <v>1135.1751489500002</v>
      </c>
      <c r="S370" s="54">
        <f t="shared" si="269"/>
        <v>0</v>
      </c>
      <c r="T370" s="55">
        <f t="shared" si="270"/>
        <v>0</v>
      </c>
      <c r="U370" s="54">
        <f t="shared" si="271"/>
        <v>0</v>
      </c>
      <c r="V370" s="55">
        <v>0</v>
      </c>
      <c r="W370" s="54">
        <f t="shared" si="272"/>
        <v>0</v>
      </c>
      <c r="X370" s="55">
        <v>0</v>
      </c>
      <c r="Y370" s="54">
        <f t="shared" si="273"/>
        <v>1.3333320225683565E-8</v>
      </c>
      <c r="Z370" s="55">
        <f t="shared" si="274"/>
        <v>1.2093011366355511E-10</v>
      </c>
      <c r="AA370" s="54">
        <f t="shared" si="275"/>
        <v>-1.3333320225683565E-8</v>
      </c>
      <c r="AB370" s="55">
        <f t="shared" si="276"/>
        <v>-6.0465056831777585E-10</v>
      </c>
      <c r="AC370" s="92" t="s">
        <v>34</v>
      </c>
      <c r="AK370" s="33"/>
      <c r="AL370" s="33"/>
    </row>
    <row r="371" spans="1:38" ht="31.5" x14ac:dyDescent="0.25">
      <c r="A371" s="50" t="s">
        <v>500</v>
      </c>
      <c r="B371" s="125" t="s">
        <v>814</v>
      </c>
      <c r="C371" s="70" t="s">
        <v>815</v>
      </c>
      <c r="D371" s="54">
        <v>4.1741999999999999</v>
      </c>
      <c r="E371" s="54" t="s">
        <v>34</v>
      </c>
      <c r="F371" s="71">
        <v>4.1741999999999999</v>
      </c>
      <c r="G371" s="71">
        <f t="shared" si="267"/>
        <v>0</v>
      </c>
      <c r="H371" s="54">
        <v>0</v>
      </c>
      <c r="I371" s="54">
        <v>0</v>
      </c>
      <c r="J371" s="54">
        <v>0</v>
      </c>
      <c r="K371" s="54">
        <v>0</v>
      </c>
      <c r="L371" s="54">
        <v>0</v>
      </c>
      <c r="M371" s="54">
        <f t="shared" si="266"/>
        <v>0</v>
      </c>
      <c r="N371" s="54">
        <v>0</v>
      </c>
      <c r="O371" s="54">
        <v>0</v>
      </c>
      <c r="P371" s="54">
        <v>0</v>
      </c>
      <c r="Q371" s="54">
        <v>0</v>
      </c>
      <c r="R371" s="54">
        <f t="shared" si="268"/>
        <v>0</v>
      </c>
      <c r="S371" s="54">
        <f t="shared" si="269"/>
        <v>0</v>
      </c>
      <c r="T371" s="55">
        <v>0</v>
      </c>
      <c r="U371" s="54">
        <f t="shared" si="271"/>
        <v>0</v>
      </c>
      <c r="V371" s="55">
        <v>0</v>
      </c>
      <c r="W371" s="54">
        <f t="shared" si="272"/>
        <v>0</v>
      </c>
      <c r="X371" s="55">
        <v>0</v>
      </c>
      <c r="Y371" s="54">
        <f t="shared" si="273"/>
        <v>0</v>
      </c>
      <c r="Z371" s="55">
        <v>0</v>
      </c>
      <c r="AA371" s="54">
        <f t="shared" si="275"/>
        <v>0</v>
      </c>
      <c r="AB371" s="55">
        <v>0</v>
      </c>
      <c r="AC371" s="56" t="s">
        <v>34</v>
      </c>
      <c r="AK371" s="33"/>
      <c r="AL371" s="33"/>
    </row>
    <row r="372" spans="1:38" ht="78.75" x14ac:dyDescent="0.25">
      <c r="A372" s="50" t="s">
        <v>500</v>
      </c>
      <c r="B372" s="125" t="s">
        <v>816</v>
      </c>
      <c r="C372" s="70" t="s">
        <v>817</v>
      </c>
      <c r="D372" s="54" t="s">
        <v>34</v>
      </c>
      <c r="E372" s="54" t="s">
        <v>34</v>
      </c>
      <c r="F372" s="71" t="s">
        <v>34</v>
      </c>
      <c r="G372" s="71" t="s">
        <v>34</v>
      </c>
      <c r="H372" s="54" t="s">
        <v>34</v>
      </c>
      <c r="I372" s="54" t="s">
        <v>34</v>
      </c>
      <c r="J372" s="54" t="s">
        <v>34</v>
      </c>
      <c r="K372" s="54" t="s">
        <v>34</v>
      </c>
      <c r="L372" s="54" t="s">
        <v>34</v>
      </c>
      <c r="M372" s="54">
        <f t="shared" si="266"/>
        <v>9.5174999999999996E-2</v>
      </c>
      <c r="N372" s="54">
        <v>0</v>
      </c>
      <c r="O372" s="54">
        <v>0</v>
      </c>
      <c r="P372" s="54">
        <v>0</v>
      </c>
      <c r="Q372" s="54">
        <v>9.5174999999999996E-2</v>
      </c>
      <c r="R372" s="54" t="s">
        <v>34</v>
      </c>
      <c r="S372" s="54" t="s">
        <v>34</v>
      </c>
      <c r="T372" s="55" t="s">
        <v>34</v>
      </c>
      <c r="U372" s="54" t="s">
        <v>34</v>
      </c>
      <c r="V372" s="55" t="s">
        <v>34</v>
      </c>
      <c r="W372" s="54" t="s">
        <v>34</v>
      </c>
      <c r="X372" s="55" t="s">
        <v>34</v>
      </c>
      <c r="Y372" s="54" t="s">
        <v>34</v>
      </c>
      <c r="Z372" s="55" t="s">
        <v>34</v>
      </c>
      <c r="AA372" s="54" t="s">
        <v>34</v>
      </c>
      <c r="AB372" s="55" t="s">
        <v>34</v>
      </c>
      <c r="AC372" s="56" t="s">
        <v>818</v>
      </c>
      <c r="AK372" s="33"/>
      <c r="AL372" s="33"/>
    </row>
    <row r="373" spans="1:38" ht="31.5" x14ac:dyDescent="0.25">
      <c r="A373" s="50" t="s">
        <v>500</v>
      </c>
      <c r="B373" s="125" t="s">
        <v>819</v>
      </c>
      <c r="C373" s="70" t="s">
        <v>820</v>
      </c>
      <c r="D373" s="54" t="s">
        <v>34</v>
      </c>
      <c r="E373" s="54" t="s">
        <v>34</v>
      </c>
      <c r="F373" s="71" t="s">
        <v>34</v>
      </c>
      <c r="G373" s="71" t="s">
        <v>34</v>
      </c>
      <c r="H373" s="54" t="s">
        <v>34</v>
      </c>
      <c r="I373" s="54" t="s">
        <v>34</v>
      </c>
      <c r="J373" s="54" t="s">
        <v>34</v>
      </c>
      <c r="K373" s="54" t="s">
        <v>34</v>
      </c>
      <c r="L373" s="54" t="s">
        <v>34</v>
      </c>
      <c r="M373" s="54">
        <f t="shared" si="266"/>
        <v>0.11024341999999998</v>
      </c>
      <c r="N373" s="54">
        <v>0</v>
      </c>
      <c r="O373" s="54">
        <v>0</v>
      </c>
      <c r="P373" s="54">
        <v>0</v>
      </c>
      <c r="Q373" s="54">
        <v>0.11024341999999998</v>
      </c>
      <c r="R373" s="54" t="s">
        <v>34</v>
      </c>
      <c r="S373" s="54" t="s">
        <v>34</v>
      </c>
      <c r="T373" s="55" t="s">
        <v>34</v>
      </c>
      <c r="U373" s="54" t="s">
        <v>34</v>
      </c>
      <c r="V373" s="55" t="s">
        <v>34</v>
      </c>
      <c r="W373" s="54" t="s">
        <v>34</v>
      </c>
      <c r="X373" s="55" t="s">
        <v>34</v>
      </c>
      <c r="Y373" s="54" t="s">
        <v>34</v>
      </c>
      <c r="Z373" s="55" t="s">
        <v>34</v>
      </c>
      <c r="AA373" s="54" t="s">
        <v>34</v>
      </c>
      <c r="AB373" s="55" t="s">
        <v>34</v>
      </c>
      <c r="AC373" s="56" t="s">
        <v>519</v>
      </c>
      <c r="AK373" s="33"/>
      <c r="AL373" s="33"/>
    </row>
    <row r="374" spans="1:38" x14ac:dyDescent="0.25">
      <c r="A374" s="42" t="s">
        <v>821</v>
      </c>
      <c r="B374" s="43" t="s">
        <v>822</v>
      </c>
      <c r="C374" s="44" t="s">
        <v>33</v>
      </c>
      <c r="D374" s="45">
        <f t="shared" ref="D374:S374" si="277">SUM(D375,D402,D418,D452,D465,D472,D473)</f>
        <v>10314.519070190199</v>
      </c>
      <c r="E374" s="46">
        <f t="shared" si="277"/>
        <v>0</v>
      </c>
      <c r="F374" s="67">
        <f t="shared" si="277"/>
        <v>632.71761933799996</v>
      </c>
      <c r="G374" s="67">
        <f t="shared" si="277"/>
        <v>9681.8014508521992</v>
      </c>
      <c r="H374" s="47">
        <f t="shared" si="277"/>
        <v>1217.480740041</v>
      </c>
      <c r="I374" s="47">
        <f t="shared" si="277"/>
        <v>0</v>
      </c>
      <c r="J374" s="47">
        <f t="shared" si="277"/>
        <v>0</v>
      </c>
      <c r="K374" s="47">
        <f t="shared" si="277"/>
        <v>914.77663258466669</v>
      </c>
      <c r="L374" s="47">
        <f t="shared" si="277"/>
        <v>302.70410745633336</v>
      </c>
      <c r="M374" s="47">
        <f t="shared" si="277"/>
        <v>934.49131399999999</v>
      </c>
      <c r="N374" s="47">
        <f t="shared" si="277"/>
        <v>0</v>
      </c>
      <c r="O374" s="47">
        <f t="shared" si="277"/>
        <v>0</v>
      </c>
      <c r="P374" s="47">
        <f t="shared" si="277"/>
        <v>596.15322094999999</v>
      </c>
      <c r="Q374" s="47">
        <f t="shared" si="277"/>
        <v>338.33809305000005</v>
      </c>
      <c r="R374" s="47">
        <f t="shared" si="277"/>
        <v>8886.1657354221988</v>
      </c>
      <c r="S374" s="47">
        <f t="shared" si="277"/>
        <v>-421.84502461099987</v>
      </c>
      <c r="T374" s="48">
        <f t="shared" ref="T374:T410" si="278">S374/H374</f>
        <v>-0.34649010102352318</v>
      </c>
      <c r="U374" s="47">
        <f t="shared" ref="U374" si="279">SUM(U375,U402,U418,U452,U465,U472,U473)</f>
        <v>0</v>
      </c>
      <c r="V374" s="48">
        <v>0</v>
      </c>
      <c r="W374" s="47">
        <f t="shared" ref="W374" si="280">SUM(W375,W402,W418,W452,W465,W472,W473)</f>
        <v>0</v>
      </c>
      <c r="X374" s="48">
        <v>0</v>
      </c>
      <c r="Y374" s="47">
        <f t="shared" ref="Y374" si="281">SUM(Y375,Y402,Y418,Y452,Y465,Y472,Y473)</f>
        <v>-322.98613961466663</v>
      </c>
      <c r="Z374" s="48">
        <f t="shared" ref="Z374" si="282">Y374/K374</f>
        <v>-0.35307650863586398</v>
      </c>
      <c r="AA374" s="47">
        <f t="shared" ref="AA374" si="283">SUM(AA375,AA402,AA418,AA452,AA465,AA472,AA473)</f>
        <v>-98.858884996333288</v>
      </c>
      <c r="AB374" s="48">
        <f t="shared" ref="AB374:AB410" si="284">AA374/L374</f>
        <v>-0.32658587234596476</v>
      </c>
      <c r="AC374" s="68" t="s">
        <v>34</v>
      </c>
      <c r="AK374" s="33"/>
      <c r="AL374" s="33"/>
    </row>
    <row r="375" spans="1:38" ht="31.5" x14ac:dyDescent="0.25">
      <c r="A375" s="42" t="s">
        <v>823</v>
      </c>
      <c r="B375" s="43" t="s">
        <v>52</v>
      </c>
      <c r="C375" s="94" t="s">
        <v>33</v>
      </c>
      <c r="D375" s="45">
        <f t="shared" ref="D375:S375" si="285">SUM(D376,D379,D382,D401)</f>
        <v>163.67790845999997</v>
      </c>
      <c r="E375" s="46">
        <f t="shared" si="285"/>
        <v>0</v>
      </c>
      <c r="F375" s="67">
        <f t="shared" si="285"/>
        <v>7.3962633599999998</v>
      </c>
      <c r="G375" s="67">
        <f t="shared" si="285"/>
        <v>156.28164509999999</v>
      </c>
      <c r="H375" s="47">
        <f t="shared" si="285"/>
        <v>124.63612108799998</v>
      </c>
      <c r="I375" s="47">
        <f t="shared" si="285"/>
        <v>0</v>
      </c>
      <c r="J375" s="47">
        <f t="shared" si="285"/>
        <v>0</v>
      </c>
      <c r="K375" s="47">
        <f t="shared" si="285"/>
        <v>0</v>
      </c>
      <c r="L375" s="47">
        <f t="shared" si="285"/>
        <v>124.63612108799998</v>
      </c>
      <c r="M375" s="47">
        <f t="shared" si="285"/>
        <v>124.15615254999999</v>
      </c>
      <c r="N375" s="47">
        <f t="shared" si="285"/>
        <v>0</v>
      </c>
      <c r="O375" s="47">
        <f t="shared" si="285"/>
        <v>0</v>
      </c>
      <c r="P375" s="47">
        <f t="shared" si="285"/>
        <v>0</v>
      </c>
      <c r="Q375" s="47">
        <f t="shared" si="285"/>
        <v>124.15615254999999</v>
      </c>
      <c r="R375" s="47">
        <f t="shared" si="285"/>
        <v>79.44539159</v>
      </c>
      <c r="S375" s="47">
        <f t="shared" si="285"/>
        <v>-47.799867577999997</v>
      </c>
      <c r="T375" s="48">
        <f t="shared" si="278"/>
        <v>-0.3835153658565052</v>
      </c>
      <c r="U375" s="47">
        <f t="shared" ref="U375" si="286">SUM(U376,U379,U382,U401)</f>
        <v>0</v>
      </c>
      <c r="V375" s="48">
        <v>0</v>
      </c>
      <c r="W375" s="47">
        <f t="shared" ref="W375" si="287">SUM(W376,W379,W382,W401)</f>
        <v>0</v>
      </c>
      <c r="X375" s="48">
        <v>0</v>
      </c>
      <c r="Y375" s="47">
        <f t="shared" ref="Y375" si="288">SUM(Y376,Y379,Y382,Y401)</f>
        <v>0</v>
      </c>
      <c r="Z375" s="48">
        <v>0</v>
      </c>
      <c r="AA375" s="47">
        <f t="shared" ref="AA375" si="289">SUM(AA376,AA379,AA382,AA401)</f>
        <v>-47.799867577999997</v>
      </c>
      <c r="AB375" s="48">
        <f t="shared" si="284"/>
        <v>-0.3835153658565052</v>
      </c>
      <c r="AC375" s="68" t="s">
        <v>34</v>
      </c>
      <c r="AK375" s="33"/>
      <c r="AL375" s="33"/>
    </row>
    <row r="376" spans="1:38" ht="78.75" x14ac:dyDescent="0.25">
      <c r="A376" s="42" t="s">
        <v>824</v>
      </c>
      <c r="B376" s="43" t="s">
        <v>54</v>
      </c>
      <c r="C376" s="94" t="s">
        <v>33</v>
      </c>
      <c r="D376" s="45">
        <f t="shared" ref="D376:S376" si="290">SUM(D377:D378)</f>
        <v>0</v>
      </c>
      <c r="E376" s="46">
        <f t="shared" si="290"/>
        <v>0</v>
      </c>
      <c r="F376" s="67">
        <f t="shared" si="290"/>
        <v>0</v>
      </c>
      <c r="G376" s="67">
        <f t="shared" si="290"/>
        <v>0</v>
      </c>
      <c r="H376" s="47">
        <f t="shared" si="290"/>
        <v>0</v>
      </c>
      <c r="I376" s="47">
        <f t="shared" si="290"/>
        <v>0</v>
      </c>
      <c r="J376" s="47">
        <f t="shared" si="290"/>
        <v>0</v>
      </c>
      <c r="K376" s="47">
        <f t="shared" si="290"/>
        <v>0</v>
      </c>
      <c r="L376" s="47">
        <f t="shared" si="290"/>
        <v>0</v>
      </c>
      <c r="M376" s="47">
        <f t="shared" si="290"/>
        <v>0</v>
      </c>
      <c r="N376" s="47">
        <f t="shared" si="290"/>
        <v>0</v>
      </c>
      <c r="O376" s="47">
        <f t="shared" si="290"/>
        <v>0</v>
      </c>
      <c r="P376" s="47">
        <f t="shared" si="290"/>
        <v>0</v>
      </c>
      <c r="Q376" s="47">
        <f t="shared" si="290"/>
        <v>0</v>
      </c>
      <c r="R376" s="47">
        <f t="shared" si="290"/>
        <v>0</v>
      </c>
      <c r="S376" s="47">
        <f t="shared" si="290"/>
        <v>0</v>
      </c>
      <c r="T376" s="48">
        <v>0</v>
      </c>
      <c r="U376" s="47">
        <f t="shared" ref="U376" si="291">SUM(U377:U378)</f>
        <v>0</v>
      </c>
      <c r="V376" s="48">
        <v>0</v>
      </c>
      <c r="W376" s="47">
        <f t="shared" ref="W376" si="292">SUM(W377:W378)</f>
        <v>0</v>
      </c>
      <c r="X376" s="48">
        <v>0</v>
      </c>
      <c r="Y376" s="47">
        <f t="shared" ref="Y376" si="293">SUM(Y377:Y378)</f>
        <v>0</v>
      </c>
      <c r="Z376" s="48">
        <v>0</v>
      </c>
      <c r="AA376" s="47">
        <f t="shared" ref="AA376" si="294">SUM(AA377:AA378)</f>
        <v>0</v>
      </c>
      <c r="AB376" s="48">
        <v>0</v>
      </c>
      <c r="AC376" s="49" t="s">
        <v>34</v>
      </c>
      <c r="AK376" s="33"/>
      <c r="AL376" s="33"/>
    </row>
    <row r="377" spans="1:38" ht="31.5" x14ac:dyDescent="0.25">
      <c r="A377" s="42" t="s">
        <v>825</v>
      </c>
      <c r="B377" s="43" t="s">
        <v>61</v>
      </c>
      <c r="C377" s="94" t="s">
        <v>33</v>
      </c>
      <c r="D377" s="45">
        <v>0</v>
      </c>
      <c r="E377" s="46">
        <v>0</v>
      </c>
      <c r="F377" s="67">
        <v>0</v>
      </c>
      <c r="G377" s="67">
        <v>0</v>
      </c>
      <c r="H377" s="47">
        <v>0</v>
      </c>
      <c r="I377" s="47">
        <v>0</v>
      </c>
      <c r="J377" s="47">
        <v>0</v>
      </c>
      <c r="K377" s="47">
        <v>0</v>
      </c>
      <c r="L377" s="47">
        <v>0</v>
      </c>
      <c r="M377" s="47">
        <v>0</v>
      </c>
      <c r="N377" s="47">
        <v>0</v>
      </c>
      <c r="O377" s="47">
        <v>0</v>
      </c>
      <c r="P377" s="47">
        <v>0</v>
      </c>
      <c r="Q377" s="47">
        <v>0</v>
      </c>
      <c r="R377" s="47">
        <v>0</v>
      </c>
      <c r="S377" s="47">
        <v>0</v>
      </c>
      <c r="T377" s="48">
        <v>0</v>
      </c>
      <c r="U377" s="47">
        <v>0</v>
      </c>
      <c r="V377" s="48">
        <v>0</v>
      </c>
      <c r="W377" s="47">
        <v>0</v>
      </c>
      <c r="X377" s="48">
        <v>0</v>
      </c>
      <c r="Y377" s="47">
        <v>0</v>
      </c>
      <c r="Z377" s="48">
        <v>0</v>
      </c>
      <c r="AA377" s="47">
        <v>0</v>
      </c>
      <c r="AB377" s="48">
        <v>0</v>
      </c>
      <c r="AC377" s="49" t="s">
        <v>34</v>
      </c>
      <c r="AK377" s="33"/>
      <c r="AL377" s="33"/>
    </row>
    <row r="378" spans="1:38" ht="31.5" x14ac:dyDescent="0.25">
      <c r="A378" s="42" t="s">
        <v>826</v>
      </c>
      <c r="B378" s="43" t="s">
        <v>61</v>
      </c>
      <c r="C378" s="94" t="s">
        <v>33</v>
      </c>
      <c r="D378" s="45">
        <v>0</v>
      </c>
      <c r="E378" s="46">
        <v>0</v>
      </c>
      <c r="F378" s="67">
        <v>0</v>
      </c>
      <c r="G378" s="67">
        <v>0</v>
      </c>
      <c r="H378" s="47">
        <v>0</v>
      </c>
      <c r="I378" s="47">
        <v>0</v>
      </c>
      <c r="J378" s="47">
        <v>0</v>
      </c>
      <c r="K378" s="47">
        <v>0</v>
      </c>
      <c r="L378" s="47">
        <v>0</v>
      </c>
      <c r="M378" s="47">
        <v>0</v>
      </c>
      <c r="N378" s="47">
        <v>0</v>
      </c>
      <c r="O378" s="47">
        <v>0</v>
      </c>
      <c r="P378" s="47">
        <v>0</v>
      </c>
      <c r="Q378" s="47">
        <v>0</v>
      </c>
      <c r="R378" s="47">
        <v>0</v>
      </c>
      <c r="S378" s="47">
        <v>0</v>
      </c>
      <c r="T378" s="48">
        <v>0</v>
      </c>
      <c r="U378" s="47">
        <v>0</v>
      </c>
      <c r="V378" s="48">
        <v>0</v>
      </c>
      <c r="W378" s="47">
        <v>0</v>
      </c>
      <c r="X378" s="48">
        <v>0</v>
      </c>
      <c r="Y378" s="47">
        <v>0</v>
      </c>
      <c r="Z378" s="48">
        <v>0</v>
      </c>
      <c r="AA378" s="47">
        <v>0</v>
      </c>
      <c r="AB378" s="48">
        <v>0</v>
      </c>
      <c r="AC378" s="68" t="s">
        <v>34</v>
      </c>
      <c r="AK378" s="33"/>
      <c r="AL378" s="33"/>
    </row>
    <row r="379" spans="1:38" ht="47.25" x14ac:dyDescent="0.25">
      <c r="A379" s="42" t="s">
        <v>827</v>
      </c>
      <c r="B379" s="43" t="s">
        <v>63</v>
      </c>
      <c r="C379" s="94" t="s">
        <v>33</v>
      </c>
      <c r="D379" s="45">
        <f t="shared" ref="D379:E379" si="295">SUM(D380)</f>
        <v>0</v>
      </c>
      <c r="E379" s="46">
        <f t="shared" si="295"/>
        <v>0</v>
      </c>
      <c r="F379" s="67">
        <f t="shared" ref="F379:AA379" si="296">SUM(F380)</f>
        <v>0</v>
      </c>
      <c r="G379" s="67">
        <f t="shared" si="296"/>
        <v>0</v>
      </c>
      <c r="H379" s="47">
        <f t="shared" si="296"/>
        <v>0</v>
      </c>
      <c r="I379" s="47">
        <f t="shared" si="296"/>
        <v>0</v>
      </c>
      <c r="J379" s="47">
        <f t="shared" si="296"/>
        <v>0</v>
      </c>
      <c r="K379" s="47">
        <f t="shared" si="296"/>
        <v>0</v>
      </c>
      <c r="L379" s="47">
        <f t="shared" si="296"/>
        <v>0</v>
      </c>
      <c r="M379" s="47">
        <f t="shared" si="296"/>
        <v>0</v>
      </c>
      <c r="N379" s="47">
        <f t="shared" si="296"/>
        <v>0</v>
      </c>
      <c r="O379" s="47">
        <f t="shared" si="296"/>
        <v>0</v>
      </c>
      <c r="P379" s="47">
        <f t="shared" si="296"/>
        <v>0</v>
      </c>
      <c r="Q379" s="47">
        <f t="shared" si="296"/>
        <v>0</v>
      </c>
      <c r="R379" s="47">
        <f t="shared" si="296"/>
        <v>0</v>
      </c>
      <c r="S379" s="47">
        <f t="shared" si="296"/>
        <v>0</v>
      </c>
      <c r="T379" s="48">
        <v>0</v>
      </c>
      <c r="U379" s="47">
        <f t="shared" si="296"/>
        <v>0</v>
      </c>
      <c r="V379" s="48">
        <v>0</v>
      </c>
      <c r="W379" s="47">
        <f t="shared" si="296"/>
        <v>0</v>
      </c>
      <c r="X379" s="48">
        <v>0</v>
      </c>
      <c r="Y379" s="47">
        <f t="shared" si="296"/>
        <v>0</v>
      </c>
      <c r="Z379" s="48">
        <v>0</v>
      </c>
      <c r="AA379" s="47">
        <f t="shared" si="296"/>
        <v>0</v>
      </c>
      <c r="AB379" s="48">
        <v>0</v>
      </c>
      <c r="AC379" s="68" t="s">
        <v>34</v>
      </c>
      <c r="AK379" s="33"/>
      <c r="AL379" s="33"/>
    </row>
    <row r="380" spans="1:38" ht="31.5" x14ac:dyDescent="0.25">
      <c r="A380" s="42" t="s">
        <v>828</v>
      </c>
      <c r="B380" s="43" t="s">
        <v>61</v>
      </c>
      <c r="C380" s="94" t="s">
        <v>33</v>
      </c>
      <c r="D380" s="45">
        <v>0</v>
      </c>
      <c r="E380" s="46">
        <v>0</v>
      </c>
      <c r="F380" s="67">
        <v>0</v>
      </c>
      <c r="G380" s="67">
        <v>0</v>
      </c>
      <c r="H380" s="47">
        <v>0</v>
      </c>
      <c r="I380" s="47">
        <v>0</v>
      </c>
      <c r="J380" s="47">
        <v>0</v>
      </c>
      <c r="K380" s="47">
        <v>0</v>
      </c>
      <c r="L380" s="47">
        <v>0</v>
      </c>
      <c r="M380" s="47">
        <v>0</v>
      </c>
      <c r="N380" s="47">
        <v>0</v>
      </c>
      <c r="O380" s="47">
        <v>0</v>
      </c>
      <c r="P380" s="47">
        <v>0</v>
      </c>
      <c r="Q380" s="47">
        <v>0</v>
      </c>
      <c r="R380" s="47">
        <v>0</v>
      </c>
      <c r="S380" s="47">
        <v>0</v>
      </c>
      <c r="T380" s="48">
        <v>0</v>
      </c>
      <c r="U380" s="47">
        <v>0</v>
      </c>
      <c r="V380" s="48">
        <v>0</v>
      </c>
      <c r="W380" s="47">
        <v>0</v>
      </c>
      <c r="X380" s="48">
        <v>0</v>
      </c>
      <c r="Y380" s="47">
        <v>0</v>
      </c>
      <c r="Z380" s="48">
        <v>0</v>
      </c>
      <c r="AA380" s="47">
        <v>0</v>
      </c>
      <c r="AB380" s="48">
        <v>0</v>
      </c>
      <c r="AC380" s="68" t="s">
        <v>34</v>
      </c>
      <c r="AK380" s="33"/>
      <c r="AL380" s="33"/>
    </row>
    <row r="381" spans="1:38" ht="31.5" x14ac:dyDescent="0.25">
      <c r="A381" s="42" t="s">
        <v>829</v>
      </c>
      <c r="B381" s="43" t="s">
        <v>61</v>
      </c>
      <c r="C381" s="94" t="s">
        <v>33</v>
      </c>
      <c r="D381" s="45">
        <v>0</v>
      </c>
      <c r="E381" s="46">
        <v>0</v>
      </c>
      <c r="F381" s="67">
        <v>0</v>
      </c>
      <c r="G381" s="67">
        <v>0</v>
      </c>
      <c r="H381" s="47">
        <v>0</v>
      </c>
      <c r="I381" s="47">
        <v>0</v>
      </c>
      <c r="J381" s="47">
        <v>0</v>
      </c>
      <c r="K381" s="47">
        <v>0</v>
      </c>
      <c r="L381" s="47">
        <v>0</v>
      </c>
      <c r="M381" s="47">
        <v>0</v>
      </c>
      <c r="N381" s="47">
        <v>0</v>
      </c>
      <c r="O381" s="47">
        <v>0</v>
      </c>
      <c r="P381" s="47">
        <v>0</v>
      </c>
      <c r="Q381" s="47">
        <v>0</v>
      </c>
      <c r="R381" s="47">
        <v>0</v>
      </c>
      <c r="S381" s="47">
        <v>0</v>
      </c>
      <c r="T381" s="48">
        <v>0</v>
      </c>
      <c r="U381" s="47">
        <v>0</v>
      </c>
      <c r="V381" s="48">
        <v>0</v>
      </c>
      <c r="W381" s="47">
        <v>0</v>
      </c>
      <c r="X381" s="48">
        <v>0</v>
      </c>
      <c r="Y381" s="47">
        <v>0</v>
      </c>
      <c r="Z381" s="48">
        <v>0</v>
      </c>
      <c r="AA381" s="47">
        <v>0</v>
      </c>
      <c r="AB381" s="48">
        <v>0</v>
      </c>
      <c r="AC381" s="49" t="s">
        <v>34</v>
      </c>
      <c r="AK381" s="33"/>
      <c r="AL381" s="33"/>
    </row>
    <row r="382" spans="1:38" ht="47.25" x14ac:dyDescent="0.25">
      <c r="A382" s="42" t="s">
        <v>830</v>
      </c>
      <c r="B382" s="43" t="s">
        <v>67</v>
      </c>
      <c r="C382" s="94" t="s">
        <v>33</v>
      </c>
      <c r="D382" s="45">
        <f t="shared" ref="D382:S382" si="297">SUM(D383:D387)</f>
        <v>163.67790845999997</v>
      </c>
      <c r="E382" s="46">
        <f t="shared" si="297"/>
        <v>0</v>
      </c>
      <c r="F382" s="67">
        <f t="shared" si="297"/>
        <v>7.3962633599999998</v>
      </c>
      <c r="G382" s="67">
        <f t="shared" si="297"/>
        <v>156.28164509999999</v>
      </c>
      <c r="H382" s="47">
        <f t="shared" si="297"/>
        <v>124.63612108799998</v>
      </c>
      <c r="I382" s="47">
        <f t="shared" si="297"/>
        <v>0</v>
      </c>
      <c r="J382" s="47">
        <f t="shared" si="297"/>
        <v>0</v>
      </c>
      <c r="K382" s="47">
        <f t="shared" si="297"/>
        <v>0</v>
      </c>
      <c r="L382" s="47">
        <f t="shared" si="297"/>
        <v>124.63612108799998</v>
      </c>
      <c r="M382" s="47">
        <f t="shared" si="297"/>
        <v>124.15615254999999</v>
      </c>
      <c r="N382" s="47">
        <f t="shared" si="297"/>
        <v>0</v>
      </c>
      <c r="O382" s="47">
        <f t="shared" si="297"/>
        <v>0</v>
      </c>
      <c r="P382" s="47">
        <f t="shared" si="297"/>
        <v>0</v>
      </c>
      <c r="Q382" s="47">
        <f t="shared" si="297"/>
        <v>124.15615254999999</v>
      </c>
      <c r="R382" s="47">
        <f t="shared" si="297"/>
        <v>79.44539159</v>
      </c>
      <c r="S382" s="47">
        <f t="shared" si="297"/>
        <v>-47.799867577999997</v>
      </c>
      <c r="T382" s="48">
        <f t="shared" si="278"/>
        <v>-0.3835153658565052</v>
      </c>
      <c r="U382" s="47">
        <f t="shared" ref="U382" si="298">SUM(U383:U387)</f>
        <v>0</v>
      </c>
      <c r="V382" s="48">
        <v>0</v>
      </c>
      <c r="W382" s="47">
        <f t="shared" ref="W382" si="299">SUM(W383:W387)</f>
        <v>0</v>
      </c>
      <c r="X382" s="48">
        <v>0</v>
      </c>
      <c r="Y382" s="47">
        <f t="shared" ref="Y382" si="300">SUM(Y383:Y387)</f>
        <v>0</v>
      </c>
      <c r="Z382" s="48">
        <v>0</v>
      </c>
      <c r="AA382" s="47">
        <f t="shared" ref="AA382" si="301">SUM(AA383:AA387)</f>
        <v>-47.799867577999997</v>
      </c>
      <c r="AB382" s="48">
        <f t="shared" si="284"/>
        <v>-0.3835153658565052</v>
      </c>
      <c r="AC382" s="49" t="s">
        <v>34</v>
      </c>
      <c r="AK382" s="33"/>
      <c r="AL382" s="33"/>
    </row>
    <row r="383" spans="1:38" ht="63" x14ac:dyDescent="0.25">
      <c r="A383" s="42" t="s">
        <v>831</v>
      </c>
      <c r="B383" s="43" t="s">
        <v>69</v>
      </c>
      <c r="C383" s="94" t="s">
        <v>33</v>
      </c>
      <c r="D383" s="45">
        <v>0</v>
      </c>
      <c r="E383" s="46">
        <v>0</v>
      </c>
      <c r="F383" s="67">
        <v>0</v>
      </c>
      <c r="G383" s="67">
        <v>0</v>
      </c>
      <c r="H383" s="47">
        <v>0</v>
      </c>
      <c r="I383" s="47">
        <v>0</v>
      </c>
      <c r="J383" s="47">
        <v>0</v>
      </c>
      <c r="K383" s="47">
        <v>0</v>
      </c>
      <c r="L383" s="47">
        <v>0</v>
      </c>
      <c r="M383" s="47">
        <v>0</v>
      </c>
      <c r="N383" s="47">
        <v>0</v>
      </c>
      <c r="O383" s="47">
        <v>0</v>
      </c>
      <c r="P383" s="47">
        <v>0</v>
      </c>
      <c r="Q383" s="47">
        <v>0</v>
      </c>
      <c r="R383" s="47">
        <v>0</v>
      </c>
      <c r="S383" s="47">
        <v>0</v>
      </c>
      <c r="T383" s="48">
        <v>0</v>
      </c>
      <c r="U383" s="47">
        <v>0</v>
      </c>
      <c r="V383" s="48">
        <v>0</v>
      </c>
      <c r="W383" s="47">
        <v>0</v>
      </c>
      <c r="X383" s="48">
        <v>0</v>
      </c>
      <c r="Y383" s="47">
        <v>0</v>
      </c>
      <c r="Z383" s="48">
        <v>0</v>
      </c>
      <c r="AA383" s="47">
        <v>0</v>
      </c>
      <c r="AB383" s="48">
        <v>0</v>
      </c>
      <c r="AC383" s="68" t="s">
        <v>34</v>
      </c>
      <c r="AK383" s="33"/>
      <c r="AL383" s="33"/>
    </row>
    <row r="384" spans="1:38" ht="78.75" x14ac:dyDescent="0.25">
      <c r="A384" s="42" t="s">
        <v>832</v>
      </c>
      <c r="B384" s="43" t="s">
        <v>71</v>
      </c>
      <c r="C384" s="94" t="s">
        <v>33</v>
      </c>
      <c r="D384" s="45">
        <v>0</v>
      </c>
      <c r="E384" s="46">
        <v>0</v>
      </c>
      <c r="F384" s="67">
        <v>0</v>
      </c>
      <c r="G384" s="67">
        <v>0</v>
      </c>
      <c r="H384" s="47">
        <v>0</v>
      </c>
      <c r="I384" s="47">
        <v>0</v>
      </c>
      <c r="J384" s="47">
        <v>0</v>
      </c>
      <c r="K384" s="47">
        <v>0</v>
      </c>
      <c r="L384" s="47">
        <v>0</v>
      </c>
      <c r="M384" s="47">
        <v>0</v>
      </c>
      <c r="N384" s="47">
        <v>0</v>
      </c>
      <c r="O384" s="47">
        <v>0</v>
      </c>
      <c r="P384" s="47">
        <v>0</v>
      </c>
      <c r="Q384" s="47">
        <v>0</v>
      </c>
      <c r="R384" s="47">
        <v>0</v>
      </c>
      <c r="S384" s="47">
        <v>0</v>
      </c>
      <c r="T384" s="48">
        <v>0</v>
      </c>
      <c r="U384" s="47">
        <v>0</v>
      </c>
      <c r="V384" s="48">
        <v>0</v>
      </c>
      <c r="W384" s="47">
        <v>0</v>
      </c>
      <c r="X384" s="48">
        <v>0</v>
      </c>
      <c r="Y384" s="47">
        <v>0</v>
      </c>
      <c r="Z384" s="48">
        <v>0</v>
      </c>
      <c r="AA384" s="47">
        <v>0</v>
      </c>
      <c r="AB384" s="48">
        <v>0</v>
      </c>
      <c r="AC384" s="49" t="s">
        <v>34</v>
      </c>
      <c r="AK384" s="33"/>
      <c r="AL384" s="33"/>
    </row>
    <row r="385" spans="1:38" ht="63" x14ac:dyDescent="0.25">
      <c r="A385" s="42" t="s">
        <v>833</v>
      </c>
      <c r="B385" s="43" t="s">
        <v>73</v>
      </c>
      <c r="C385" s="94" t="s">
        <v>33</v>
      </c>
      <c r="D385" s="45">
        <v>0</v>
      </c>
      <c r="E385" s="46">
        <v>0</v>
      </c>
      <c r="F385" s="67">
        <v>0</v>
      </c>
      <c r="G385" s="67">
        <v>0</v>
      </c>
      <c r="H385" s="47">
        <v>0</v>
      </c>
      <c r="I385" s="47">
        <v>0</v>
      </c>
      <c r="J385" s="47">
        <v>0</v>
      </c>
      <c r="K385" s="47">
        <v>0</v>
      </c>
      <c r="L385" s="47">
        <v>0</v>
      </c>
      <c r="M385" s="47">
        <v>0</v>
      </c>
      <c r="N385" s="47">
        <v>0</v>
      </c>
      <c r="O385" s="47">
        <v>0</v>
      </c>
      <c r="P385" s="47">
        <v>0</v>
      </c>
      <c r="Q385" s="47">
        <v>0</v>
      </c>
      <c r="R385" s="47">
        <v>0</v>
      </c>
      <c r="S385" s="47">
        <v>0</v>
      </c>
      <c r="T385" s="48">
        <v>0</v>
      </c>
      <c r="U385" s="47">
        <v>0</v>
      </c>
      <c r="V385" s="48">
        <v>0</v>
      </c>
      <c r="W385" s="47">
        <v>0</v>
      </c>
      <c r="X385" s="48">
        <v>0</v>
      </c>
      <c r="Y385" s="47">
        <v>0</v>
      </c>
      <c r="Z385" s="48">
        <v>0</v>
      </c>
      <c r="AA385" s="47">
        <v>0</v>
      </c>
      <c r="AB385" s="48">
        <v>0</v>
      </c>
      <c r="AC385" s="95" t="s">
        <v>34</v>
      </c>
      <c r="AK385" s="33"/>
      <c r="AL385" s="33"/>
    </row>
    <row r="386" spans="1:38" ht="78.75" x14ac:dyDescent="0.25">
      <c r="A386" s="42" t="s">
        <v>834</v>
      </c>
      <c r="B386" s="43" t="s">
        <v>75</v>
      </c>
      <c r="C386" s="94" t="s">
        <v>33</v>
      </c>
      <c r="D386" s="45">
        <v>0</v>
      </c>
      <c r="E386" s="46">
        <v>0</v>
      </c>
      <c r="F386" s="67">
        <v>0</v>
      </c>
      <c r="G386" s="67">
        <v>0</v>
      </c>
      <c r="H386" s="47">
        <v>0</v>
      </c>
      <c r="I386" s="47">
        <v>0</v>
      </c>
      <c r="J386" s="47">
        <v>0</v>
      </c>
      <c r="K386" s="47">
        <v>0</v>
      </c>
      <c r="L386" s="47">
        <v>0</v>
      </c>
      <c r="M386" s="47">
        <v>0</v>
      </c>
      <c r="N386" s="47">
        <v>0</v>
      </c>
      <c r="O386" s="47">
        <v>0</v>
      </c>
      <c r="P386" s="47">
        <v>0</v>
      </c>
      <c r="Q386" s="47">
        <v>0</v>
      </c>
      <c r="R386" s="47">
        <v>0</v>
      </c>
      <c r="S386" s="47">
        <v>0</v>
      </c>
      <c r="T386" s="48">
        <v>0</v>
      </c>
      <c r="U386" s="47">
        <v>0</v>
      </c>
      <c r="V386" s="48">
        <v>0</v>
      </c>
      <c r="W386" s="47">
        <v>0</v>
      </c>
      <c r="X386" s="48">
        <v>0</v>
      </c>
      <c r="Y386" s="47">
        <v>0</v>
      </c>
      <c r="Z386" s="48">
        <v>0</v>
      </c>
      <c r="AA386" s="47">
        <v>0</v>
      </c>
      <c r="AB386" s="48">
        <v>0</v>
      </c>
      <c r="AC386" s="95" t="s">
        <v>34</v>
      </c>
      <c r="AK386" s="33"/>
      <c r="AL386" s="33"/>
    </row>
    <row r="387" spans="1:38" ht="78.75" x14ac:dyDescent="0.25">
      <c r="A387" s="42" t="s">
        <v>835</v>
      </c>
      <c r="B387" s="43" t="s">
        <v>80</v>
      </c>
      <c r="C387" s="94" t="s">
        <v>33</v>
      </c>
      <c r="D387" s="45">
        <f t="shared" ref="D387:S387" si="302">SUM(D388:D400)</f>
        <v>163.67790845999997</v>
      </c>
      <c r="E387" s="46">
        <f t="shared" si="302"/>
        <v>0</v>
      </c>
      <c r="F387" s="67">
        <f t="shared" si="302"/>
        <v>7.3962633599999998</v>
      </c>
      <c r="G387" s="67">
        <f t="shared" si="302"/>
        <v>156.28164509999999</v>
      </c>
      <c r="H387" s="47">
        <f t="shared" si="302"/>
        <v>124.63612108799998</v>
      </c>
      <c r="I387" s="47">
        <f t="shared" si="302"/>
        <v>0</v>
      </c>
      <c r="J387" s="47">
        <f t="shared" si="302"/>
        <v>0</v>
      </c>
      <c r="K387" s="47">
        <f t="shared" si="302"/>
        <v>0</v>
      </c>
      <c r="L387" s="47">
        <f t="shared" si="302"/>
        <v>124.63612108799998</v>
      </c>
      <c r="M387" s="47">
        <f t="shared" si="302"/>
        <v>124.15615254999999</v>
      </c>
      <c r="N387" s="47">
        <f t="shared" si="302"/>
        <v>0</v>
      </c>
      <c r="O387" s="47">
        <f t="shared" si="302"/>
        <v>0</v>
      </c>
      <c r="P387" s="47">
        <f t="shared" si="302"/>
        <v>0</v>
      </c>
      <c r="Q387" s="47">
        <f t="shared" si="302"/>
        <v>124.15615254999999</v>
      </c>
      <c r="R387" s="47">
        <f t="shared" si="302"/>
        <v>79.44539159</v>
      </c>
      <c r="S387" s="47">
        <f t="shared" si="302"/>
        <v>-47.799867577999997</v>
      </c>
      <c r="T387" s="48">
        <f t="shared" si="278"/>
        <v>-0.3835153658565052</v>
      </c>
      <c r="U387" s="47">
        <f t="shared" ref="U387" si="303">SUM(U388:U400)</f>
        <v>0</v>
      </c>
      <c r="V387" s="48">
        <v>0</v>
      </c>
      <c r="W387" s="47">
        <f t="shared" ref="W387" si="304">SUM(W388:W400)</f>
        <v>0</v>
      </c>
      <c r="X387" s="48">
        <v>0</v>
      </c>
      <c r="Y387" s="47">
        <f t="shared" ref="Y387" si="305">SUM(Y388:Y400)</f>
        <v>0</v>
      </c>
      <c r="Z387" s="48">
        <v>0</v>
      </c>
      <c r="AA387" s="47">
        <f t="shared" ref="AA387" si="306">SUM(AA388:AA400)</f>
        <v>-47.799867577999997</v>
      </c>
      <c r="AB387" s="48">
        <f t="shared" si="284"/>
        <v>-0.3835153658565052</v>
      </c>
      <c r="AC387" s="68" t="s">
        <v>34</v>
      </c>
      <c r="AK387" s="33"/>
      <c r="AL387" s="33"/>
    </row>
    <row r="388" spans="1:38" ht="63" x14ac:dyDescent="0.25">
      <c r="A388" s="50" t="s">
        <v>835</v>
      </c>
      <c r="B388" s="131" t="s">
        <v>836</v>
      </c>
      <c r="C388" s="54" t="s">
        <v>837</v>
      </c>
      <c r="D388" s="54">
        <v>61.476376739999992</v>
      </c>
      <c r="E388" s="54" t="s">
        <v>34</v>
      </c>
      <c r="F388" s="54">
        <v>0</v>
      </c>
      <c r="G388" s="71">
        <f t="shared" ref="G388:G400" si="307">D388-F388</f>
        <v>61.476376739999992</v>
      </c>
      <c r="H388" s="54">
        <v>29.830852727999996</v>
      </c>
      <c r="I388" s="54">
        <v>0</v>
      </c>
      <c r="J388" s="54">
        <v>0</v>
      </c>
      <c r="K388" s="54">
        <v>0</v>
      </c>
      <c r="L388" s="54">
        <v>29.830852727999996</v>
      </c>
      <c r="M388" s="54">
        <f t="shared" ref="M388:M400" si="308">N388+O388+P388+Q388</f>
        <v>7.64707092</v>
      </c>
      <c r="N388" s="54">
        <v>0</v>
      </c>
      <c r="O388" s="54">
        <v>0</v>
      </c>
      <c r="P388" s="54">
        <v>0</v>
      </c>
      <c r="Q388" s="54">
        <v>7.64707092</v>
      </c>
      <c r="R388" s="54">
        <f t="shared" ref="R388:R400" si="309">G388-M388</f>
        <v>53.829305819999995</v>
      </c>
      <c r="S388" s="54">
        <f t="shared" ref="S388:S400" si="310">M388-H388</f>
        <v>-22.183781807999996</v>
      </c>
      <c r="T388" s="55">
        <f t="shared" si="278"/>
        <v>-0.74365228544666218</v>
      </c>
      <c r="U388" s="54">
        <f t="shared" ref="U388:U400" si="311">N388-I388</f>
        <v>0</v>
      </c>
      <c r="V388" s="55">
        <v>0</v>
      </c>
      <c r="W388" s="54">
        <f t="shared" ref="W388:W400" si="312">O388-J388</f>
        <v>0</v>
      </c>
      <c r="X388" s="55">
        <v>0</v>
      </c>
      <c r="Y388" s="54">
        <f t="shared" ref="Y388:Y400" si="313">P388-K388</f>
        <v>0</v>
      </c>
      <c r="Z388" s="55">
        <v>0</v>
      </c>
      <c r="AA388" s="54">
        <f t="shared" ref="AA388:AA400" si="314">Q388-L388</f>
        <v>-22.183781807999996</v>
      </c>
      <c r="AB388" s="55">
        <f t="shared" si="284"/>
        <v>-0.74365228544666218</v>
      </c>
      <c r="AC388" s="56" t="s">
        <v>838</v>
      </c>
      <c r="AK388" s="33"/>
      <c r="AL388" s="33"/>
    </row>
    <row r="389" spans="1:38" ht="63" x14ac:dyDescent="0.25">
      <c r="A389" s="50" t="s">
        <v>835</v>
      </c>
      <c r="B389" s="131" t="s">
        <v>839</v>
      </c>
      <c r="C389" s="54" t="s">
        <v>840</v>
      </c>
      <c r="D389" s="54">
        <v>1.3097188799999999</v>
      </c>
      <c r="E389" s="54" t="s">
        <v>34</v>
      </c>
      <c r="F389" s="54">
        <v>0</v>
      </c>
      <c r="G389" s="71">
        <f t="shared" si="307"/>
        <v>1.3097188799999999</v>
      </c>
      <c r="H389" s="54">
        <v>1.3097188800000001</v>
      </c>
      <c r="I389" s="54">
        <v>0</v>
      </c>
      <c r="J389" s="54">
        <v>0</v>
      </c>
      <c r="K389" s="71">
        <v>0</v>
      </c>
      <c r="L389" s="54">
        <v>1.3097188799999999</v>
      </c>
      <c r="M389" s="54">
        <f t="shared" si="308"/>
        <v>1.3097188800000001</v>
      </c>
      <c r="N389" s="54">
        <v>0</v>
      </c>
      <c r="O389" s="54">
        <v>0</v>
      </c>
      <c r="P389" s="54">
        <v>0</v>
      </c>
      <c r="Q389" s="54">
        <v>1.3097188800000001</v>
      </c>
      <c r="R389" s="54">
        <f t="shared" si="309"/>
        <v>0</v>
      </c>
      <c r="S389" s="54">
        <f t="shared" si="310"/>
        <v>0</v>
      </c>
      <c r="T389" s="55">
        <f t="shared" si="278"/>
        <v>0</v>
      </c>
      <c r="U389" s="54">
        <f t="shared" si="311"/>
        <v>0</v>
      </c>
      <c r="V389" s="55">
        <v>0</v>
      </c>
      <c r="W389" s="54">
        <f t="shared" si="312"/>
        <v>0</v>
      </c>
      <c r="X389" s="55">
        <v>0</v>
      </c>
      <c r="Y389" s="54">
        <f t="shared" si="313"/>
        <v>0</v>
      </c>
      <c r="Z389" s="55">
        <v>0</v>
      </c>
      <c r="AA389" s="54">
        <f t="shared" si="314"/>
        <v>0</v>
      </c>
      <c r="AB389" s="55">
        <f t="shared" si="284"/>
        <v>0</v>
      </c>
      <c r="AC389" s="56" t="s">
        <v>34</v>
      </c>
      <c r="AK389" s="33"/>
      <c r="AL389" s="33"/>
    </row>
    <row r="390" spans="1:38" ht="63" x14ac:dyDescent="0.25">
      <c r="A390" s="50" t="s">
        <v>835</v>
      </c>
      <c r="B390" s="131" t="s">
        <v>841</v>
      </c>
      <c r="C390" s="54" t="s">
        <v>842</v>
      </c>
      <c r="D390" s="54">
        <v>3.3418126320000008</v>
      </c>
      <c r="E390" s="54" t="s">
        <v>34</v>
      </c>
      <c r="F390" s="71">
        <v>0</v>
      </c>
      <c r="G390" s="71">
        <f t="shared" si="307"/>
        <v>3.3418126320000008</v>
      </c>
      <c r="H390" s="54">
        <v>3.3418126320000008</v>
      </c>
      <c r="I390" s="54">
        <v>0</v>
      </c>
      <c r="J390" s="54">
        <v>0</v>
      </c>
      <c r="K390" s="54">
        <v>0</v>
      </c>
      <c r="L390" s="54">
        <v>3.3418126320000008</v>
      </c>
      <c r="M390" s="54">
        <f t="shared" si="308"/>
        <v>2.0791236</v>
      </c>
      <c r="N390" s="54">
        <v>0</v>
      </c>
      <c r="O390" s="54">
        <v>0</v>
      </c>
      <c r="P390" s="54">
        <v>0</v>
      </c>
      <c r="Q390" s="54">
        <v>2.0791236</v>
      </c>
      <c r="R390" s="54">
        <f t="shared" si="309"/>
        <v>1.2626890320000008</v>
      </c>
      <c r="S390" s="54">
        <f t="shared" si="310"/>
        <v>-1.2626890320000008</v>
      </c>
      <c r="T390" s="55">
        <f t="shared" si="278"/>
        <v>-0.37784555001945441</v>
      </c>
      <c r="U390" s="54">
        <f t="shared" si="311"/>
        <v>0</v>
      </c>
      <c r="V390" s="55">
        <v>0</v>
      </c>
      <c r="W390" s="54">
        <f t="shared" si="312"/>
        <v>0</v>
      </c>
      <c r="X390" s="55">
        <v>0</v>
      </c>
      <c r="Y390" s="54">
        <f t="shared" si="313"/>
        <v>0</v>
      </c>
      <c r="Z390" s="55">
        <v>0</v>
      </c>
      <c r="AA390" s="54">
        <f t="shared" si="314"/>
        <v>-1.2626890320000008</v>
      </c>
      <c r="AB390" s="55">
        <f t="shared" si="284"/>
        <v>-0.37784555001945441</v>
      </c>
      <c r="AC390" s="56" t="s">
        <v>843</v>
      </c>
      <c r="AK390" s="33"/>
      <c r="AL390" s="33"/>
    </row>
    <row r="391" spans="1:38" ht="47.25" x14ac:dyDescent="0.25">
      <c r="A391" s="50" t="s">
        <v>835</v>
      </c>
      <c r="B391" s="131" t="s">
        <v>844</v>
      </c>
      <c r="C391" s="54" t="s">
        <v>845</v>
      </c>
      <c r="D391" s="77">
        <v>5.1968392919999999</v>
      </c>
      <c r="E391" s="77" t="s">
        <v>34</v>
      </c>
      <c r="F391" s="126">
        <v>0</v>
      </c>
      <c r="G391" s="71">
        <f t="shared" si="307"/>
        <v>5.1968392919999999</v>
      </c>
      <c r="H391" s="54">
        <v>5.1968392919999999</v>
      </c>
      <c r="I391" s="54">
        <v>0</v>
      </c>
      <c r="J391" s="54">
        <v>0</v>
      </c>
      <c r="K391" s="54">
        <v>0</v>
      </c>
      <c r="L391" s="54">
        <v>5.1968392919999999</v>
      </c>
      <c r="M391" s="54">
        <f t="shared" si="308"/>
        <v>0</v>
      </c>
      <c r="N391" s="54">
        <v>0</v>
      </c>
      <c r="O391" s="54">
        <v>0</v>
      </c>
      <c r="P391" s="54">
        <v>0</v>
      </c>
      <c r="Q391" s="54">
        <v>0</v>
      </c>
      <c r="R391" s="54">
        <f t="shared" si="309"/>
        <v>5.1968392919999999</v>
      </c>
      <c r="S391" s="54">
        <f t="shared" si="310"/>
        <v>-5.1968392919999999</v>
      </c>
      <c r="T391" s="55">
        <f t="shared" si="278"/>
        <v>-1</v>
      </c>
      <c r="U391" s="54">
        <f t="shared" si="311"/>
        <v>0</v>
      </c>
      <c r="V391" s="55">
        <v>0</v>
      </c>
      <c r="W391" s="54">
        <f t="shared" si="312"/>
        <v>0</v>
      </c>
      <c r="X391" s="55">
        <v>0</v>
      </c>
      <c r="Y391" s="54">
        <f t="shared" si="313"/>
        <v>0</v>
      </c>
      <c r="Z391" s="55">
        <v>0</v>
      </c>
      <c r="AA391" s="54">
        <f t="shared" si="314"/>
        <v>-5.1968392919999999</v>
      </c>
      <c r="AB391" s="55">
        <f t="shared" si="284"/>
        <v>-1</v>
      </c>
      <c r="AC391" s="56" t="s">
        <v>846</v>
      </c>
      <c r="AK391" s="33"/>
      <c r="AL391" s="33"/>
    </row>
    <row r="392" spans="1:38" ht="63" x14ac:dyDescent="0.25">
      <c r="A392" s="50" t="s">
        <v>835</v>
      </c>
      <c r="B392" s="131" t="s">
        <v>847</v>
      </c>
      <c r="C392" s="54" t="s">
        <v>848</v>
      </c>
      <c r="D392" s="77">
        <v>59.438496000000001</v>
      </c>
      <c r="E392" s="77" t="s">
        <v>34</v>
      </c>
      <c r="F392" s="126">
        <v>0</v>
      </c>
      <c r="G392" s="71">
        <f t="shared" si="307"/>
        <v>59.438496000000001</v>
      </c>
      <c r="H392" s="54">
        <v>59.438496000000001</v>
      </c>
      <c r="I392" s="54">
        <v>0</v>
      </c>
      <c r="J392" s="54">
        <v>0</v>
      </c>
      <c r="K392" s="54">
        <v>0</v>
      </c>
      <c r="L392" s="54">
        <v>59.438496000000001</v>
      </c>
      <c r="M392" s="54">
        <f t="shared" si="308"/>
        <v>59.438496000000001</v>
      </c>
      <c r="N392" s="54">
        <v>0</v>
      </c>
      <c r="O392" s="54">
        <v>0</v>
      </c>
      <c r="P392" s="54">
        <v>0</v>
      </c>
      <c r="Q392" s="54">
        <v>59.438496000000001</v>
      </c>
      <c r="R392" s="54">
        <f t="shared" si="309"/>
        <v>0</v>
      </c>
      <c r="S392" s="54">
        <f t="shared" si="310"/>
        <v>0</v>
      </c>
      <c r="T392" s="55">
        <f t="shared" si="278"/>
        <v>0</v>
      </c>
      <c r="U392" s="54">
        <f t="shared" si="311"/>
        <v>0</v>
      </c>
      <c r="V392" s="55">
        <v>0</v>
      </c>
      <c r="W392" s="54">
        <f t="shared" si="312"/>
        <v>0</v>
      </c>
      <c r="X392" s="55">
        <v>0</v>
      </c>
      <c r="Y392" s="54">
        <f t="shared" si="313"/>
        <v>0</v>
      </c>
      <c r="Z392" s="55">
        <v>0</v>
      </c>
      <c r="AA392" s="54">
        <f t="shared" si="314"/>
        <v>0</v>
      </c>
      <c r="AB392" s="55">
        <f t="shared" si="284"/>
        <v>0</v>
      </c>
      <c r="AC392" s="56" t="s">
        <v>34</v>
      </c>
      <c r="AK392" s="33"/>
      <c r="AL392" s="33"/>
    </row>
    <row r="393" spans="1:38" ht="63" x14ac:dyDescent="0.25">
      <c r="A393" s="50" t="s">
        <v>835</v>
      </c>
      <c r="B393" s="131" t="s">
        <v>849</v>
      </c>
      <c r="C393" s="54" t="s">
        <v>850</v>
      </c>
      <c r="D393" s="77">
        <v>2.6186196000000002</v>
      </c>
      <c r="E393" s="77" t="s">
        <v>34</v>
      </c>
      <c r="F393" s="77">
        <v>0</v>
      </c>
      <c r="G393" s="71">
        <f t="shared" si="307"/>
        <v>2.6186196000000002</v>
      </c>
      <c r="H393" s="54">
        <v>2.6186196000000002</v>
      </c>
      <c r="I393" s="54">
        <v>0</v>
      </c>
      <c r="J393" s="54">
        <v>0</v>
      </c>
      <c r="K393" s="54">
        <v>0</v>
      </c>
      <c r="L393" s="54">
        <v>2.6186196000000002</v>
      </c>
      <c r="M393" s="54">
        <f t="shared" si="308"/>
        <v>0</v>
      </c>
      <c r="N393" s="54">
        <v>0</v>
      </c>
      <c r="O393" s="54">
        <v>0</v>
      </c>
      <c r="P393" s="54">
        <v>0</v>
      </c>
      <c r="Q393" s="54">
        <v>0</v>
      </c>
      <c r="R393" s="54">
        <f t="shared" si="309"/>
        <v>2.6186196000000002</v>
      </c>
      <c r="S393" s="54">
        <f t="shared" si="310"/>
        <v>-2.6186196000000002</v>
      </c>
      <c r="T393" s="55">
        <f t="shared" si="278"/>
        <v>-1</v>
      </c>
      <c r="U393" s="54">
        <f t="shared" si="311"/>
        <v>0</v>
      </c>
      <c r="V393" s="55">
        <v>0</v>
      </c>
      <c r="W393" s="54">
        <f t="shared" si="312"/>
        <v>0</v>
      </c>
      <c r="X393" s="55">
        <v>0</v>
      </c>
      <c r="Y393" s="54">
        <f t="shared" si="313"/>
        <v>0</v>
      </c>
      <c r="Z393" s="55">
        <v>0</v>
      </c>
      <c r="AA393" s="54">
        <f t="shared" si="314"/>
        <v>-2.6186196000000002</v>
      </c>
      <c r="AB393" s="55">
        <f t="shared" si="284"/>
        <v>-1</v>
      </c>
      <c r="AC393" s="118" t="s">
        <v>851</v>
      </c>
      <c r="AK393" s="33"/>
      <c r="AL393" s="33"/>
    </row>
    <row r="394" spans="1:38" ht="63" x14ac:dyDescent="0.25">
      <c r="A394" s="50" t="s">
        <v>835</v>
      </c>
      <c r="B394" s="131" t="s">
        <v>852</v>
      </c>
      <c r="C394" s="54" t="s">
        <v>853</v>
      </c>
      <c r="D394" s="54">
        <v>14.825101788</v>
      </c>
      <c r="E394" s="54" t="s">
        <v>34</v>
      </c>
      <c r="F394" s="54">
        <v>0</v>
      </c>
      <c r="G394" s="71">
        <f t="shared" si="307"/>
        <v>14.825101788</v>
      </c>
      <c r="H394" s="54">
        <v>14.825101788</v>
      </c>
      <c r="I394" s="54">
        <v>0</v>
      </c>
      <c r="J394" s="54">
        <v>0</v>
      </c>
      <c r="K394" s="54">
        <v>0</v>
      </c>
      <c r="L394" s="54">
        <v>14.825101788</v>
      </c>
      <c r="M394" s="54">
        <f t="shared" si="308"/>
        <v>0</v>
      </c>
      <c r="N394" s="54">
        <v>0</v>
      </c>
      <c r="O394" s="54">
        <v>0</v>
      </c>
      <c r="P394" s="54">
        <v>0</v>
      </c>
      <c r="Q394" s="54">
        <v>0</v>
      </c>
      <c r="R394" s="54">
        <f t="shared" si="309"/>
        <v>14.825101788</v>
      </c>
      <c r="S394" s="54">
        <f t="shared" si="310"/>
        <v>-14.825101788</v>
      </c>
      <c r="T394" s="55">
        <f t="shared" si="278"/>
        <v>-1</v>
      </c>
      <c r="U394" s="54">
        <f t="shared" si="311"/>
        <v>0</v>
      </c>
      <c r="V394" s="55">
        <v>0</v>
      </c>
      <c r="W394" s="54">
        <f t="shared" si="312"/>
        <v>0</v>
      </c>
      <c r="X394" s="55">
        <v>0</v>
      </c>
      <c r="Y394" s="54">
        <f t="shared" si="313"/>
        <v>0</v>
      </c>
      <c r="Z394" s="55">
        <v>0</v>
      </c>
      <c r="AA394" s="54">
        <f t="shared" si="314"/>
        <v>-14.825101788</v>
      </c>
      <c r="AB394" s="55">
        <f t="shared" si="284"/>
        <v>-1</v>
      </c>
      <c r="AC394" s="56" t="s">
        <v>851</v>
      </c>
      <c r="AK394" s="33"/>
      <c r="AL394" s="33"/>
    </row>
    <row r="395" spans="1:38" ht="47.25" x14ac:dyDescent="0.25">
      <c r="A395" s="50" t="s">
        <v>835</v>
      </c>
      <c r="B395" s="131" t="s">
        <v>854</v>
      </c>
      <c r="C395" s="54" t="s">
        <v>855</v>
      </c>
      <c r="D395" s="54">
        <v>5.7783291359999991</v>
      </c>
      <c r="E395" s="54" t="s">
        <v>34</v>
      </c>
      <c r="F395" s="54">
        <v>0</v>
      </c>
      <c r="G395" s="71">
        <f t="shared" si="307"/>
        <v>5.7783291359999991</v>
      </c>
      <c r="H395" s="54">
        <v>5.7783291359999991</v>
      </c>
      <c r="I395" s="54">
        <v>0</v>
      </c>
      <c r="J395" s="54">
        <v>0</v>
      </c>
      <c r="K395" s="54">
        <v>0</v>
      </c>
      <c r="L395" s="54">
        <v>5.7783291359999991</v>
      </c>
      <c r="M395" s="54">
        <f t="shared" si="308"/>
        <v>4.0654930799999995</v>
      </c>
      <c r="N395" s="54">
        <v>0</v>
      </c>
      <c r="O395" s="54">
        <v>0</v>
      </c>
      <c r="P395" s="54">
        <v>0</v>
      </c>
      <c r="Q395" s="54">
        <v>4.0654930799999995</v>
      </c>
      <c r="R395" s="54">
        <f t="shared" si="309"/>
        <v>1.7128360559999996</v>
      </c>
      <c r="S395" s="54">
        <f t="shared" si="310"/>
        <v>-1.7128360559999996</v>
      </c>
      <c r="T395" s="55">
        <f t="shared" si="278"/>
        <v>-0.29642410733039276</v>
      </c>
      <c r="U395" s="54">
        <f t="shared" si="311"/>
        <v>0</v>
      </c>
      <c r="V395" s="55">
        <v>0</v>
      </c>
      <c r="W395" s="54">
        <f t="shared" si="312"/>
        <v>0</v>
      </c>
      <c r="X395" s="55">
        <v>0</v>
      </c>
      <c r="Y395" s="54">
        <f t="shared" si="313"/>
        <v>0</v>
      </c>
      <c r="Z395" s="55">
        <v>0</v>
      </c>
      <c r="AA395" s="54">
        <f t="shared" si="314"/>
        <v>-1.7128360559999996</v>
      </c>
      <c r="AB395" s="55">
        <f t="shared" si="284"/>
        <v>-0.29642410733039276</v>
      </c>
      <c r="AC395" s="56" t="s">
        <v>856</v>
      </c>
      <c r="AK395" s="33"/>
      <c r="AL395" s="33"/>
    </row>
    <row r="396" spans="1:38" ht="47.25" x14ac:dyDescent="0.25">
      <c r="A396" s="50" t="s">
        <v>835</v>
      </c>
      <c r="B396" s="131" t="s">
        <v>857</v>
      </c>
      <c r="C396" s="54" t="s">
        <v>858</v>
      </c>
      <c r="D396" s="54">
        <v>1.4745439919999999</v>
      </c>
      <c r="E396" s="54" t="s">
        <v>34</v>
      </c>
      <c r="F396" s="54">
        <v>0</v>
      </c>
      <c r="G396" s="71">
        <f t="shared" si="307"/>
        <v>1.4745439919999999</v>
      </c>
      <c r="H396" s="54">
        <v>1.4745439919999999</v>
      </c>
      <c r="I396" s="54">
        <v>0</v>
      </c>
      <c r="J396" s="54">
        <v>0</v>
      </c>
      <c r="K396" s="54">
        <v>0</v>
      </c>
      <c r="L396" s="54">
        <v>1.4745439919999999</v>
      </c>
      <c r="M396" s="54">
        <f t="shared" si="308"/>
        <v>1.4745439899999999</v>
      </c>
      <c r="N396" s="54">
        <v>0</v>
      </c>
      <c r="O396" s="54">
        <v>0</v>
      </c>
      <c r="P396" s="54">
        <v>0</v>
      </c>
      <c r="Q396" s="54">
        <v>1.4745439899999999</v>
      </c>
      <c r="R396" s="54">
        <f t="shared" si="309"/>
        <v>1.9999999434361371E-9</v>
      </c>
      <c r="S396" s="54">
        <f t="shared" si="310"/>
        <v>-1.9999999434361371E-9</v>
      </c>
      <c r="T396" s="55">
        <f t="shared" si="278"/>
        <v>-1.356351491910007E-9</v>
      </c>
      <c r="U396" s="54">
        <f t="shared" si="311"/>
        <v>0</v>
      </c>
      <c r="V396" s="55">
        <v>0</v>
      </c>
      <c r="W396" s="54">
        <f t="shared" si="312"/>
        <v>0</v>
      </c>
      <c r="X396" s="55">
        <v>0</v>
      </c>
      <c r="Y396" s="54">
        <f t="shared" si="313"/>
        <v>0</v>
      </c>
      <c r="Z396" s="55">
        <v>0</v>
      </c>
      <c r="AA396" s="54">
        <f t="shared" si="314"/>
        <v>-1.9999999434361371E-9</v>
      </c>
      <c r="AB396" s="55">
        <f t="shared" si="284"/>
        <v>-1.356351491910007E-9</v>
      </c>
      <c r="AC396" s="56" t="s">
        <v>34</v>
      </c>
      <c r="AK396" s="33"/>
      <c r="AL396" s="33"/>
    </row>
    <row r="397" spans="1:38" ht="78.75" x14ac:dyDescent="0.25">
      <c r="A397" s="50" t="s">
        <v>835</v>
      </c>
      <c r="B397" s="131" t="s">
        <v>859</v>
      </c>
      <c r="C397" s="54" t="s">
        <v>860</v>
      </c>
      <c r="D397" s="54" t="s">
        <v>34</v>
      </c>
      <c r="E397" s="54" t="s">
        <v>34</v>
      </c>
      <c r="F397" s="54" t="s">
        <v>34</v>
      </c>
      <c r="G397" s="71" t="s">
        <v>34</v>
      </c>
      <c r="H397" s="54" t="s">
        <v>34</v>
      </c>
      <c r="I397" s="54" t="s">
        <v>34</v>
      </c>
      <c r="J397" s="54" t="s">
        <v>34</v>
      </c>
      <c r="K397" s="54" t="s">
        <v>34</v>
      </c>
      <c r="L397" s="54" t="s">
        <v>34</v>
      </c>
      <c r="M397" s="54">
        <f t="shared" si="308"/>
        <v>36.442411079999999</v>
      </c>
      <c r="N397" s="54">
        <v>0</v>
      </c>
      <c r="O397" s="54">
        <v>0</v>
      </c>
      <c r="P397" s="54">
        <v>0</v>
      </c>
      <c r="Q397" s="54">
        <v>36.442411079999999</v>
      </c>
      <c r="R397" s="54" t="s">
        <v>34</v>
      </c>
      <c r="S397" s="54" t="s">
        <v>34</v>
      </c>
      <c r="T397" s="55" t="s">
        <v>34</v>
      </c>
      <c r="U397" s="54" t="s">
        <v>34</v>
      </c>
      <c r="V397" s="55" t="s">
        <v>34</v>
      </c>
      <c r="W397" s="54" t="s">
        <v>34</v>
      </c>
      <c r="X397" s="55" t="s">
        <v>34</v>
      </c>
      <c r="Y397" s="54" t="s">
        <v>34</v>
      </c>
      <c r="Z397" s="55" t="s">
        <v>34</v>
      </c>
      <c r="AA397" s="54" t="s">
        <v>34</v>
      </c>
      <c r="AB397" s="55" t="s">
        <v>34</v>
      </c>
      <c r="AC397" s="56" t="s">
        <v>861</v>
      </c>
      <c r="AK397" s="33"/>
      <c r="AL397" s="33"/>
    </row>
    <row r="398" spans="1:38" ht="47.25" x14ac:dyDescent="0.25">
      <c r="A398" s="50" t="s">
        <v>835</v>
      </c>
      <c r="B398" s="131" t="s">
        <v>862</v>
      </c>
      <c r="C398" s="54" t="s">
        <v>863</v>
      </c>
      <c r="D398" s="54" t="s">
        <v>34</v>
      </c>
      <c r="E398" s="54" t="s">
        <v>34</v>
      </c>
      <c r="F398" s="54" t="s">
        <v>34</v>
      </c>
      <c r="G398" s="71" t="s">
        <v>34</v>
      </c>
      <c r="H398" s="54" t="s">
        <v>34</v>
      </c>
      <c r="I398" s="54" t="s">
        <v>34</v>
      </c>
      <c r="J398" s="54" t="s">
        <v>34</v>
      </c>
      <c r="K398" s="54" t="s">
        <v>34</v>
      </c>
      <c r="L398" s="54" t="s">
        <v>34</v>
      </c>
      <c r="M398" s="54">
        <f t="shared" si="308"/>
        <v>10.87748796</v>
      </c>
      <c r="N398" s="54">
        <v>0</v>
      </c>
      <c r="O398" s="54">
        <v>0</v>
      </c>
      <c r="P398" s="54">
        <v>0</v>
      </c>
      <c r="Q398" s="54">
        <v>10.87748796</v>
      </c>
      <c r="R398" s="54" t="s">
        <v>34</v>
      </c>
      <c r="S398" s="54" t="s">
        <v>34</v>
      </c>
      <c r="T398" s="55" t="s">
        <v>34</v>
      </c>
      <c r="U398" s="54" t="s">
        <v>34</v>
      </c>
      <c r="V398" s="55" t="s">
        <v>34</v>
      </c>
      <c r="W398" s="54" t="s">
        <v>34</v>
      </c>
      <c r="X398" s="55" t="s">
        <v>34</v>
      </c>
      <c r="Y398" s="54" t="s">
        <v>34</v>
      </c>
      <c r="Z398" s="55" t="s">
        <v>34</v>
      </c>
      <c r="AA398" s="54" t="s">
        <v>34</v>
      </c>
      <c r="AB398" s="55" t="s">
        <v>34</v>
      </c>
      <c r="AC398" s="56" t="s">
        <v>861</v>
      </c>
      <c r="AK398" s="33"/>
      <c r="AL398" s="33"/>
    </row>
    <row r="399" spans="1:38" ht="78.75" x14ac:dyDescent="0.25">
      <c r="A399" s="50" t="s">
        <v>835</v>
      </c>
      <c r="B399" s="131" t="s">
        <v>864</v>
      </c>
      <c r="C399" s="54" t="s">
        <v>865</v>
      </c>
      <c r="D399" s="54" t="s">
        <v>34</v>
      </c>
      <c r="E399" s="54" t="s">
        <v>34</v>
      </c>
      <c r="F399" s="54" t="s">
        <v>34</v>
      </c>
      <c r="G399" s="71" t="s">
        <v>34</v>
      </c>
      <c r="H399" s="54" t="s">
        <v>34</v>
      </c>
      <c r="I399" s="54" t="s">
        <v>34</v>
      </c>
      <c r="J399" s="54" t="s">
        <v>34</v>
      </c>
      <c r="K399" s="71" t="s">
        <v>34</v>
      </c>
      <c r="L399" s="54" t="s">
        <v>34</v>
      </c>
      <c r="M399" s="54">
        <f t="shared" si="308"/>
        <v>0</v>
      </c>
      <c r="N399" s="54">
        <v>0</v>
      </c>
      <c r="O399" s="54">
        <v>0</v>
      </c>
      <c r="P399" s="54">
        <v>0</v>
      </c>
      <c r="Q399" s="54">
        <v>0</v>
      </c>
      <c r="R399" s="54" t="s">
        <v>34</v>
      </c>
      <c r="S399" s="54" t="s">
        <v>34</v>
      </c>
      <c r="T399" s="55" t="s">
        <v>34</v>
      </c>
      <c r="U399" s="54" t="s">
        <v>34</v>
      </c>
      <c r="V399" s="55" t="s">
        <v>34</v>
      </c>
      <c r="W399" s="54" t="s">
        <v>34</v>
      </c>
      <c r="X399" s="55" t="s">
        <v>34</v>
      </c>
      <c r="Y399" s="54" t="s">
        <v>34</v>
      </c>
      <c r="Z399" s="55" t="s">
        <v>34</v>
      </c>
      <c r="AA399" s="54" t="s">
        <v>34</v>
      </c>
      <c r="AB399" s="55" t="s">
        <v>34</v>
      </c>
      <c r="AC399" s="56" t="s">
        <v>861</v>
      </c>
      <c r="AK399" s="33"/>
      <c r="AL399" s="33"/>
    </row>
    <row r="400" spans="1:38" ht="63" x14ac:dyDescent="0.25">
      <c r="A400" s="50" t="s">
        <v>835</v>
      </c>
      <c r="B400" s="131" t="s">
        <v>866</v>
      </c>
      <c r="C400" s="54" t="s">
        <v>867</v>
      </c>
      <c r="D400" s="54">
        <v>8.218070400000002</v>
      </c>
      <c r="E400" s="54" t="s">
        <v>34</v>
      </c>
      <c r="F400" s="54">
        <v>7.3962633599999998</v>
      </c>
      <c r="G400" s="71">
        <f t="shared" si="307"/>
        <v>0.82180704000000215</v>
      </c>
      <c r="H400" s="54">
        <v>0.82180704000000149</v>
      </c>
      <c r="I400" s="54">
        <v>0</v>
      </c>
      <c r="J400" s="54">
        <v>0</v>
      </c>
      <c r="K400" s="71">
        <v>0</v>
      </c>
      <c r="L400" s="54">
        <v>0.82180704000000149</v>
      </c>
      <c r="M400" s="54">
        <f t="shared" si="308"/>
        <v>0.82180704000000004</v>
      </c>
      <c r="N400" s="54">
        <v>0</v>
      </c>
      <c r="O400" s="54">
        <v>0</v>
      </c>
      <c r="P400" s="54">
        <v>0</v>
      </c>
      <c r="Q400" s="54">
        <v>0.82180704000000004</v>
      </c>
      <c r="R400" s="54">
        <f t="shared" si="309"/>
        <v>2.1094237467877974E-15</v>
      </c>
      <c r="S400" s="54">
        <f t="shared" si="310"/>
        <v>-1.4432899320127035E-15</v>
      </c>
      <c r="T400" s="55">
        <f t="shared" si="278"/>
        <v>-1.756239435491695E-15</v>
      </c>
      <c r="U400" s="54">
        <f t="shared" si="311"/>
        <v>0</v>
      </c>
      <c r="V400" s="55">
        <v>0</v>
      </c>
      <c r="W400" s="54">
        <f t="shared" si="312"/>
        <v>0</v>
      </c>
      <c r="X400" s="55">
        <v>0</v>
      </c>
      <c r="Y400" s="54">
        <f t="shared" si="313"/>
        <v>0</v>
      </c>
      <c r="Z400" s="55">
        <v>0</v>
      </c>
      <c r="AA400" s="54">
        <f t="shared" si="314"/>
        <v>-1.4432899320127035E-15</v>
      </c>
      <c r="AB400" s="55">
        <f t="shared" si="284"/>
        <v>-1.756239435491695E-15</v>
      </c>
      <c r="AC400" s="56" t="s">
        <v>34</v>
      </c>
      <c r="AK400" s="33"/>
      <c r="AL400" s="33"/>
    </row>
    <row r="401" spans="1:38" ht="31.5" x14ac:dyDescent="0.25">
      <c r="A401" s="42" t="s">
        <v>868</v>
      </c>
      <c r="B401" s="43" t="s">
        <v>95</v>
      </c>
      <c r="C401" s="94" t="s">
        <v>33</v>
      </c>
      <c r="D401" s="45">
        <v>0</v>
      </c>
      <c r="E401" s="46">
        <v>0</v>
      </c>
      <c r="F401" s="46">
        <v>0</v>
      </c>
      <c r="G401" s="46">
        <v>0</v>
      </c>
      <c r="H401" s="47">
        <v>0</v>
      </c>
      <c r="I401" s="47">
        <v>0</v>
      </c>
      <c r="J401" s="47">
        <v>0</v>
      </c>
      <c r="K401" s="47">
        <v>0</v>
      </c>
      <c r="L401" s="47">
        <v>0</v>
      </c>
      <c r="M401" s="47">
        <v>0</v>
      </c>
      <c r="N401" s="47">
        <v>0</v>
      </c>
      <c r="O401" s="47">
        <v>0</v>
      </c>
      <c r="P401" s="47">
        <v>0</v>
      </c>
      <c r="Q401" s="47">
        <v>0</v>
      </c>
      <c r="R401" s="47">
        <v>0</v>
      </c>
      <c r="S401" s="47">
        <v>0</v>
      </c>
      <c r="T401" s="48">
        <v>0</v>
      </c>
      <c r="U401" s="47">
        <v>0</v>
      </c>
      <c r="V401" s="48">
        <v>0</v>
      </c>
      <c r="W401" s="47">
        <v>0</v>
      </c>
      <c r="X401" s="48">
        <v>0</v>
      </c>
      <c r="Y401" s="47">
        <v>0</v>
      </c>
      <c r="Z401" s="48">
        <v>0</v>
      </c>
      <c r="AA401" s="47">
        <v>0</v>
      </c>
      <c r="AB401" s="48">
        <v>0</v>
      </c>
      <c r="AC401" s="68" t="s">
        <v>34</v>
      </c>
      <c r="AK401" s="33"/>
      <c r="AL401" s="33"/>
    </row>
    <row r="402" spans="1:38" ht="47.25" x14ac:dyDescent="0.25">
      <c r="A402" s="42" t="s">
        <v>869</v>
      </c>
      <c r="B402" s="43" t="s">
        <v>97</v>
      </c>
      <c r="C402" s="94" t="s">
        <v>33</v>
      </c>
      <c r="D402" s="45">
        <f t="shared" ref="D402:S402" si="315">D403+D408+D409+D412</f>
        <v>252.28868005000001</v>
      </c>
      <c r="E402" s="46">
        <f t="shared" si="315"/>
        <v>0</v>
      </c>
      <c r="F402" s="46">
        <f t="shared" si="315"/>
        <v>56.187071080000003</v>
      </c>
      <c r="G402" s="46">
        <f t="shared" si="315"/>
        <v>196.10160896999997</v>
      </c>
      <c r="H402" s="47">
        <f t="shared" si="315"/>
        <v>74.298735694000001</v>
      </c>
      <c r="I402" s="47">
        <f t="shared" si="315"/>
        <v>0</v>
      </c>
      <c r="J402" s="47">
        <f t="shared" si="315"/>
        <v>0</v>
      </c>
      <c r="K402" s="47">
        <f t="shared" si="315"/>
        <v>62.130260523333334</v>
      </c>
      <c r="L402" s="47">
        <f t="shared" si="315"/>
        <v>12.168475170666664</v>
      </c>
      <c r="M402" s="47">
        <f t="shared" si="315"/>
        <v>119.01424383000001</v>
      </c>
      <c r="N402" s="47">
        <f t="shared" si="315"/>
        <v>0</v>
      </c>
      <c r="O402" s="47">
        <f t="shared" si="315"/>
        <v>0</v>
      </c>
      <c r="P402" s="47">
        <f t="shared" si="315"/>
        <v>53.927373869999997</v>
      </c>
      <c r="Q402" s="47">
        <f t="shared" si="315"/>
        <v>65.086869960000016</v>
      </c>
      <c r="R402" s="47">
        <f t="shared" si="315"/>
        <v>135.96083195</v>
      </c>
      <c r="S402" s="47">
        <f t="shared" si="315"/>
        <v>-14.157958673999998</v>
      </c>
      <c r="T402" s="48">
        <f t="shared" si="278"/>
        <v>-0.19055450327324108</v>
      </c>
      <c r="U402" s="47">
        <f t="shared" ref="U402" si="316">U403+U408+U409+U412</f>
        <v>0</v>
      </c>
      <c r="V402" s="48">
        <v>0</v>
      </c>
      <c r="W402" s="47">
        <f t="shared" ref="W402" si="317">W403+W408+W409+W412</f>
        <v>0</v>
      </c>
      <c r="X402" s="48">
        <v>0</v>
      </c>
      <c r="Y402" s="47">
        <f t="shared" ref="Y402" si="318">Y403+Y408+Y409+Y412</f>
        <v>-11.710529833333332</v>
      </c>
      <c r="Z402" s="48">
        <f t="shared" ref="Z402:Z410" si="319">Y402/K402</f>
        <v>-0.18848351406695588</v>
      </c>
      <c r="AA402" s="47">
        <f t="shared" ref="AA402" si="320">AA403+AA408+AA409+AA412</f>
        <v>-2.4474288406666647</v>
      </c>
      <c r="AB402" s="48">
        <f t="shared" si="284"/>
        <v>-0.20112863825094854</v>
      </c>
      <c r="AC402" s="68" t="s">
        <v>34</v>
      </c>
      <c r="AK402" s="33"/>
      <c r="AL402" s="33"/>
    </row>
    <row r="403" spans="1:38" ht="31.5" x14ac:dyDescent="0.25">
      <c r="A403" s="42" t="s">
        <v>870</v>
      </c>
      <c r="B403" s="43" t="s">
        <v>99</v>
      </c>
      <c r="C403" s="94" t="s">
        <v>33</v>
      </c>
      <c r="D403" s="45">
        <f t="shared" ref="D403:E403" si="321">SUM(D404:D407)</f>
        <v>74.640561677999997</v>
      </c>
      <c r="E403" s="46">
        <f t="shared" si="321"/>
        <v>0</v>
      </c>
      <c r="F403" s="46">
        <f t="shared" ref="F403:S403" si="322">SUM(F404:F407)</f>
        <v>17.231067899999999</v>
      </c>
      <c r="G403" s="46">
        <f t="shared" si="322"/>
        <v>57.409493777999991</v>
      </c>
      <c r="H403" s="47">
        <f t="shared" si="322"/>
        <v>45.171293777999999</v>
      </c>
      <c r="I403" s="47">
        <f t="shared" si="322"/>
        <v>0</v>
      </c>
      <c r="J403" s="47">
        <f t="shared" si="322"/>
        <v>0</v>
      </c>
      <c r="K403" s="47">
        <f t="shared" si="322"/>
        <v>37.642744815</v>
      </c>
      <c r="L403" s="47">
        <f t="shared" si="322"/>
        <v>7.5285489629999987</v>
      </c>
      <c r="M403" s="47">
        <f t="shared" si="322"/>
        <v>33.172287389999994</v>
      </c>
      <c r="N403" s="47">
        <f t="shared" si="322"/>
        <v>0</v>
      </c>
      <c r="O403" s="47">
        <f t="shared" si="322"/>
        <v>0</v>
      </c>
      <c r="P403" s="47">
        <f t="shared" si="322"/>
        <v>27.750239490000002</v>
      </c>
      <c r="Q403" s="47">
        <f t="shared" si="322"/>
        <v>5.422047899999999</v>
      </c>
      <c r="R403" s="47">
        <f t="shared" si="322"/>
        <v>24.237206387999997</v>
      </c>
      <c r="S403" s="47">
        <f t="shared" si="322"/>
        <v>-11.999006388</v>
      </c>
      <c r="T403" s="48">
        <f t="shared" si="278"/>
        <v>-0.26563344514705789</v>
      </c>
      <c r="U403" s="47">
        <f t="shared" ref="U403" si="323">SUM(U404:U407)</f>
        <v>0</v>
      </c>
      <c r="V403" s="48">
        <v>0</v>
      </c>
      <c r="W403" s="47">
        <f t="shared" ref="W403" si="324">SUM(W404:W407)</f>
        <v>0</v>
      </c>
      <c r="X403" s="48">
        <v>0</v>
      </c>
      <c r="Y403" s="47">
        <f t="shared" ref="Y403" si="325">SUM(Y404:Y407)</f>
        <v>-9.8925053250000001</v>
      </c>
      <c r="Z403" s="48">
        <f t="shared" si="319"/>
        <v>-0.26279978714671209</v>
      </c>
      <c r="AA403" s="47">
        <f t="shared" ref="AA403" si="326">SUM(AA404:AA407)</f>
        <v>-2.1065010629999987</v>
      </c>
      <c r="AB403" s="48">
        <f t="shared" si="284"/>
        <v>-0.27980173514878676</v>
      </c>
      <c r="AC403" s="68" t="s">
        <v>34</v>
      </c>
      <c r="AK403" s="33"/>
      <c r="AL403" s="33"/>
    </row>
    <row r="404" spans="1:38" ht="31.5" x14ac:dyDescent="0.25">
      <c r="A404" s="50" t="s">
        <v>870</v>
      </c>
      <c r="B404" s="128" t="s">
        <v>871</v>
      </c>
      <c r="C404" s="54" t="s">
        <v>872</v>
      </c>
      <c r="D404" s="54">
        <v>11.738199999999999</v>
      </c>
      <c r="E404" s="54" t="s">
        <v>34</v>
      </c>
      <c r="F404" s="54">
        <v>0</v>
      </c>
      <c r="G404" s="71">
        <f t="shared" ref="G404:G407" si="327">D404-F404</f>
        <v>11.738199999999999</v>
      </c>
      <c r="H404" s="54">
        <v>2.4</v>
      </c>
      <c r="I404" s="54">
        <v>0</v>
      </c>
      <c r="J404" s="54">
        <v>0</v>
      </c>
      <c r="K404" s="71">
        <v>2</v>
      </c>
      <c r="L404" s="54">
        <v>0.39999999999999991</v>
      </c>
      <c r="M404" s="54">
        <f t="shared" ref="M404:M407" si="328">N404+O404+P404+Q404</f>
        <v>0.64</v>
      </c>
      <c r="N404" s="54">
        <v>0</v>
      </c>
      <c r="O404" s="54">
        <v>0</v>
      </c>
      <c r="P404" s="54">
        <v>0.64</v>
      </c>
      <c r="Q404" s="54">
        <v>0</v>
      </c>
      <c r="R404" s="54">
        <f t="shared" ref="R404:R407" si="329">G404-M404</f>
        <v>11.098199999999999</v>
      </c>
      <c r="S404" s="54">
        <f t="shared" ref="S404:S407" si="330">M404-H404</f>
        <v>-1.7599999999999998</v>
      </c>
      <c r="T404" s="55">
        <f t="shared" si="278"/>
        <v>-0.73333333333333328</v>
      </c>
      <c r="U404" s="54">
        <f t="shared" ref="U404:U407" si="331">N404-I404</f>
        <v>0</v>
      </c>
      <c r="V404" s="55">
        <v>0</v>
      </c>
      <c r="W404" s="54">
        <f t="shared" ref="W404:W407" si="332">O404-J404</f>
        <v>0</v>
      </c>
      <c r="X404" s="55">
        <v>0</v>
      </c>
      <c r="Y404" s="54">
        <f t="shared" ref="Y404:Y407" si="333">P404-K404</f>
        <v>-1.3599999999999999</v>
      </c>
      <c r="Z404" s="55">
        <f t="shared" si="319"/>
        <v>-0.67999999999999994</v>
      </c>
      <c r="AA404" s="54">
        <f t="shared" ref="AA404:AA407" si="334">Q404-L404</f>
        <v>-0.39999999999999991</v>
      </c>
      <c r="AB404" s="55">
        <f t="shared" si="284"/>
        <v>-1</v>
      </c>
      <c r="AC404" s="56" t="s">
        <v>873</v>
      </c>
      <c r="AK404" s="33"/>
      <c r="AL404" s="33"/>
    </row>
    <row r="405" spans="1:38" ht="31.5" x14ac:dyDescent="0.25">
      <c r="A405" s="50" t="s">
        <v>870</v>
      </c>
      <c r="B405" s="128" t="s">
        <v>874</v>
      </c>
      <c r="C405" s="93" t="s">
        <v>875</v>
      </c>
      <c r="D405" s="54">
        <v>31.235217599999999</v>
      </c>
      <c r="E405" s="54" t="s">
        <v>34</v>
      </c>
      <c r="F405" s="54">
        <v>1.3679999999999999</v>
      </c>
      <c r="G405" s="71">
        <f t="shared" si="327"/>
        <v>29.8672176</v>
      </c>
      <c r="H405" s="54">
        <v>29.8672176</v>
      </c>
      <c r="I405" s="54">
        <v>0</v>
      </c>
      <c r="J405" s="54">
        <v>0</v>
      </c>
      <c r="K405" s="71">
        <v>24.889348000000002</v>
      </c>
      <c r="L405" s="54">
        <v>4.9778695999999982</v>
      </c>
      <c r="M405" s="54">
        <f t="shared" si="328"/>
        <v>30.73806072</v>
      </c>
      <c r="N405" s="54">
        <v>0</v>
      </c>
      <c r="O405" s="54">
        <v>0</v>
      </c>
      <c r="P405" s="54">
        <v>25.6150506</v>
      </c>
      <c r="Q405" s="54">
        <v>5.12301012</v>
      </c>
      <c r="R405" s="54">
        <f t="shared" si="329"/>
        <v>-0.87084311999999997</v>
      </c>
      <c r="S405" s="54">
        <f t="shared" si="330"/>
        <v>0.87084311999999997</v>
      </c>
      <c r="T405" s="55">
        <f t="shared" si="278"/>
        <v>2.9157155904606259E-2</v>
      </c>
      <c r="U405" s="54">
        <f t="shared" si="331"/>
        <v>0</v>
      </c>
      <c r="V405" s="55">
        <v>0</v>
      </c>
      <c r="W405" s="54">
        <f t="shared" si="332"/>
        <v>0</v>
      </c>
      <c r="X405" s="55">
        <v>0</v>
      </c>
      <c r="Y405" s="54">
        <f t="shared" si="333"/>
        <v>0.7257025999999982</v>
      </c>
      <c r="Z405" s="55">
        <f t="shared" si="319"/>
        <v>2.9157155904606186E-2</v>
      </c>
      <c r="AA405" s="54">
        <f t="shared" si="334"/>
        <v>0.14514052000000177</v>
      </c>
      <c r="AB405" s="55">
        <f t="shared" si="284"/>
        <v>2.9157155904606626E-2</v>
      </c>
      <c r="AC405" s="56" t="s">
        <v>34</v>
      </c>
      <c r="AK405" s="33"/>
      <c r="AL405" s="33"/>
    </row>
    <row r="406" spans="1:38" ht="31.5" x14ac:dyDescent="0.25">
      <c r="A406" s="50" t="s">
        <v>870</v>
      </c>
      <c r="B406" s="128" t="s">
        <v>876</v>
      </c>
      <c r="C406" s="54" t="s">
        <v>877</v>
      </c>
      <c r="D406" s="54">
        <v>16.521987409999998</v>
      </c>
      <c r="E406" s="54" t="s">
        <v>34</v>
      </c>
      <c r="F406" s="54">
        <v>15.863067899999999</v>
      </c>
      <c r="G406" s="71">
        <f t="shared" si="327"/>
        <v>0.65891950999999871</v>
      </c>
      <c r="H406" s="54">
        <v>0.65891951000000004</v>
      </c>
      <c r="I406" s="54">
        <v>0</v>
      </c>
      <c r="J406" s="54">
        <v>0</v>
      </c>
      <c r="K406" s="71">
        <v>0.54909959166666644</v>
      </c>
      <c r="L406" s="54">
        <v>0.10981991833333327</v>
      </c>
      <c r="M406" s="54">
        <f t="shared" si="328"/>
        <v>0.65891951000000004</v>
      </c>
      <c r="N406" s="54">
        <v>0</v>
      </c>
      <c r="O406" s="54">
        <v>0</v>
      </c>
      <c r="P406" s="54">
        <v>0.54909959000000008</v>
      </c>
      <c r="Q406" s="54">
        <v>0.10981991999999996</v>
      </c>
      <c r="R406" s="54">
        <f t="shared" si="329"/>
        <v>-1.3322676295501878E-15</v>
      </c>
      <c r="S406" s="54">
        <f t="shared" si="330"/>
        <v>0</v>
      </c>
      <c r="T406" s="55">
        <f t="shared" si="278"/>
        <v>0</v>
      </c>
      <c r="U406" s="54">
        <f t="shared" si="331"/>
        <v>0</v>
      </c>
      <c r="V406" s="55">
        <v>0</v>
      </c>
      <c r="W406" s="54">
        <f t="shared" si="332"/>
        <v>0</v>
      </c>
      <c r="X406" s="55">
        <v>0</v>
      </c>
      <c r="Y406" s="54">
        <f t="shared" si="333"/>
        <v>-1.6666663604780751E-9</v>
      </c>
      <c r="Z406" s="55">
        <f t="shared" si="319"/>
        <v>-3.0352715350220712E-9</v>
      </c>
      <c r="AA406" s="54">
        <f t="shared" si="334"/>
        <v>1.6666666935449825E-9</v>
      </c>
      <c r="AB406" s="55">
        <f t="shared" si="284"/>
        <v>1.5176360707956426E-8</v>
      </c>
      <c r="AC406" s="56" t="s">
        <v>34</v>
      </c>
      <c r="AK406" s="33"/>
      <c r="AL406" s="33"/>
    </row>
    <row r="407" spans="1:38" ht="47.25" x14ac:dyDescent="0.25">
      <c r="A407" s="50" t="s">
        <v>870</v>
      </c>
      <c r="B407" s="128" t="s">
        <v>878</v>
      </c>
      <c r="C407" s="54" t="s">
        <v>879</v>
      </c>
      <c r="D407" s="54">
        <v>15.145156668</v>
      </c>
      <c r="E407" s="54" t="s">
        <v>34</v>
      </c>
      <c r="F407" s="54">
        <v>0</v>
      </c>
      <c r="G407" s="71">
        <f t="shared" si="327"/>
        <v>15.145156668</v>
      </c>
      <c r="H407" s="54">
        <v>12.245156668</v>
      </c>
      <c r="I407" s="54">
        <v>0</v>
      </c>
      <c r="J407" s="54">
        <v>0</v>
      </c>
      <c r="K407" s="71">
        <v>10.204297223333333</v>
      </c>
      <c r="L407" s="54">
        <v>2.0408594446666672</v>
      </c>
      <c r="M407" s="54">
        <f t="shared" si="328"/>
        <v>1.1353071599999998</v>
      </c>
      <c r="N407" s="54">
        <v>0</v>
      </c>
      <c r="O407" s="54">
        <v>0</v>
      </c>
      <c r="P407" s="54">
        <v>0.94608930000000002</v>
      </c>
      <c r="Q407" s="54">
        <v>0.18921785999999974</v>
      </c>
      <c r="R407" s="54">
        <f t="shared" si="329"/>
        <v>14.009849508</v>
      </c>
      <c r="S407" s="54">
        <f t="shared" si="330"/>
        <v>-11.109849508</v>
      </c>
      <c r="T407" s="55">
        <f t="shared" si="278"/>
        <v>-0.90728520746762897</v>
      </c>
      <c r="U407" s="54">
        <f t="shared" si="331"/>
        <v>0</v>
      </c>
      <c r="V407" s="55">
        <v>0</v>
      </c>
      <c r="W407" s="54">
        <f t="shared" si="332"/>
        <v>0</v>
      </c>
      <c r="X407" s="55">
        <v>0</v>
      </c>
      <c r="Y407" s="54">
        <f t="shared" si="333"/>
        <v>-9.2582079233333321</v>
      </c>
      <c r="Z407" s="55">
        <f t="shared" si="319"/>
        <v>-0.90728520746762886</v>
      </c>
      <c r="AA407" s="54">
        <f t="shared" si="334"/>
        <v>-1.8516415846666674</v>
      </c>
      <c r="AB407" s="55">
        <f t="shared" si="284"/>
        <v>-0.90728520746762908</v>
      </c>
      <c r="AC407" s="56" t="s">
        <v>880</v>
      </c>
      <c r="AK407" s="33"/>
      <c r="AL407" s="33"/>
    </row>
    <row r="408" spans="1:38" x14ac:dyDescent="0.25">
      <c r="A408" s="42" t="s">
        <v>881</v>
      </c>
      <c r="B408" s="43" t="s">
        <v>112</v>
      </c>
      <c r="C408" s="94" t="s">
        <v>33</v>
      </c>
      <c r="D408" s="37">
        <v>0</v>
      </c>
      <c r="E408" s="38">
        <v>0</v>
      </c>
      <c r="F408" s="38">
        <v>0</v>
      </c>
      <c r="G408" s="38">
        <v>0</v>
      </c>
      <c r="H408" s="47">
        <v>0</v>
      </c>
      <c r="I408" s="47">
        <v>0</v>
      </c>
      <c r="J408" s="47">
        <v>0</v>
      </c>
      <c r="K408" s="47">
        <v>0</v>
      </c>
      <c r="L408" s="47">
        <v>0</v>
      </c>
      <c r="M408" s="47">
        <v>0</v>
      </c>
      <c r="N408" s="47">
        <v>0</v>
      </c>
      <c r="O408" s="47">
        <v>0</v>
      </c>
      <c r="P408" s="47">
        <v>0</v>
      </c>
      <c r="Q408" s="47">
        <v>0</v>
      </c>
      <c r="R408" s="47">
        <v>0</v>
      </c>
      <c r="S408" s="47">
        <v>0</v>
      </c>
      <c r="T408" s="48">
        <v>0</v>
      </c>
      <c r="U408" s="47">
        <v>0</v>
      </c>
      <c r="V408" s="48">
        <v>0</v>
      </c>
      <c r="W408" s="47">
        <v>0</v>
      </c>
      <c r="X408" s="48">
        <v>0</v>
      </c>
      <c r="Y408" s="47">
        <v>0</v>
      </c>
      <c r="Z408" s="48">
        <v>0</v>
      </c>
      <c r="AA408" s="47">
        <v>0</v>
      </c>
      <c r="AB408" s="48">
        <v>0</v>
      </c>
      <c r="AC408" s="68" t="s">
        <v>34</v>
      </c>
      <c r="AK408" s="33"/>
      <c r="AL408" s="33"/>
    </row>
    <row r="409" spans="1:38" x14ac:dyDescent="0.25">
      <c r="A409" s="42" t="s">
        <v>882</v>
      </c>
      <c r="B409" s="43" t="s">
        <v>117</v>
      </c>
      <c r="C409" s="94" t="s">
        <v>33</v>
      </c>
      <c r="D409" s="45">
        <f t="shared" ref="D409:S409" si="335">SUM(D410:D411)</f>
        <v>8.9570000000000007</v>
      </c>
      <c r="E409" s="46">
        <f t="shared" si="335"/>
        <v>0</v>
      </c>
      <c r="F409" s="46">
        <f t="shared" si="335"/>
        <v>0</v>
      </c>
      <c r="G409" s="46">
        <f t="shared" si="335"/>
        <v>8.9570000000000007</v>
      </c>
      <c r="H409" s="47">
        <f t="shared" si="335"/>
        <v>8.0835000000000008</v>
      </c>
      <c r="I409" s="47">
        <f t="shared" si="335"/>
        <v>0</v>
      </c>
      <c r="J409" s="47">
        <f t="shared" si="335"/>
        <v>0</v>
      </c>
      <c r="K409" s="47">
        <f t="shared" si="335"/>
        <v>6.773083333333334</v>
      </c>
      <c r="L409" s="47">
        <f t="shared" si="335"/>
        <v>1.3104166666666668</v>
      </c>
      <c r="M409" s="47">
        <f t="shared" si="335"/>
        <v>67.701226810000023</v>
      </c>
      <c r="N409" s="47">
        <f t="shared" si="335"/>
        <v>0</v>
      </c>
      <c r="O409" s="47">
        <f t="shared" si="335"/>
        <v>0</v>
      </c>
      <c r="P409" s="47">
        <f t="shared" si="335"/>
        <v>10.900943179999999</v>
      </c>
      <c r="Q409" s="47">
        <f t="shared" si="335"/>
        <v>56.800283630000024</v>
      </c>
      <c r="R409" s="47">
        <f t="shared" si="335"/>
        <v>0.12924000000000113</v>
      </c>
      <c r="S409" s="47">
        <f t="shared" si="335"/>
        <v>0.74425999999999881</v>
      </c>
      <c r="T409" s="48">
        <f t="shared" si="278"/>
        <v>9.2071503680336328E-2</v>
      </c>
      <c r="U409" s="47">
        <f t="shared" ref="U409" si="336">SUM(U410:U411)</f>
        <v>0</v>
      </c>
      <c r="V409" s="48">
        <v>0</v>
      </c>
      <c r="W409" s="47">
        <f t="shared" ref="W409" si="337">SUM(W410:W411)</f>
        <v>0</v>
      </c>
      <c r="X409" s="48">
        <v>0</v>
      </c>
      <c r="Y409" s="47">
        <f t="shared" ref="Y409" si="338">SUM(Y410:Y411)</f>
        <v>0.62021666666666508</v>
      </c>
      <c r="Z409" s="48">
        <f t="shared" si="319"/>
        <v>9.157080108763832E-2</v>
      </c>
      <c r="AA409" s="47">
        <f t="shared" ref="AA409" si="339">SUM(AA410:AA411)</f>
        <v>0.12404333333333373</v>
      </c>
      <c r="AB409" s="48">
        <f t="shared" si="284"/>
        <v>9.4659459459459749E-2</v>
      </c>
      <c r="AC409" s="68" t="s">
        <v>34</v>
      </c>
      <c r="AK409" s="33"/>
      <c r="AL409" s="33"/>
    </row>
    <row r="410" spans="1:38" ht="78.75" x14ac:dyDescent="0.25">
      <c r="A410" s="50" t="s">
        <v>882</v>
      </c>
      <c r="B410" s="132" t="s">
        <v>883</v>
      </c>
      <c r="C410" s="93" t="s">
        <v>884</v>
      </c>
      <c r="D410" s="54">
        <v>8.9570000000000007</v>
      </c>
      <c r="E410" s="54" t="s">
        <v>34</v>
      </c>
      <c r="F410" s="54">
        <v>0</v>
      </c>
      <c r="G410" s="71">
        <f t="shared" ref="G410" si="340">D410-F410</f>
        <v>8.9570000000000007</v>
      </c>
      <c r="H410" s="54">
        <v>8.0835000000000008</v>
      </c>
      <c r="I410" s="54">
        <v>0</v>
      </c>
      <c r="J410" s="54">
        <v>0</v>
      </c>
      <c r="K410" s="54">
        <v>6.773083333333334</v>
      </c>
      <c r="L410" s="54">
        <v>1.3104166666666668</v>
      </c>
      <c r="M410" s="54">
        <f t="shared" ref="M410:M411" si="341">N410+O410+P410+Q410</f>
        <v>8.8277599999999996</v>
      </c>
      <c r="N410" s="54">
        <v>0</v>
      </c>
      <c r="O410" s="54">
        <v>0</v>
      </c>
      <c r="P410" s="54">
        <v>7.3932999999999991</v>
      </c>
      <c r="Q410" s="54">
        <v>1.4344600000000005</v>
      </c>
      <c r="R410" s="54">
        <f t="shared" ref="R410" si="342">G410-M410</f>
        <v>0.12924000000000113</v>
      </c>
      <c r="S410" s="54">
        <f t="shared" ref="S410" si="343">M410-H410</f>
        <v>0.74425999999999881</v>
      </c>
      <c r="T410" s="55">
        <f t="shared" si="278"/>
        <v>9.2071503680336328E-2</v>
      </c>
      <c r="U410" s="54">
        <f t="shared" ref="U410" si="344">N410-I410</f>
        <v>0</v>
      </c>
      <c r="V410" s="55">
        <v>0</v>
      </c>
      <c r="W410" s="54">
        <f t="shared" ref="W410" si="345">O410-J410</f>
        <v>0</v>
      </c>
      <c r="X410" s="55">
        <v>0</v>
      </c>
      <c r="Y410" s="54">
        <f t="shared" ref="Y410" si="346">P410-K410</f>
        <v>0.62021666666666508</v>
      </c>
      <c r="Z410" s="55">
        <f t="shared" si="319"/>
        <v>9.157080108763832E-2</v>
      </c>
      <c r="AA410" s="54">
        <f t="shared" ref="AA410" si="347">Q410-L410</f>
        <v>0.12404333333333373</v>
      </c>
      <c r="AB410" s="55">
        <f t="shared" si="284"/>
        <v>9.4659459459459749E-2</v>
      </c>
      <c r="AC410" s="56" t="s">
        <v>885</v>
      </c>
      <c r="AK410" s="33"/>
      <c r="AL410" s="33"/>
    </row>
    <row r="411" spans="1:38" ht="173.25" customHeight="1" x14ac:dyDescent="0.25">
      <c r="A411" s="96" t="s">
        <v>882</v>
      </c>
      <c r="B411" s="97" t="s">
        <v>886</v>
      </c>
      <c r="C411" s="98" t="s">
        <v>887</v>
      </c>
      <c r="D411" s="54" t="s">
        <v>34</v>
      </c>
      <c r="E411" s="54" t="s">
        <v>34</v>
      </c>
      <c r="F411" s="54" t="s">
        <v>34</v>
      </c>
      <c r="G411" s="71" t="s">
        <v>34</v>
      </c>
      <c r="H411" s="54" t="s">
        <v>34</v>
      </c>
      <c r="I411" s="54" t="s">
        <v>34</v>
      </c>
      <c r="J411" s="54" t="s">
        <v>34</v>
      </c>
      <c r="K411" s="54" t="s">
        <v>34</v>
      </c>
      <c r="L411" s="54" t="s">
        <v>34</v>
      </c>
      <c r="M411" s="54">
        <f t="shared" si="341"/>
        <v>58.873466810000025</v>
      </c>
      <c r="N411" s="54">
        <v>0</v>
      </c>
      <c r="O411" s="54">
        <v>0</v>
      </c>
      <c r="P411" s="54">
        <v>3.5076431800000001</v>
      </c>
      <c r="Q411" s="54">
        <v>55.365823630000023</v>
      </c>
      <c r="R411" s="54" t="s">
        <v>34</v>
      </c>
      <c r="S411" s="54" t="s">
        <v>34</v>
      </c>
      <c r="T411" s="55" t="s">
        <v>34</v>
      </c>
      <c r="U411" s="54" t="s">
        <v>34</v>
      </c>
      <c r="V411" s="55" t="s">
        <v>34</v>
      </c>
      <c r="W411" s="54" t="s">
        <v>34</v>
      </c>
      <c r="X411" s="55" t="s">
        <v>34</v>
      </c>
      <c r="Y411" s="54" t="s">
        <v>34</v>
      </c>
      <c r="Z411" s="55" t="s">
        <v>34</v>
      </c>
      <c r="AA411" s="54" t="s">
        <v>34</v>
      </c>
      <c r="AB411" s="55" t="s">
        <v>34</v>
      </c>
      <c r="AC411" s="56" t="s">
        <v>888</v>
      </c>
      <c r="AK411" s="33"/>
      <c r="AL411" s="33"/>
    </row>
    <row r="412" spans="1:38" ht="31.5" x14ac:dyDescent="0.25">
      <c r="A412" s="42" t="s">
        <v>889</v>
      </c>
      <c r="B412" s="43" t="s">
        <v>124</v>
      </c>
      <c r="C412" s="94" t="s">
        <v>33</v>
      </c>
      <c r="D412" s="45">
        <f t="shared" ref="D412:S412" si="348">SUM(D413:D417)</f>
        <v>168.69111837200001</v>
      </c>
      <c r="E412" s="46">
        <f t="shared" si="348"/>
        <v>0</v>
      </c>
      <c r="F412" s="46">
        <f t="shared" si="348"/>
        <v>38.956003180000003</v>
      </c>
      <c r="G412" s="46">
        <f t="shared" si="348"/>
        <v>129.73511519199999</v>
      </c>
      <c r="H412" s="47">
        <f t="shared" si="348"/>
        <v>21.043941915999998</v>
      </c>
      <c r="I412" s="47">
        <f t="shared" si="348"/>
        <v>0</v>
      </c>
      <c r="J412" s="47">
        <f t="shared" si="348"/>
        <v>0</v>
      </c>
      <c r="K412" s="47">
        <f t="shared" si="348"/>
        <v>17.714432375000001</v>
      </c>
      <c r="L412" s="47">
        <f t="shared" si="348"/>
        <v>3.3295095409999984</v>
      </c>
      <c r="M412" s="47">
        <f t="shared" si="348"/>
        <v>18.140729629999999</v>
      </c>
      <c r="N412" s="47">
        <f t="shared" si="348"/>
        <v>0</v>
      </c>
      <c r="O412" s="47">
        <f t="shared" si="348"/>
        <v>0</v>
      </c>
      <c r="P412" s="47">
        <f t="shared" si="348"/>
        <v>15.276191200000001</v>
      </c>
      <c r="Q412" s="47">
        <f t="shared" si="348"/>
        <v>2.8645384299999987</v>
      </c>
      <c r="R412" s="47">
        <f t="shared" si="348"/>
        <v>111.59438556199999</v>
      </c>
      <c r="S412" s="47">
        <f t="shared" si="348"/>
        <v>-2.9032122859999969</v>
      </c>
      <c r="T412" s="48">
        <f>S412/H412</f>
        <v>-0.1379595276202813</v>
      </c>
      <c r="U412" s="47">
        <f t="shared" ref="U412" si="349">SUM(U413:U417)</f>
        <v>0</v>
      </c>
      <c r="V412" s="48">
        <v>0</v>
      </c>
      <c r="W412" s="47">
        <f t="shared" ref="W412" si="350">SUM(W413:W417)</f>
        <v>0</v>
      </c>
      <c r="X412" s="48">
        <v>0</v>
      </c>
      <c r="Y412" s="47">
        <f t="shared" ref="Y412" si="351">SUM(Y413:Y417)</f>
        <v>-2.4382411749999986</v>
      </c>
      <c r="Z412" s="48">
        <f>Y412/K412</f>
        <v>-0.13764150740957617</v>
      </c>
      <c r="AA412" s="47">
        <f t="shared" ref="AA412" si="352">SUM(AA413:AA417)</f>
        <v>-0.46497111099999983</v>
      </c>
      <c r="AB412" s="48">
        <f>AA412/L412</f>
        <v>-0.13965153283818149</v>
      </c>
      <c r="AC412" s="49" t="s">
        <v>34</v>
      </c>
      <c r="AK412" s="33"/>
      <c r="AL412" s="33"/>
    </row>
    <row r="413" spans="1:38" ht="31.5" x14ac:dyDescent="0.25">
      <c r="A413" s="50" t="s">
        <v>889</v>
      </c>
      <c r="B413" s="132" t="s">
        <v>890</v>
      </c>
      <c r="C413" s="93" t="s">
        <v>891</v>
      </c>
      <c r="D413" s="54">
        <v>86.76</v>
      </c>
      <c r="E413" s="54" t="s">
        <v>34</v>
      </c>
      <c r="F413" s="54">
        <v>18.372565120000001</v>
      </c>
      <c r="G413" s="71">
        <f t="shared" ref="G413:G417" si="353">D413-F413</f>
        <v>68.387434880000001</v>
      </c>
      <c r="H413" s="54">
        <v>4.96</v>
      </c>
      <c r="I413" s="54">
        <v>0</v>
      </c>
      <c r="J413" s="54">
        <v>0</v>
      </c>
      <c r="K413" s="54">
        <v>4.22</v>
      </c>
      <c r="L413" s="54">
        <v>0.74000000000000021</v>
      </c>
      <c r="M413" s="54">
        <f t="shared" ref="M413:M417" si="354">N413+O413+P413+Q413</f>
        <v>4.3721378700000004</v>
      </c>
      <c r="N413" s="54">
        <v>0</v>
      </c>
      <c r="O413" s="54">
        <v>0</v>
      </c>
      <c r="P413" s="54">
        <v>3.6820009499999999</v>
      </c>
      <c r="Q413" s="54">
        <v>0.69013692000000049</v>
      </c>
      <c r="R413" s="54">
        <f t="shared" ref="R413:R417" si="355">G413-M413</f>
        <v>64.015297009999998</v>
      </c>
      <c r="S413" s="54">
        <f t="shared" ref="S413:S417" si="356">M413-H413</f>
        <v>-0.58786212999999954</v>
      </c>
      <c r="T413" s="55">
        <f t="shared" ref="T413:T428" si="357">S413/H413</f>
        <v>-0.11852059072580635</v>
      </c>
      <c r="U413" s="54">
        <f t="shared" ref="U413:U417" si="358">N413-I413</f>
        <v>0</v>
      </c>
      <c r="V413" s="55">
        <v>0</v>
      </c>
      <c r="W413" s="54">
        <f t="shared" ref="W413:W417" si="359">O413-J413</f>
        <v>0</v>
      </c>
      <c r="X413" s="55">
        <v>0</v>
      </c>
      <c r="Y413" s="54">
        <f t="shared" ref="Y413:Y417" si="360">P413-K413</f>
        <v>-0.53799904999999981</v>
      </c>
      <c r="Z413" s="55">
        <f t="shared" ref="Z413:Z428" si="361">Y413/K413</f>
        <v>-0.12748792654028432</v>
      </c>
      <c r="AA413" s="54">
        <f t="shared" ref="AA413:AA417" si="362">Q413-L413</f>
        <v>-4.9863079999999727E-2</v>
      </c>
      <c r="AB413" s="55">
        <f t="shared" ref="AB413:AB428" si="363">AA413/L413</f>
        <v>-6.7382540540540145E-2</v>
      </c>
      <c r="AC413" s="82" t="s">
        <v>892</v>
      </c>
      <c r="AK413" s="33"/>
      <c r="AL413" s="33"/>
    </row>
    <row r="414" spans="1:38" x14ac:dyDescent="0.25">
      <c r="A414" s="50" t="s">
        <v>889</v>
      </c>
      <c r="B414" s="132" t="s">
        <v>893</v>
      </c>
      <c r="C414" s="93" t="s">
        <v>894</v>
      </c>
      <c r="D414" s="54">
        <v>14.025495315999999</v>
      </c>
      <c r="E414" s="54" t="s">
        <v>34</v>
      </c>
      <c r="F414" s="54">
        <v>13.61843807</v>
      </c>
      <c r="G414" s="71">
        <f t="shared" si="353"/>
        <v>0.40705724599999904</v>
      </c>
      <c r="H414" s="54">
        <v>0.40705724599999937</v>
      </c>
      <c r="I414" s="54">
        <v>0</v>
      </c>
      <c r="J414" s="54">
        <v>0</v>
      </c>
      <c r="K414" s="54">
        <v>0.33921437166666618</v>
      </c>
      <c r="L414" s="54">
        <v>6.7842874333333192E-2</v>
      </c>
      <c r="M414" s="54">
        <f t="shared" si="354"/>
        <v>0.40705725000000004</v>
      </c>
      <c r="N414" s="54">
        <v>0</v>
      </c>
      <c r="O414" s="54">
        <v>0</v>
      </c>
      <c r="P414" s="54">
        <v>0.33921436999999999</v>
      </c>
      <c r="Q414" s="54">
        <v>6.784288000000005E-2</v>
      </c>
      <c r="R414" s="54">
        <f t="shared" si="355"/>
        <v>-4.0000009970952988E-9</v>
      </c>
      <c r="S414" s="54">
        <f t="shared" si="356"/>
        <v>4.0000006640283914E-9</v>
      </c>
      <c r="T414" s="55">
        <f t="shared" si="357"/>
        <v>9.8266293091080297E-9</v>
      </c>
      <c r="U414" s="54">
        <f t="shared" si="358"/>
        <v>0</v>
      </c>
      <c r="V414" s="55">
        <v>0</v>
      </c>
      <c r="W414" s="54">
        <f t="shared" si="359"/>
        <v>0</v>
      </c>
      <c r="X414" s="55">
        <v>0</v>
      </c>
      <c r="Y414" s="54">
        <f t="shared" si="360"/>
        <v>-1.6666661939446215E-9</v>
      </c>
      <c r="Z414" s="55">
        <f t="shared" si="361"/>
        <v>-4.9133124453299833E-9</v>
      </c>
      <c r="AA414" s="54">
        <f t="shared" si="362"/>
        <v>5.6666668579730128E-9</v>
      </c>
      <c r="AB414" s="55">
        <f t="shared" si="363"/>
        <v>8.3526338081298141E-8</v>
      </c>
      <c r="AC414" s="56" t="s">
        <v>34</v>
      </c>
      <c r="AK414" s="33"/>
      <c r="AL414" s="33"/>
    </row>
    <row r="415" spans="1:38" x14ac:dyDescent="0.25">
      <c r="A415" s="50" t="s">
        <v>889</v>
      </c>
      <c r="B415" s="132" t="s">
        <v>895</v>
      </c>
      <c r="C415" s="93" t="s">
        <v>896</v>
      </c>
      <c r="D415" s="77">
        <v>11.890623066</v>
      </c>
      <c r="E415" s="77" t="s">
        <v>34</v>
      </c>
      <c r="F415" s="77">
        <v>0</v>
      </c>
      <c r="G415" s="71">
        <f t="shared" si="353"/>
        <v>11.890623066</v>
      </c>
      <c r="H415" s="54">
        <v>10.786884669999997</v>
      </c>
      <c r="I415" s="54">
        <v>0</v>
      </c>
      <c r="J415" s="54">
        <v>0</v>
      </c>
      <c r="K415" s="71">
        <v>9.080218003333334</v>
      </c>
      <c r="L415" s="54">
        <v>1.7066666666666652</v>
      </c>
      <c r="M415" s="54">
        <f t="shared" si="354"/>
        <v>10.9151066</v>
      </c>
      <c r="N415" s="54">
        <v>0</v>
      </c>
      <c r="O415" s="54">
        <v>0</v>
      </c>
      <c r="P415" s="54">
        <v>9.2135459000000015</v>
      </c>
      <c r="Q415" s="54">
        <v>1.7015606999999981</v>
      </c>
      <c r="R415" s="54">
        <f t="shared" si="355"/>
        <v>0.97551646600000019</v>
      </c>
      <c r="S415" s="54">
        <f t="shared" si="356"/>
        <v>0.12822193000000226</v>
      </c>
      <c r="T415" s="55">
        <f t="shared" si="357"/>
        <v>1.1886836090554243E-2</v>
      </c>
      <c r="U415" s="54">
        <f t="shared" si="358"/>
        <v>0</v>
      </c>
      <c r="V415" s="55">
        <v>0</v>
      </c>
      <c r="W415" s="54">
        <f t="shared" si="359"/>
        <v>0</v>
      </c>
      <c r="X415" s="55">
        <v>0</v>
      </c>
      <c r="Y415" s="54">
        <f t="shared" si="360"/>
        <v>0.13332789666666756</v>
      </c>
      <c r="Z415" s="55">
        <f t="shared" si="361"/>
        <v>1.4683336525370105E-2</v>
      </c>
      <c r="AA415" s="54">
        <f t="shared" si="362"/>
        <v>-5.1059666666670722E-3</v>
      </c>
      <c r="AB415" s="55">
        <f t="shared" si="363"/>
        <v>-2.9917773437502402E-3</v>
      </c>
      <c r="AC415" s="92" t="s">
        <v>34</v>
      </c>
      <c r="AK415" s="33"/>
      <c r="AL415" s="33"/>
    </row>
    <row r="416" spans="1:38" ht="31.5" x14ac:dyDescent="0.25">
      <c r="A416" s="50" t="s">
        <v>889</v>
      </c>
      <c r="B416" s="132" t="s">
        <v>897</v>
      </c>
      <c r="C416" s="93" t="s">
        <v>898</v>
      </c>
      <c r="D416" s="77">
        <v>8.0149999899999997</v>
      </c>
      <c r="E416" s="77" t="s">
        <v>34</v>
      </c>
      <c r="F416" s="77">
        <v>6.9649999899999999</v>
      </c>
      <c r="G416" s="71">
        <f t="shared" si="353"/>
        <v>1.0499999999999998</v>
      </c>
      <c r="H416" s="54">
        <v>1.05</v>
      </c>
      <c r="I416" s="54">
        <v>0</v>
      </c>
      <c r="J416" s="54">
        <v>0</v>
      </c>
      <c r="K416" s="71">
        <v>0.875</v>
      </c>
      <c r="L416" s="54">
        <v>0.17500000000000004</v>
      </c>
      <c r="M416" s="54">
        <f t="shared" si="354"/>
        <v>1.0664279099999998</v>
      </c>
      <c r="N416" s="54">
        <v>0</v>
      </c>
      <c r="O416" s="54">
        <v>0</v>
      </c>
      <c r="P416" s="54">
        <v>0.89142997999999996</v>
      </c>
      <c r="Q416" s="54">
        <v>0.17499792999999986</v>
      </c>
      <c r="R416" s="54">
        <f t="shared" si="355"/>
        <v>-1.642790999999999E-2</v>
      </c>
      <c r="S416" s="54">
        <f t="shared" si="356"/>
        <v>1.6427909999999768E-2</v>
      </c>
      <c r="T416" s="55">
        <f t="shared" si="357"/>
        <v>1.5645628571428351E-2</v>
      </c>
      <c r="U416" s="54">
        <f t="shared" si="358"/>
        <v>0</v>
      </c>
      <c r="V416" s="55">
        <v>0</v>
      </c>
      <c r="W416" s="54">
        <f t="shared" si="359"/>
        <v>0</v>
      </c>
      <c r="X416" s="55">
        <v>0</v>
      </c>
      <c r="Y416" s="54">
        <f t="shared" si="360"/>
        <v>1.6429979999999955E-2</v>
      </c>
      <c r="Z416" s="55">
        <f t="shared" si="361"/>
        <v>1.8777119999999949E-2</v>
      </c>
      <c r="AA416" s="54">
        <f t="shared" si="362"/>
        <v>-2.0700000001871999E-6</v>
      </c>
      <c r="AB416" s="55">
        <f t="shared" si="363"/>
        <v>-1.182857142964114E-5</v>
      </c>
      <c r="AC416" s="56" t="s">
        <v>34</v>
      </c>
      <c r="AK416" s="33"/>
      <c r="AL416" s="33"/>
    </row>
    <row r="417" spans="1:38" x14ac:dyDescent="0.25">
      <c r="A417" s="50" t="s">
        <v>889</v>
      </c>
      <c r="B417" s="132" t="s">
        <v>899</v>
      </c>
      <c r="C417" s="54" t="s">
        <v>900</v>
      </c>
      <c r="D417" s="54">
        <v>48</v>
      </c>
      <c r="E417" s="54" t="s">
        <v>34</v>
      </c>
      <c r="F417" s="54">
        <v>0</v>
      </c>
      <c r="G417" s="71">
        <f t="shared" si="353"/>
        <v>48</v>
      </c>
      <c r="H417" s="54">
        <v>3.84</v>
      </c>
      <c r="I417" s="54">
        <v>0</v>
      </c>
      <c r="J417" s="54">
        <v>0</v>
      </c>
      <c r="K417" s="54">
        <v>3.2</v>
      </c>
      <c r="L417" s="54">
        <v>0.63999999999999968</v>
      </c>
      <c r="M417" s="54">
        <f t="shared" si="354"/>
        <v>1.38</v>
      </c>
      <c r="N417" s="54">
        <v>0</v>
      </c>
      <c r="O417" s="54">
        <v>0</v>
      </c>
      <c r="P417" s="54">
        <v>1.1499999999999999</v>
      </c>
      <c r="Q417" s="54">
        <v>0.22999999999999998</v>
      </c>
      <c r="R417" s="54">
        <f t="shared" si="355"/>
        <v>46.62</v>
      </c>
      <c r="S417" s="54">
        <f t="shared" si="356"/>
        <v>-2.46</v>
      </c>
      <c r="T417" s="55">
        <f t="shared" si="357"/>
        <v>-0.640625</v>
      </c>
      <c r="U417" s="54">
        <f t="shared" si="358"/>
        <v>0</v>
      </c>
      <c r="V417" s="55">
        <v>0</v>
      </c>
      <c r="W417" s="54">
        <f t="shared" si="359"/>
        <v>0</v>
      </c>
      <c r="X417" s="55">
        <v>0</v>
      </c>
      <c r="Y417" s="54">
        <f t="shared" si="360"/>
        <v>-2.0500000000000003</v>
      </c>
      <c r="Z417" s="55">
        <f t="shared" si="361"/>
        <v>-0.640625</v>
      </c>
      <c r="AA417" s="54">
        <f t="shared" si="362"/>
        <v>-0.4099999999999997</v>
      </c>
      <c r="AB417" s="55">
        <f t="shared" si="363"/>
        <v>-0.64062499999999989</v>
      </c>
      <c r="AC417" s="56" t="s">
        <v>901</v>
      </c>
      <c r="AK417" s="33"/>
      <c r="AL417" s="33"/>
    </row>
    <row r="418" spans="1:38" ht="31.5" x14ac:dyDescent="0.25">
      <c r="A418" s="42" t="s">
        <v>902</v>
      </c>
      <c r="B418" s="43" t="s">
        <v>141</v>
      </c>
      <c r="C418" s="94" t="s">
        <v>33</v>
      </c>
      <c r="D418" s="45">
        <f t="shared" ref="D418:S418" si="364">D419+D429+D431+D433</f>
        <v>2155.8474332258002</v>
      </c>
      <c r="E418" s="46">
        <f t="shared" si="364"/>
        <v>0</v>
      </c>
      <c r="F418" s="46">
        <f t="shared" si="364"/>
        <v>371.043473178</v>
      </c>
      <c r="G418" s="46">
        <f t="shared" si="364"/>
        <v>1784.8039600478</v>
      </c>
      <c r="H418" s="47">
        <f t="shared" si="364"/>
        <v>712.15663958699997</v>
      </c>
      <c r="I418" s="47">
        <f t="shared" si="364"/>
        <v>0</v>
      </c>
      <c r="J418" s="47">
        <f t="shared" si="364"/>
        <v>0</v>
      </c>
      <c r="K418" s="47">
        <f t="shared" si="364"/>
        <v>587.76764043300011</v>
      </c>
      <c r="L418" s="47">
        <f t="shared" si="364"/>
        <v>124.38899915399999</v>
      </c>
      <c r="M418" s="47">
        <f t="shared" si="364"/>
        <v>382.49514708999999</v>
      </c>
      <c r="N418" s="47">
        <f t="shared" si="364"/>
        <v>0</v>
      </c>
      <c r="O418" s="47">
        <f t="shared" si="364"/>
        <v>0</v>
      </c>
      <c r="P418" s="47">
        <f t="shared" si="364"/>
        <v>322.22470829999997</v>
      </c>
      <c r="Q418" s="47">
        <f t="shared" si="364"/>
        <v>60.27043879</v>
      </c>
      <c r="R418" s="47">
        <f t="shared" si="364"/>
        <v>1402.3088129577998</v>
      </c>
      <c r="S418" s="47">
        <f t="shared" si="364"/>
        <v>-329.66149249699993</v>
      </c>
      <c r="T418" s="48">
        <f t="shared" si="357"/>
        <v>-0.46290587515715653</v>
      </c>
      <c r="U418" s="47">
        <f t="shared" ref="U418" si="365">U419+U429+U431+U433</f>
        <v>0</v>
      </c>
      <c r="V418" s="48">
        <v>0</v>
      </c>
      <c r="W418" s="47">
        <f t="shared" ref="W418" si="366">W419+W429+W431+W433</f>
        <v>0</v>
      </c>
      <c r="X418" s="48">
        <v>0</v>
      </c>
      <c r="Y418" s="47">
        <f t="shared" ref="Y418" si="367">Y419+Y429+Y431+Y433</f>
        <v>-265.54293213300002</v>
      </c>
      <c r="Z418" s="48">
        <f t="shared" si="361"/>
        <v>-0.45178215652936982</v>
      </c>
      <c r="AA418" s="47">
        <f t="shared" ref="AA418" si="368">AA419+AA429+AA431+AA433</f>
        <v>-64.118560363999975</v>
      </c>
      <c r="AB418" s="48">
        <f t="shared" si="363"/>
        <v>-0.51546809444634167</v>
      </c>
      <c r="AC418" s="68" t="s">
        <v>34</v>
      </c>
      <c r="AK418" s="33"/>
      <c r="AL418" s="33"/>
    </row>
    <row r="419" spans="1:38" ht="47.25" x14ac:dyDescent="0.25">
      <c r="A419" s="42" t="s">
        <v>903</v>
      </c>
      <c r="B419" s="43" t="s">
        <v>143</v>
      </c>
      <c r="C419" s="94" t="s">
        <v>33</v>
      </c>
      <c r="D419" s="45">
        <f t="shared" ref="D419:E419" si="369">SUM(D420:D428)</f>
        <v>410.35883045099996</v>
      </c>
      <c r="E419" s="46">
        <f t="shared" si="369"/>
        <v>0</v>
      </c>
      <c r="F419" s="46">
        <f t="shared" ref="F419:S419" si="370">SUM(F420:F428)</f>
        <v>198.87898670800001</v>
      </c>
      <c r="G419" s="46">
        <f t="shared" si="370"/>
        <v>211.47984374299995</v>
      </c>
      <c r="H419" s="47">
        <f t="shared" si="370"/>
        <v>138.385172829</v>
      </c>
      <c r="I419" s="47">
        <f t="shared" si="370"/>
        <v>0</v>
      </c>
      <c r="J419" s="47">
        <f t="shared" si="370"/>
        <v>0</v>
      </c>
      <c r="K419" s="47">
        <f t="shared" si="370"/>
        <v>115.834185443</v>
      </c>
      <c r="L419" s="47">
        <f t="shared" si="370"/>
        <v>22.550987385999996</v>
      </c>
      <c r="M419" s="47">
        <f t="shared" si="370"/>
        <v>107.71538886000002</v>
      </c>
      <c r="N419" s="47">
        <f t="shared" si="370"/>
        <v>0</v>
      </c>
      <c r="O419" s="47">
        <f t="shared" si="370"/>
        <v>0</v>
      </c>
      <c r="P419" s="47">
        <f t="shared" si="370"/>
        <v>92.333267720000009</v>
      </c>
      <c r="Q419" s="47">
        <f t="shared" si="370"/>
        <v>15.382121140000001</v>
      </c>
      <c r="R419" s="47">
        <f t="shared" si="370"/>
        <v>103.76445488299996</v>
      </c>
      <c r="S419" s="47">
        <f t="shared" si="370"/>
        <v>-30.669783968999987</v>
      </c>
      <c r="T419" s="48">
        <f t="shared" si="357"/>
        <v>-0.22162622874994037</v>
      </c>
      <c r="U419" s="47">
        <f t="shared" ref="U419" si="371">SUM(U420:U428)</f>
        <v>0</v>
      </c>
      <c r="V419" s="48">
        <v>0</v>
      </c>
      <c r="W419" s="47">
        <f t="shared" ref="W419" si="372">SUM(W420:W428)</f>
        <v>0</v>
      </c>
      <c r="X419" s="48">
        <v>0</v>
      </c>
      <c r="Y419" s="47">
        <f t="shared" ref="Y419" si="373">SUM(Y420:Y428)</f>
        <v>-23.500917722999997</v>
      </c>
      <c r="Z419" s="48">
        <f t="shared" si="361"/>
        <v>-0.2028841281450923</v>
      </c>
      <c r="AA419" s="47">
        <f t="shared" ref="AA419" si="374">SUM(AA420:AA428)</f>
        <v>-7.1688662459999923</v>
      </c>
      <c r="AB419" s="48">
        <f t="shared" si="363"/>
        <v>-0.31789589179809202</v>
      </c>
      <c r="AC419" s="68" t="s">
        <v>34</v>
      </c>
      <c r="AK419" s="33"/>
      <c r="AL419" s="33"/>
    </row>
    <row r="420" spans="1:38" x14ac:dyDescent="0.25">
      <c r="A420" s="50" t="s">
        <v>903</v>
      </c>
      <c r="B420" s="128" t="s">
        <v>904</v>
      </c>
      <c r="C420" s="93" t="s">
        <v>905</v>
      </c>
      <c r="D420" s="54">
        <v>165.56001973899998</v>
      </c>
      <c r="E420" s="54" t="s">
        <v>34</v>
      </c>
      <c r="F420" s="54">
        <v>114.51208803</v>
      </c>
      <c r="G420" s="71">
        <f t="shared" ref="G420:G428" si="375">D420-F420</f>
        <v>51.047931708999982</v>
      </c>
      <c r="H420" s="54">
        <v>51.047931708999997</v>
      </c>
      <c r="I420" s="54">
        <v>0</v>
      </c>
      <c r="J420" s="54">
        <v>0</v>
      </c>
      <c r="K420" s="54">
        <v>42.898516342999997</v>
      </c>
      <c r="L420" s="54">
        <v>8.1494153659999995</v>
      </c>
      <c r="M420" s="54">
        <f t="shared" ref="M420:M428" si="376">N420+O420+P420+Q420</f>
        <v>43.384505149999995</v>
      </c>
      <c r="N420" s="54">
        <v>0</v>
      </c>
      <c r="O420" s="54">
        <v>0</v>
      </c>
      <c r="P420" s="54">
        <v>36.459269649999996</v>
      </c>
      <c r="Q420" s="54">
        <v>6.9252354999999994</v>
      </c>
      <c r="R420" s="54">
        <f t="shared" ref="R420:R428" si="377">G420-M420</f>
        <v>7.663426558999987</v>
      </c>
      <c r="S420" s="54">
        <f t="shared" ref="S420:S428" si="378">M420-H420</f>
        <v>-7.6634265590000012</v>
      </c>
      <c r="T420" s="55">
        <f t="shared" si="357"/>
        <v>-0.15012217542300352</v>
      </c>
      <c r="U420" s="54">
        <f t="shared" ref="U420:U428" si="379">N420-I420</f>
        <v>0</v>
      </c>
      <c r="V420" s="55">
        <v>0</v>
      </c>
      <c r="W420" s="54">
        <f t="shared" ref="W420:W428" si="380">O420-J420</f>
        <v>0</v>
      </c>
      <c r="X420" s="55">
        <v>0</v>
      </c>
      <c r="Y420" s="54">
        <f t="shared" ref="Y420:Y428" si="381">P420-K420</f>
        <v>-6.4392466930000012</v>
      </c>
      <c r="Z420" s="55">
        <f t="shared" si="361"/>
        <v>-0.15010418172773779</v>
      </c>
      <c r="AA420" s="54">
        <f t="shared" ref="AA420:AA428" si="382">Q420-L420</f>
        <v>-1.2241798660000001</v>
      </c>
      <c r="AB420" s="55">
        <f t="shared" si="363"/>
        <v>-0.15021689422131734</v>
      </c>
      <c r="AC420" s="56" t="s">
        <v>901</v>
      </c>
      <c r="AK420" s="33"/>
      <c r="AL420" s="33"/>
    </row>
    <row r="421" spans="1:38" ht="31.5" x14ac:dyDescent="0.25">
      <c r="A421" s="50" t="s">
        <v>903</v>
      </c>
      <c r="B421" s="128" t="s">
        <v>906</v>
      </c>
      <c r="C421" s="93" t="s">
        <v>907</v>
      </c>
      <c r="D421" s="64">
        <v>0.3598092</v>
      </c>
      <c r="E421" s="64" t="s">
        <v>34</v>
      </c>
      <c r="F421" s="64">
        <v>0</v>
      </c>
      <c r="G421" s="71">
        <f t="shared" si="375"/>
        <v>0.3598092</v>
      </c>
      <c r="H421" s="54">
        <v>0.3598092</v>
      </c>
      <c r="I421" s="54">
        <v>0</v>
      </c>
      <c r="J421" s="54">
        <v>0</v>
      </c>
      <c r="K421" s="54">
        <v>0.29984100000000002</v>
      </c>
      <c r="L421" s="54">
        <v>5.9968199999999972E-2</v>
      </c>
      <c r="M421" s="54">
        <f t="shared" si="376"/>
        <v>0</v>
      </c>
      <c r="N421" s="54">
        <v>0</v>
      </c>
      <c r="O421" s="54">
        <v>0</v>
      </c>
      <c r="P421" s="54">
        <v>0</v>
      </c>
      <c r="Q421" s="54">
        <v>0</v>
      </c>
      <c r="R421" s="54">
        <f t="shared" si="377"/>
        <v>0.3598092</v>
      </c>
      <c r="S421" s="54">
        <f t="shared" si="378"/>
        <v>-0.3598092</v>
      </c>
      <c r="T421" s="55">
        <f t="shared" si="357"/>
        <v>-1</v>
      </c>
      <c r="U421" s="54">
        <f t="shared" si="379"/>
        <v>0</v>
      </c>
      <c r="V421" s="55">
        <v>0</v>
      </c>
      <c r="W421" s="54">
        <f t="shared" si="380"/>
        <v>0</v>
      </c>
      <c r="X421" s="55">
        <v>0</v>
      </c>
      <c r="Y421" s="54">
        <f t="shared" si="381"/>
        <v>-0.29984100000000002</v>
      </c>
      <c r="Z421" s="55">
        <f t="shared" si="361"/>
        <v>-1</v>
      </c>
      <c r="AA421" s="54">
        <f t="shared" si="382"/>
        <v>-5.9968199999999972E-2</v>
      </c>
      <c r="AB421" s="55">
        <f t="shared" si="363"/>
        <v>-1</v>
      </c>
      <c r="AC421" s="56" t="s">
        <v>908</v>
      </c>
      <c r="AK421" s="33"/>
      <c r="AL421" s="33"/>
    </row>
    <row r="422" spans="1:38" ht="63" x14ac:dyDescent="0.25">
      <c r="A422" s="50" t="s">
        <v>903</v>
      </c>
      <c r="B422" s="128" t="s">
        <v>909</v>
      </c>
      <c r="C422" s="93" t="s">
        <v>910</v>
      </c>
      <c r="D422" s="77">
        <v>26.796000000000003</v>
      </c>
      <c r="E422" s="77" t="s">
        <v>34</v>
      </c>
      <c r="F422" s="77">
        <v>24.434400000000004</v>
      </c>
      <c r="G422" s="71">
        <f t="shared" si="375"/>
        <v>2.3615999999999993</v>
      </c>
      <c r="H422" s="54">
        <v>2.3615999999999997</v>
      </c>
      <c r="I422" s="54">
        <v>0</v>
      </c>
      <c r="J422" s="54">
        <v>0</v>
      </c>
      <c r="K422" s="54">
        <v>1.9679999999999989</v>
      </c>
      <c r="L422" s="54">
        <v>0.39359999999999951</v>
      </c>
      <c r="M422" s="54">
        <f t="shared" si="376"/>
        <v>2.3615999999999997</v>
      </c>
      <c r="N422" s="54">
        <v>0</v>
      </c>
      <c r="O422" s="54">
        <v>0</v>
      </c>
      <c r="P422" s="54">
        <v>1.968</v>
      </c>
      <c r="Q422" s="54">
        <v>0.39359999999999973</v>
      </c>
      <c r="R422" s="54">
        <f t="shared" si="377"/>
        <v>0</v>
      </c>
      <c r="S422" s="54">
        <f t="shared" si="378"/>
        <v>0</v>
      </c>
      <c r="T422" s="55">
        <f t="shared" si="357"/>
        <v>0</v>
      </c>
      <c r="U422" s="54">
        <f t="shared" si="379"/>
        <v>0</v>
      </c>
      <c r="V422" s="55">
        <v>0</v>
      </c>
      <c r="W422" s="54">
        <f t="shared" si="380"/>
        <v>0</v>
      </c>
      <c r="X422" s="55">
        <v>0</v>
      </c>
      <c r="Y422" s="54">
        <f t="shared" si="381"/>
        <v>0</v>
      </c>
      <c r="Z422" s="55">
        <f t="shared" si="361"/>
        <v>0</v>
      </c>
      <c r="AA422" s="54">
        <f t="shared" si="382"/>
        <v>0</v>
      </c>
      <c r="AB422" s="55">
        <f t="shared" si="363"/>
        <v>0</v>
      </c>
      <c r="AC422" s="56" t="s">
        <v>34</v>
      </c>
      <c r="AK422" s="33"/>
      <c r="AL422" s="33"/>
    </row>
    <row r="423" spans="1:38" ht="47.25" x14ac:dyDescent="0.25">
      <c r="A423" s="50" t="s">
        <v>903</v>
      </c>
      <c r="B423" s="128" t="s">
        <v>911</v>
      </c>
      <c r="C423" s="93" t="s">
        <v>912</v>
      </c>
      <c r="D423" s="54">
        <v>39.401999998000001</v>
      </c>
      <c r="E423" s="54" t="s">
        <v>34</v>
      </c>
      <c r="F423" s="54">
        <v>35.980743238000002</v>
      </c>
      <c r="G423" s="71">
        <f t="shared" si="375"/>
        <v>3.4212567599999986</v>
      </c>
      <c r="H423" s="54">
        <v>3.4212567600000003</v>
      </c>
      <c r="I423" s="54">
        <v>0</v>
      </c>
      <c r="J423" s="54">
        <v>0</v>
      </c>
      <c r="K423" s="54">
        <v>2.8510473000000003</v>
      </c>
      <c r="L423" s="54">
        <v>0.57020946000000006</v>
      </c>
      <c r="M423" s="54">
        <f t="shared" si="376"/>
        <v>0</v>
      </c>
      <c r="N423" s="54">
        <v>0</v>
      </c>
      <c r="O423" s="54">
        <v>0</v>
      </c>
      <c r="P423" s="54">
        <v>0</v>
      </c>
      <c r="Q423" s="54">
        <v>0</v>
      </c>
      <c r="R423" s="54">
        <f t="shared" si="377"/>
        <v>3.4212567599999986</v>
      </c>
      <c r="S423" s="54">
        <f t="shared" si="378"/>
        <v>-3.4212567600000003</v>
      </c>
      <c r="T423" s="55">
        <f t="shared" si="357"/>
        <v>-1</v>
      </c>
      <c r="U423" s="54">
        <f t="shared" si="379"/>
        <v>0</v>
      </c>
      <c r="V423" s="55">
        <v>0</v>
      </c>
      <c r="W423" s="54">
        <f t="shared" si="380"/>
        <v>0</v>
      </c>
      <c r="X423" s="55">
        <v>0</v>
      </c>
      <c r="Y423" s="54">
        <f t="shared" si="381"/>
        <v>-2.8510473000000003</v>
      </c>
      <c r="Z423" s="55">
        <f t="shared" si="361"/>
        <v>-1</v>
      </c>
      <c r="AA423" s="54">
        <f t="shared" si="382"/>
        <v>-0.57020946000000006</v>
      </c>
      <c r="AB423" s="55">
        <f t="shared" si="363"/>
        <v>-1</v>
      </c>
      <c r="AC423" s="56" t="s">
        <v>908</v>
      </c>
      <c r="AK423" s="33"/>
      <c r="AL423" s="33"/>
    </row>
    <row r="424" spans="1:38" ht="31.5" x14ac:dyDescent="0.25">
      <c r="A424" s="50" t="s">
        <v>903</v>
      </c>
      <c r="B424" s="128" t="s">
        <v>913</v>
      </c>
      <c r="C424" s="93" t="s">
        <v>914</v>
      </c>
      <c r="D424" s="54">
        <v>3.2547911999999997</v>
      </c>
      <c r="E424" s="54" t="s">
        <v>34</v>
      </c>
      <c r="F424" s="54">
        <v>0.65927340000000001</v>
      </c>
      <c r="G424" s="71">
        <f t="shared" si="375"/>
        <v>2.5955177999999997</v>
      </c>
      <c r="H424" s="54">
        <v>2.5955177999999997</v>
      </c>
      <c r="I424" s="54">
        <v>0</v>
      </c>
      <c r="J424" s="54">
        <v>0</v>
      </c>
      <c r="K424" s="54">
        <v>2.1629314999999996</v>
      </c>
      <c r="L424" s="54">
        <v>0.43258630000000009</v>
      </c>
      <c r="M424" s="54">
        <f t="shared" si="376"/>
        <v>1.5383046000000002</v>
      </c>
      <c r="N424" s="54">
        <v>0</v>
      </c>
      <c r="O424" s="54">
        <v>0</v>
      </c>
      <c r="P424" s="54">
        <v>1.2819205</v>
      </c>
      <c r="Q424" s="54">
        <v>0.25638410000000023</v>
      </c>
      <c r="R424" s="54">
        <f t="shared" si="377"/>
        <v>1.0572131999999994</v>
      </c>
      <c r="S424" s="54">
        <f t="shared" si="378"/>
        <v>-1.0572131999999994</v>
      </c>
      <c r="T424" s="55">
        <f t="shared" si="357"/>
        <v>-0.40732265446224242</v>
      </c>
      <c r="U424" s="54">
        <f t="shared" si="379"/>
        <v>0</v>
      </c>
      <c r="V424" s="55">
        <v>0</v>
      </c>
      <c r="W424" s="54">
        <f t="shared" si="380"/>
        <v>0</v>
      </c>
      <c r="X424" s="55">
        <v>0</v>
      </c>
      <c r="Y424" s="54">
        <f t="shared" si="381"/>
        <v>-0.88101099999999954</v>
      </c>
      <c r="Z424" s="55">
        <f t="shared" si="361"/>
        <v>-0.40732265446224242</v>
      </c>
      <c r="AA424" s="54">
        <f t="shared" si="382"/>
        <v>-0.17620219999999986</v>
      </c>
      <c r="AB424" s="55">
        <f t="shared" si="363"/>
        <v>-0.40732265446224214</v>
      </c>
      <c r="AC424" s="56" t="s">
        <v>901</v>
      </c>
      <c r="AK424" s="33"/>
      <c r="AL424" s="33"/>
    </row>
    <row r="425" spans="1:38" ht="47.25" x14ac:dyDescent="0.25">
      <c r="A425" s="50" t="s">
        <v>903</v>
      </c>
      <c r="B425" s="128" t="s">
        <v>915</v>
      </c>
      <c r="C425" s="93" t="s">
        <v>916</v>
      </c>
      <c r="D425" s="77">
        <v>22.520624639999998</v>
      </c>
      <c r="E425" s="77" t="s">
        <v>34</v>
      </c>
      <c r="F425" s="77">
        <v>0</v>
      </c>
      <c r="G425" s="71">
        <f t="shared" si="375"/>
        <v>22.520624639999998</v>
      </c>
      <c r="H425" s="54">
        <v>18.761633999999997</v>
      </c>
      <c r="I425" s="54">
        <v>0</v>
      </c>
      <c r="J425" s="54">
        <v>0</v>
      </c>
      <c r="K425" s="54">
        <v>15.634694999999999</v>
      </c>
      <c r="L425" s="54">
        <v>3.1269389999999984</v>
      </c>
      <c r="M425" s="54">
        <f t="shared" si="376"/>
        <v>0</v>
      </c>
      <c r="N425" s="54">
        <v>0</v>
      </c>
      <c r="O425" s="54">
        <v>0</v>
      </c>
      <c r="P425" s="54">
        <v>0</v>
      </c>
      <c r="Q425" s="54">
        <v>0</v>
      </c>
      <c r="R425" s="54">
        <f t="shared" si="377"/>
        <v>22.520624639999998</v>
      </c>
      <c r="S425" s="54">
        <f t="shared" si="378"/>
        <v>-18.761633999999997</v>
      </c>
      <c r="T425" s="55">
        <f t="shared" si="357"/>
        <v>-1</v>
      </c>
      <c r="U425" s="54">
        <f t="shared" si="379"/>
        <v>0</v>
      </c>
      <c r="V425" s="55">
        <v>0</v>
      </c>
      <c r="W425" s="54">
        <f t="shared" si="380"/>
        <v>0</v>
      </c>
      <c r="X425" s="55">
        <v>0</v>
      </c>
      <c r="Y425" s="54">
        <f t="shared" si="381"/>
        <v>-15.634694999999999</v>
      </c>
      <c r="Z425" s="55">
        <f t="shared" si="361"/>
        <v>-1</v>
      </c>
      <c r="AA425" s="54">
        <f t="shared" si="382"/>
        <v>-3.1269389999999984</v>
      </c>
      <c r="AB425" s="55">
        <f t="shared" si="363"/>
        <v>-1</v>
      </c>
      <c r="AC425" s="56" t="s">
        <v>917</v>
      </c>
      <c r="AK425" s="33"/>
      <c r="AL425" s="33"/>
    </row>
    <row r="426" spans="1:38" ht="47.25" x14ac:dyDescent="0.25">
      <c r="A426" s="50" t="s">
        <v>903</v>
      </c>
      <c r="B426" s="128" t="s">
        <v>918</v>
      </c>
      <c r="C426" s="93" t="s">
        <v>919</v>
      </c>
      <c r="D426" s="77">
        <v>68.280066203999993</v>
      </c>
      <c r="E426" s="77" t="s">
        <v>34</v>
      </c>
      <c r="F426" s="77">
        <v>0</v>
      </c>
      <c r="G426" s="71">
        <f t="shared" si="375"/>
        <v>68.280066203999993</v>
      </c>
      <c r="H426" s="54">
        <v>3.9125016000000001</v>
      </c>
      <c r="I426" s="54">
        <v>0</v>
      </c>
      <c r="J426" s="54">
        <v>0</v>
      </c>
      <c r="K426" s="54">
        <v>3.260418</v>
      </c>
      <c r="L426" s="54">
        <v>0.6520836000000001</v>
      </c>
      <c r="M426" s="54">
        <f t="shared" si="376"/>
        <v>0</v>
      </c>
      <c r="N426" s="54">
        <v>0</v>
      </c>
      <c r="O426" s="54">
        <v>0</v>
      </c>
      <c r="P426" s="54">
        <v>0</v>
      </c>
      <c r="Q426" s="54">
        <v>0</v>
      </c>
      <c r="R426" s="54">
        <f t="shared" si="377"/>
        <v>68.280066203999993</v>
      </c>
      <c r="S426" s="54">
        <f t="shared" si="378"/>
        <v>-3.9125016000000001</v>
      </c>
      <c r="T426" s="55">
        <f t="shared" si="357"/>
        <v>-1</v>
      </c>
      <c r="U426" s="54">
        <f t="shared" si="379"/>
        <v>0</v>
      </c>
      <c r="V426" s="55">
        <v>0</v>
      </c>
      <c r="W426" s="54">
        <f t="shared" si="380"/>
        <v>0</v>
      </c>
      <c r="X426" s="55">
        <v>0</v>
      </c>
      <c r="Y426" s="54">
        <f t="shared" si="381"/>
        <v>-3.260418</v>
      </c>
      <c r="Z426" s="55">
        <f t="shared" si="361"/>
        <v>-1</v>
      </c>
      <c r="AA426" s="54">
        <f t="shared" si="382"/>
        <v>-0.6520836000000001</v>
      </c>
      <c r="AB426" s="55">
        <f t="shared" si="363"/>
        <v>-1</v>
      </c>
      <c r="AC426" s="56" t="s">
        <v>920</v>
      </c>
      <c r="AK426" s="33"/>
      <c r="AL426" s="33"/>
    </row>
    <row r="427" spans="1:38" ht="31.5" x14ac:dyDescent="0.25">
      <c r="A427" s="50" t="s">
        <v>903</v>
      </c>
      <c r="B427" s="128" t="s">
        <v>921</v>
      </c>
      <c r="C427" s="93" t="s">
        <v>922</v>
      </c>
      <c r="D427" s="54">
        <v>22.392311270000004</v>
      </c>
      <c r="E427" s="54" t="s">
        <v>34</v>
      </c>
      <c r="F427" s="54">
        <v>23.292482040000003</v>
      </c>
      <c r="G427" s="71">
        <f t="shared" si="375"/>
        <v>-0.90017076999999901</v>
      </c>
      <c r="H427" s="54">
        <v>-5.8682864399999994</v>
      </c>
      <c r="I427" s="54">
        <v>0</v>
      </c>
      <c r="J427" s="54">
        <v>0</v>
      </c>
      <c r="K427" s="54">
        <v>-4.8902387000000003</v>
      </c>
      <c r="L427" s="54">
        <v>-0.97804773999999917</v>
      </c>
      <c r="M427" s="54">
        <f t="shared" si="376"/>
        <v>5.0997452300000008</v>
      </c>
      <c r="N427" s="54">
        <v>0</v>
      </c>
      <c r="O427" s="54">
        <v>0</v>
      </c>
      <c r="P427" s="54">
        <v>4.2497876899999989</v>
      </c>
      <c r="Q427" s="54">
        <v>0.8499575400000019</v>
      </c>
      <c r="R427" s="54">
        <f t="shared" si="377"/>
        <v>-5.9999159999999998</v>
      </c>
      <c r="S427" s="54">
        <f t="shared" si="378"/>
        <v>10.96803167</v>
      </c>
      <c r="T427" s="55">
        <f t="shared" si="357"/>
        <v>-1.869034816575859</v>
      </c>
      <c r="U427" s="54">
        <f t="shared" si="379"/>
        <v>0</v>
      </c>
      <c r="V427" s="55">
        <v>0</v>
      </c>
      <c r="W427" s="54">
        <f t="shared" si="380"/>
        <v>0</v>
      </c>
      <c r="X427" s="55">
        <v>0</v>
      </c>
      <c r="Y427" s="54">
        <f t="shared" si="381"/>
        <v>9.1400263899999992</v>
      </c>
      <c r="Z427" s="55">
        <f t="shared" si="361"/>
        <v>-1.8690348162350436</v>
      </c>
      <c r="AA427" s="54">
        <f t="shared" si="382"/>
        <v>1.8280052800000011</v>
      </c>
      <c r="AB427" s="55">
        <f t="shared" si="363"/>
        <v>-1.8690348182799366</v>
      </c>
      <c r="AC427" s="56" t="s">
        <v>923</v>
      </c>
      <c r="AK427" s="33"/>
      <c r="AL427" s="33"/>
    </row>
    <row r="428" spans="1:38" ht="52.5" customHeight="1" x14ac:dyDescent="0.25">
      <c r="A428" s="50" t="s">
        <v>903</v>
      </c>
      <c r="B428" s="128" t="s">
        <v>924</v>
      </c>
      <c r="C428" s="93" t="s">
        <v>925</v>
      </c>
      <c r="D428" s="54">
        <v>61.793208199999995</v>
      </c>
      <c r="E428" s="54" t="s">
        <v>34</v>
      </c>
      <c r="F428" s="54">
        <v>0</v>
      </c>
      <c r="G428" s="71">
        <f t="shared" si="375"/>
        <v>61.793208199999995</v>
      </c>
      <c r="H428" s="54">
        <v>61.793208199999995</v>
      </c>
      <c r="I428" s="54">
        <v>0</v>
      </c>
      <c r="J428" s="54">
        <v>0</v>
      </c>
      <c r="K428" s="54">
        <v>51.648975</v>
      </c>
      <c r="L428" s="54">
        <v>10.144233199999995</v>
      </c>
      <c r="M428" s="54">
        <f t="shared" si="376"/>
        <v>55.331233880000006</v>
      </c>
      <c r="N428" s="54">
        <v>0</v>
      </c>
      <c r="O428" s="54">
        <v>0</v>
      </c>
      <c r="P428" s="54">
        <v>48.374289880000006</v>
      </c>
      <c r="Q428" s="54">
        <v>6.956944</v>
      </c>
      <c r="R428" s="54">
        <f t="shared" si="377"/>
        <v>6.4619743199999888</v>
      </c>
      <c r="S428" s="54">
        <f t="shared" si="378"/>
        <v>-6.4619743199999888</v>
      </c>
      <c r="T428" s="55">
        <f t="shared" si="357"/>
        <v>-0.104574183931107</v>
      </c>
      <c r="U428" s="54">
        <f t="shared" si="379"/>
        <v>0</v>
      </c>
      <c r="V428" s="55">
        <v>0</v>
      </c>
      <c r="W428" s="54">
        <f t="shared" si="380"/>
        <v>0</v>
      </c>
      <c r="X428" s="55">
        <v>0</v>
      </c>
      <c r="Y428" s="54">
        <f t="shared" si="381"/>
        <v>-3.2746851199999938</v>
      </c>
      <c r="Z428" s="55">
        <f t="shared" si="361"/>
        <v>-6.3402712638537237E-2</v>
      </c>
      <c r="AA428" s="54">
        <f t="shared" si="382"/>
        <v>-3.187289199999995</v>
      </c>
      <c r="AB428" s="55">
        <f t="shared" si="363"/>
        <v>-0.31419715390612241</v>
      </c>
      <c r="AC428" s="56" t="s">
        <v>926</v>
      </c>
      <c r="AK428" s="33"/>
      <c r="AL428" s="33"/>
    </row>
    <row r="429" spans="1:38" ht="31.5" x14ac:dyDescent="0.25">
      <c r="A429" s="42" t="s">
        <v>927</v>
      </c>
      <c r="B429" s="43" t="s">
        <v>181</v>
      </c>
      <c r="C429" s="94" t="s">
        <v>33</v>
      </c>
      <c r="D429" s="65">
        <f t="shared" ref="D429:AA429" si="383">SUM(D430)</f>
        <v>102.22349996999999</v>
      </c>
      <c r="E429" s="66">
        <f t="shared" si="383"/>
        <v>0</v>
      </c>
      <c r="F429" s="66">
        <f t="shared" si="383"/>
        <v>0</v>
      </c>
      <c r="G429" s="66">
        <f t="shared" si="383"/>
        <v>102.22349996999999</v>
      </c>
      <c r="H429" s="47">
        <f t="shared" si="383"/>
        <v>59.513299969999991</v>
      </c>
      <c r="I429" s="47">
        <f t="shared" si="383"/>
        <v>0</v>
      </c>
      <c r="J429" s="47">
        <f t="shared" si="383"/>
        <v>0</v>
      </c>
      <c r="K429" s="47">
        <f t="shared" si="383"/>
        <v>50.859166666666674</v>
      </c>
      <c r="L429" s="47">
        <f t="shared" si="383"/>
        <v>8.6541333033333245</v>
      </c>
      <c r="M429" s="47">
        <f t="shared" si="383"/>
        <v>22.206724819999998</v>
      </c>
      <c r="N429" s="47">
        <f t="shared" si="383"/>
        <v>0</v>
      </c>
      <c r="O429" s="47">
        <f t="shared" si="383"/>
        <v>0</v>
      </c>
      <c r="P429" s="47">
        <f t="shared" si="383"/>
        <v>21.031806599999999</v>
      </c>
      <c r="Q429" s="47">
        <f t="shared" si="383"/>
        <v>1.1749182199999986</v>
      </c>
      <c r="R429" s="47">
        <f t="shared" si="383"/>
        <v>80.016775150000001</v>
      </c>
      <c r="S429" s="47">
        <f t="shared" si="383"/>
        <v>-37.306575149999993</v>
      </c>
      <c r="T429" s="48">
        <f>S429/H429</f>
        <v>-0.62686114143907046</v>
      </c>
      <c r="U429" s="47">
        <f t="shared" si="383"/>
        <v>0</v>
      </c>
      <c r="V429" s="48">
        <v>0</v>
      </c>
      <c r="W429" s="47">
        <f t="shared" si="383"/>
        <v>0</v>
      </c>
      <c r="X429" s="48">
        <v>0</v>
      </c>
      <c r="Y429" s="47">
        <f t="shared" si="383"/>
        <v>-29.827360066666674</v>
      </c>
      <c r="Z429" s="48">
        <f>Y429/K429</f>
        <v>-0.5864696970392097</v>
      </c>
      <c r="AA429" s="47">
        <f t="shared" si="383"/>
        <v>-7.479215083333326</v>
      </c>
      <c r="AB429" s="48">
        <f>AA429/L429</f>
        <v>-0.86423617723250767</v>
      </c>
      <c r="AC429" s="68" t="s">
        <v>34</v>
      </c>
      <c r="AK429" s="33"/>
      <c r="AL429" s="33"/>
    </row>
    <row r="430" spans="1:38" ht="95.25" customHeight="1" x14ac:dyDescent="0.25">
      <c r="A430" s="50" t="s">
        <v>927</v>
      </c>
      <c r="B430" s="128" t="s">
        <v>928</v>
      </c>
      <c r="C430" s="99" t="s">
        <v>929</v>
      </c>
      <c r="D430" s="54">
        <v>102.22349996999999</v>
      </c>
      <c r="E430" s="54" t="s">
        <v>34</v>
      </c>
      <c r="F430" s="71">
        <v>0</v>
      </c>
      <c r="G430" s="71">
        <f>D430-F430</f>
        <v>102.22349996999999</v>
      </c>
      <c r="H430" s="54">
        <v>59.513299969999991</v>
      </c>
      <c r="I430" s="54">
        <v>0</v>
      </c>
      <c r="J430" s="54">
        <v>0</v>
      </c>
      <c r="K430" s="54">
        <v>50.859166666666674</v>
      </c>
      <c r="L430" s="54">
        <v>8.6541333033333245</v>
      </c>
      <c r="M430" s="54">
        <f>N430+O430+P430+Q430</f>
        <v>22.206724819999998</v>
      </c>
      <c r="N430" s="54">
        <v>0</v>
      </c>
      <c r="O430" s="54">
        <v>0</v>
      </c>
      <c r="P430" s="54">
        <v>21.031806599999999</v>
      </c>
      <c r="Q430" s="54">
        <v>1.1749182199999986</v>
      </c>
      <c r="R430" s="54">
        <f>G430-M430</f>
        <v>80.016775150000001</v>
      </c>
      <c r="S430" s="54">
        <f>M430-H430</f>
        <v>-37.306575149999993</v>
      </c>
      <c r="T430" s="55">
        <f>S430/H430</f>
        <v>-0.62686114143907046</v>
      </c>
      <c r="U430" s="54">
        <f>N430-I430</f>
        <v>0</v>
      </c>
      <c r="V430" s="55">
        <v>0</v>
      </c>
      <c r="W430" s="54">
        <f>O430-J430</f>
        <v>0</v>
      </c>
      <c r="X430" s="55">
        <v>0</v>
      </c>
      <c r="Y430" s="54">
        <f>P430-K430</f>
        <v>-29.827360066666674</v>
      </c>
      <c r="Z430" s="55">
        <f>Y430/K430</f>
        <v>-0.5864696970392097</v>
      </c>
      <c r="AA430" s="54">
        <f>Q430-L430</f>
        <v>-7.479215083333326</v>
      </c>
      <c r="AB430" s="55">
        <f>AA430/L430</f>
        <v>-0.86423617723250767</v>
      </c>
      <c r="AC430" s="56" t="s">
        <v>930</v>
      </c>
      <c r="AK430" s="33"/>
      <c r="AL430" s="33"/>
    </row>
    <row r="431" spans="1:38" ht="31.5" x14ac:dyDescent="0.25">
      <c r="A431" s="42" t="s">
        <v>931</v>
      </c>
      <c r="B431" s="43" t="s">
        <v>185</v>
      </c>
      <c r="C431" s="94" t="s">
        <v>33</v>
      </c>
      <c r="D431" s="45">
        <f t="shared" ref="D431:AA431" si="384">SUM(D432)</f>
        <v>80.88</v>
      </c>
      <c r="E431" s="46">
        <f t="shared" si="384"/>
        <v>0</v>
      </c>
      <c r="F431" s="67">
        <f t="shared" si="384"/>
        <v>0</v>
      </c>
      <c r="G431" s="67">
        <f t="shared" si="384"/>
        <v>80.88</v>
      </c>
      <c r="H431" s="47">
        <f t="shared" si="384"/>
        <v>61.505324000000002</v>
      </c>
      <c r="I431" s="47">
        <f t="shared" si="384"/>
        <v>0</v>
      </c>
      <c r="J431" s="47">
        <f t="shared" si="384"/>
        <v>0</v>
      </c>
      <c r="K431" s="47">
        <f t="shared" si="384"/>
        <v>51.25443666666667</v>
      </c>
      <c r="L431" s="47">
        <f t="shared" si="384"/>
        <v>10.250887333333331</v>
      </c>
      <c r="M431" s="47">
        <f t="shared" si="384"/>
        <v>66.887992870000005</v>
      </c>
      <c r="N431" s="47">
        <f t="shared" si="384"/>
        <v>0</v>
      </c>
      <c r="O431" s="47">
        <f t="shared" si="384"/>
        <v>0</v>
      </c>
      <c r="P431" s="47">
        <f t="shared" si="384"/>
        <v>55.739994060000001</v>
      </c>
      <c r="Q431" s="47">
        <f t="shared" si="384"/>
        <v>11.147998810000004</v>
      </c>
      <c r="R431" s="47">
        <f t="shared" si="384"/>
        <v>13.99200712999999</v>
      </c>
      <c r="S431" s="47">
        <f t="shared" si="384"/>
        <v>5.3826688700000034</v>
      </c>
      <c r="T431" s="48">
        <f>S431/H431</f>
        <v>8.7515494918781397E-2</v>
      </c>
      <c r="U431" s="47">
        <f t="shared" si="384"/>
        <v>0</v>
      </c>
      <c r="V431" s="48">
        <v>0</v>
      </c>
      <c r="W431" s="47">
        <f t="shared" si="384"/>
        <v>0</v>
      </c>
      <c r="X431" s="48">
        <v>0</v>
      </c>
      <c r="Y431" s="47">
        <f t="shared" si="384"/>
        <v>4.4855573933333304</v>
      </c>
      <c r="Z431" s="48">
        <f>Y431/K431</f>
        <v>8.7515494951298789E-2</v>
      </c>
      <c r="AA431" s="47">
        <f t="shared" si="384"/>
        <v>0.89711147666667301</v>
      </c>
      <c r="AB431" s="48">
        <f>AA431/L431</f>
        <v>8.7515494756194426E-2</v>
      </c>
      <c r="AC431" s="68" t="s">
        <v>34</v>
      </c>
      <c r="AK431" s="33"/>
      <c r="AL431" s="33"/>
    </row>
    <row r="432" spans="1:38" ht="63" x14ac:dyDescent="0.25">
      <c r="A432" s="50" t="s">
        <v>931</v>
      </c>
      <c r="B432" s="128" t="s">
        <v>932</v>
      </c>
      <c r="C432" s="99" t="s">
        <v>933</v>
      </c>
      <c r="D432" s="77">
        <v>80.88</v>
      </c>
      <c r="E432" s="77" t="s">
        <v>34</v>
      </c>
      <c r="F432" s="126">
        <v>0</v>
      </c>
      <c r="G432" s="71">
        <f>D432-F432</f>
        <v>80.88</v>
      </c>
      <c r="H432" s="54">
        <v>61.505324000000002</v>
      </c>
      <c r="I432" s="54">
        <v>0</v>
      </c>
      <c r="J432" s="54">
        <v>0</v>
      </c>
      <c r="K432" s="71">
        <v>51.25443666666667</v>
      </c>
      <c r="L432" s="54">
        <v>10.250887333333331</v>
      </c>
      <c r="M432" s="54">
        <f>N432+O432+P432+Q432</f>
        <v>66.887992870000005</v>
      </c>
      <c r="N432" s="54">
        <v>0</v>
      </c>
      <c r="O432" s="54">
        <v>0</v>
      </c>
      <c r="P432" s="54">
        <v>55.739994060000001</v>
      </c>
      <c r="Q432" s="54">
        <v>11.147998810000004</v>
      </c>
      <c r="R432" s="54">
        <f>G432-M432</f>
        <v>13.99200712999999</v>
      </c>
      <c r="S432" s="54">
        <f>M432-H432</f>
        <v>5.3826688700000034</v>
      </c>
      <c r="T432" s="55">
        <f>S432/H432</f>
        <v>8.7515494918781397E-2</v>
      </c>
      <c r="U432" s="54">
        <f>N432-I432</f>
        <v>0</v>
      </c>
      <c r="V432" s="55">
        <v>0</v>
      </c>
      <c r="W432" s="54">
        <f>O432-J432</f>
        <v>0</v>
      </c>
      <c r="X432" s="55">
        <v>0</v>
      </c>
      <c r="Y432" s="54">
        <f>P432-K432</f>
        <v>4.4855573933333304</v>
      </c>
      <c r="Z432" s="55">
        <f>Y432/K432</f>
        <v>8.7515494951298789E-2</v>
      </c>
      <c r="AA432" s="54">
        <f>Q432-L432</f>
        <v>0.89711147666667301</v>
      </c>
      <c r="AB432" s="55">
        <f>AA432/L432</f>
        <v>8.7515494756194426E-2</v>
      </c>
      <c r="AC432" s="56" t="s">
        <v>934</v>
      </c>
      <c r="AK432" s="33"/>
      <c r="AL432" s="33"/>
    </row>
    <row r="433" spans="1:38" ht="31.5" x14ac:dyDescent="0.25">
      <c r="A433" s="42" t="s">
        <v>935</v>
      </c>
      <c r="B433" s="43" t="s">
        <v>225</v>
      </c>
      <c r="C433" s="94" t="s">
        <v>33</v>
      </c>
      <c r="D433" s="37">
        <f t="shared" ref="D433:E433" si="385">SUM(D434:D451)</f>
        <v>1562.3851028048002</v>
      </c>
      <c r="E433" s="38">
        <f t="shared" si="385"/>
        <v>0</v>
      </c>
      <c r="F433" s="38">
        <f t="shared" ref="F433:S433" si="386">SUM(F434:F451)</f>
        <v>172.16448647000001</v>
      </c>
      <c r="G433" s="38">
        <f t="shared" si="386"/>
        <v>1390.2206163348001</v>
      </c>
      <c r="H433" s="47">
        <f t="shared" si="386"/>
        <v>452.75284278800001</v>
      </c>
      <c r="I433" s="47">
        <f t="shared" si="386"/>
        <v>0</v>
      </c>
      <c r="J433" s="47">
        <f t="shared" si="386"/>
        <v>0</v>
      </c>
      <c r="K433" s="47">
        <f t="shared" si="386"/>
        <v>369.8198516566668</v>
      </c>
      <c r="L433" s="47">
        <f t="shared" si="386"/>
        <v>82.932991131333338</v>
      </c>
      <c r="M433" s="47">
        <f t="shared" si="386"/>
        <v>185.68504053999996</v>
      </c>
      <c r="N433" s="47">
        <f t="shared" si="386"/>
        <v>0</v>
      </c>
      <c r="O433" s="47">
        <f t="shared" si="386"/>
        <v>0</v>
      </c>
      <c r="P433" s="47">
        <f t="shared" si="386"/>
        <v>153.11963991999997</v>
      </c>
      <c r="Q433" s="47">
        <f t="shared" si="386"/>
        <v>32.565400619999998</v>
      </c>
      <c r="R433" s="47">
        <f t="shared" si="386"/>
        <v>1204.5355757947998</v>
      </c>
      <c r="S433" s="47">
        <f t="shared" si="386"/>
        <v>-267.06780224799996</v>
      </c>
      <c r="T433" s="48">
        <f>S433/H433</f>
        <v>-0.58987548394710698</v>
      </c>
      <c r="U433" s="47">
        <f t="shared" ref="U433" si="387">SUM(U434:U451)</f>
        <v>0</v>
      </c>
      <c r="V433" s="48">
        <v>0</v>
      </c>
      <c r="W433" s="47">
        <f t="shared" ref="W433" si="388">SUM(W434:W451)</f>
        <v>0</v>
      </c>
      <c r="X433" s="48">
        <v>0</v>
      </c>
      <c r="Y433" s="47">
        <f t="shared" ref="Y433" si="389">SUM(Y434:Y451)</f>
        <v>-216.70021173666666</v>
      </c>
      <c r="Z433" s="48">
        <f>Y433/K433</f>
        <v>-0.58596154523864419</v>
      </c>
      <c r="AA433" s="47">
        <f t="shared" ref="AA433" si="390">SUM(AA434:AA451)</f>
        <v>-50.367590511333326</v>
      </c>
      <c r="AB433" s="48">
        <f>AA433/L433</f>
        <v>-0.60732875812438514</v>
      </c>
      <c r="AC433" s="68" t="s">
        <v>34</v>
      </c>
      <c r="AK433" s="33"/>
      <c r="AL433" s="33"/>
    </row>
    <row r="434" spans="1:38" ht="110.25" x14ac:dyDescent="0.25">
      <c r="A434" s="50" t="s">
        <v>935</v>
      </c>
      <c r="B434" s="124" t="s">
        <v>936</v>
      </c>
      <c r="C434" s="100" t="s">
        <v>937</v>
      </c>
      <c r="D434" s="54">
        <v>204.009812504</v>
      </c>
      <c r="E434" s="54" t="s">
        <v>34</v>
      </c>
      <c r="F434" s="54">
        <v>39.437839780000004</v>
      </c>
      <c r="G434" s="71">
        <f t="shared" ref="G434:G451" si="391">D434-F434</f>
        <v>164.57197272399998</v>
      </c>
      <c r="H434" s="54">
        <v>35.263605827999996</v>
      </c>
      <c r="I434" s="54">
        <v>0</v>
      </c>
      <c r="J434" s="54">
        <v>0</v>
      </c>
      <c r="K434" s="54">
        <v>29.987167550000002</v>
      </c>
      <c r="L434" s="54">
        <v>5.2764382780000005</v>
      </c>
      <c r="M434" s="54">
        <f t="shared" ref="M434:M451" si="392">N434+O434+P434+Q434</f>
        <v>34.920247179999997</v>
      </c>
      <c r="N434" s="54">
        <v>0</v>
      </c>
      <c r="O434" s="54">
        <v>0</v>
      </c>
      <c r="P434" s="54">
        <v>29.551679940000003</v>
      </c>
      <c r="Q434" s="54">
        <v>5.3685672399999937</v>
      </c>
      <c r="R434" s="54">
        <f t="shared" ref="R434:R451" si="393">G434-M434</f>
        <v>129.65172554399999</v>
      </c>
      <c r="S434" s="54">
        <f t="shared" ref="S434:S451" si="394">M434-H434</f>
        <v>-0.34335864799999882</v>
      </c>
      <c r="T434" s="55">
        <f t="shared" ref="T434:T460" si="395">S434/H434</f>
        <v>-9.7369126026064338E-3</v>
      </c>
      <c r="U434" s="54">
        <f t="shared" ref="U434:U451" si="396">N434-I434</f>
        <v>0</v>
      </c>
      <c r="V434" s="55">
        <v>0</v>
      </c>
      <c r="W434" s="54">
        <f t="shared" ref="W434:W451" si="397">O434-J434</f>
        <v>0</v>
      </c>
      <c r="X434" s="55">
        <v>0</v>
      </c>
      <c r="Y434" s="54">
        <f t="shared" ref="Y434:Y451" si="398">P434-K434</f>
        <v>-0.43548760999999914</v>
      </c>
      <c r="Z434" s="55">
        <f t="shared" ref="Z434:Z460" si="399">Y434/K434</f>
        <v>-1.4522465627134534E-2</v>
      </c>
      <c r="AA434" s="54">
        <f t="shared" ref="AA434:AA451" si="400">Q434-L434</f>
        <v>9.2128961999993209E-2</v>
      </c>
      <c r="AB434" s="55">
        <f t="shared" ref="AB434:AB460" si="401">AA434/L434</f>
        <v>1.7460445312915532E-2</v>
      </c>
      <c r="AC434" s="56" t="s">
        <v>34</v>
      </c>
      <c r="AK434" s="33"/>
      <c r="AL434" s="33"/>
    </row>
    <row r="435" spans="1:38" ht="127.5" customHeight="1" x14ac:dyDescent="0.25">
      <c r="A435" s="50" t="s">
        <v>935</v>
      </c>
      <c r="B435" s="132" t="s">
        <v>938</v>
      </c>
      <c r="C435" s="93" t="s">
        <v>939</v>
      </c>
      <c r="D435" s="54">
        <v>116.24262088</v>
      </c>
      <c r="E435" s="54" t="s">
        <v>34</v>
      </c>
      <c r="F435" s="71">
        <v>2.8</v>
      </c>
      <c r="G435" s="71">
        <f t="shared" si="391"/>
        <v>113.44262088000001</v>
      </c>
      <c r="H435" s="54">
        <v>27.25062088</v>
      </c>
      <c r="I435" s="54">
        <v>0</v>
      </c>
      <c r="J435" s="54">
        <v>0</v>
      </c>
      <c r="K435" s="71">
        <v>23.066620879999999</v>
      </c>
      <c r="L435" s="54">
        <v>4.1840000000000011</v>
      </c>
      <c r="M435" s="54">
        <f t="shared" si="392"/>
        <v>30.611660170000004</v>
      </c>
      <c r="N435" s="54">
        <v>0</v>
      </c>
      <c r="O435" s="54">
        <v>0</v>
      </c>
      <c r="P435" s="54">
        <v>26.068169080000001</v>
      </c>
      <c r="Q435" s="54">
        <v>4.5434910900000034</v>
      </c>
      <c r="R435" s="54">
        <f t="shared" si="393"/>
        <v>82.830960709999999</v>
      </c>
      <c r="S435" s="54">
        <f t="shared" si="394"/>
        <v>3.3610392900000043</v>
      </c>
      <c r="T435" s="55">
        <f t="shared" si="395"/>
        <v>0.12333808116888691</v>
      </c>
      <c r="U435" s="54">
        <f t="shared" si="396"/>
        <v>0</v>
      </c>
      <c r="V435" s="55">
        <v>0</v>
      </c>
      <c r="W435" s="54">
        <f t="shared" si="397"/>
        <v>0</v>
      </c>
      <c r="X435" s="55">
        <v>0</v>
      </c>
      <c r="Y435" s="54">
        <f t="shared" si="398"/>
        <v>3.001548200000002</v>
      </c>
      <c r="Z435" s="55">
        <f t="shared" si="399"/>
        <v>0.13012518026004</v>
      </c>
      <c r="AA435" s="54">
        <f t="shared" si="400"/>
        <v>0.35949109000000234</v>
      </c>
      <c r="AB435" s="55">
        <f t="shared" si="401"/>
        <v>8.5920432600382943E-2</v>
      </c>
      <c r="AC435" s="56" t="s">
        <v>940</v>
      </c>
      <c r="AK435" s="33"/>
      <c r="AL435" s="33"/>
    </row>
    <row r="436" spans="1:38" ht="47.25" x14ac:dyDescent="0.25">
      <c r="A436" s="50" t="s">
        <v>935</v>
      </c>
      <c r="B436" s="132" t="s">
        <v>941</v>
      </c>
      <c r="C436" s="93" t="s">
        <v>942</v>
      </c>
      <c r="D436" s="64">
        <v>51.435982130000006</v>
      </c>
      <c r="E436" s="64" t="s">
        <v>34</v>
      </c>
      <c r="F436" s="64">
        <v>1.2</v>
      </c>
      <c r="G436" s="71">
        <f t="shared" si="391"/>
        <v>50.235982130000004</v>
      </c>
      <c r="H436" s="54">
        <v>42.935982130000006</v>
      </c>
      <c r="I436" s="54">
        <v>0</v>
      </c>
      <c r="J436" s="54">
        <v>0</v>
      </c>
      <c r="K436" s="54">
        <v>36.152648796666668</v>
      </c>
      <c r="L436" s="54">
        <v>6.7833333333333385</v>
      </c>
      <c r="M436" s="54">
        <f t="shared" si="392"/>
        <v>0</v>
      </c>
      <c r="N436" s="54">
        <v>0</v>
      </c>
      <c r="O436" s="54">
        <v>0</v>
      </c>
      <c r="P436" s="54">
        <v>0</v>
      </c>
      <c r="Q436" s="54">
        <v>0</v>
      </c>
      <c r="R436" s="54">
        <f t="shared" si="393"/>
        <v>50.235982130000004</v>
      </c>
      <c r="S436" s="54">
        <f t="shared" si="394"/>
        <v>-42.935982130000006</v>
      </c>
      <c r="T436" s="55">
        <f t="shared" si="395"/>
        <v>-1</v>
      </c>
      <c r="U436" s="54">
        <f t="shared" si="396"/>
        <v>0</v>
      </c>
      <c r="V436" s="55">
        <v>0</v>
      </c>
      <c r="W436" s="54">
        <f t="shared" si="397"/>
        <v>0</v>
      </c>
      <c r="X436" s="55">
        <v>0</v>
      </c>
      <c r="Y436" s="54">
        <f t="shared" si="398"/>
        <v>-36.152648796666668</v>
      </c>
      <c r="Z436" s="55">
        <f t="shared" si="399"/>
        <v>-1</v>
      </c>
      <c r="AA436" s="54">
        <f t="shared" si="400"/>
        <v>-6.7833333333333385</v>
      </c>
      <c r="AB436" s="55">
        <f t="shared" si="401"/>
        <v>-1</v>
      </c>
      <c r="AC436" s="56" t="s">
        <v>943</v>
      </c>
      <c r="AK436" s="33"/>
      <c r="AL436" s="33"/>
    </row>
    <row r="437" spans="1:38" ht="31.5" x14ac:dyDescent="0.25">
      <c r="A437" s="50" t="s">
        <v>935</v>
      </c>
      <c r="B437" s="132" t="s">
        <v>944</v>
      </c>
      <c r="C437" s="93" t="s">
        <v>945</v>
      </c>
      <c r="D437" s="64">
        <v>27.010502940000002</v>
      </c>
      <c r="E437" s="64" t="s">
        <v>34</v>
      </c>
      <c r="F437" s="64">
        <v>2.8499219</v>
      </c>
      <c r="G437" s="71">
        <f t="shared" si="391"/>
        <v>24.160581040000004</v>
      </c>
      <c r="H437" s="54">
        <v>24.16058104</v>
      </c>
      <c r="I437" s="54">
        <v>0</v>
      </c>
      <c r="J437" s="54">
        <v>0</v>
      </c>
      <c r="K437" s="54">
        <v>20.300350120000004</v>
      </c>
      <c r="L437" s="54">
        <v>3.8602309199999958</v>
      </c>
      <c r="M437" s="54">
        <f t="shared" si="392"/>
        <v>21.919823870000002</v>
      </c>
      <c r="N437" s="54">
        <v>0</v>
      </c>
      <c r="O437" s="54">
        <v>0</v>
      </c>
      <c r="P437" s="54">
        <v>19.009696119999997</v>
      </c>
      <c r="Q437" s="54">
        <v>2.9101277500000045</v>
      </c>
      <c r="R437" s="54">
        <f t="shared" si="393"/>
        <v>2.240757170000002</v>
      </c>
      <c r="S437" s="54">
        <f t="shared" si="394"/>
        <v>-2.2407571699999984</v>
      </c>
      <c r="T437" s="55">
        <f t="shared" si="395"/>
        <v>-9.2744341135265945E-2</v>
      </c>
      <c r="U437" s="54">
        <f t="shared" si="396"/>
        <v>0</v>
      </c>
      <c r="V437" s="55">
        <v>0</v>
      </c>
      <c r="W437" s="54">
        <f t="shared" si="397"/>
        <v>0</v>
      </c>
      <c r="X437" s="55">
        <v>0</v>
      </c>
      <c r="Y437" s="54">
        <f t="shared" si="398"/>
        <v>-1.2906540000000071</v>
      </c>
      <c r="Z437" s="55">
        <f t="shared" si="399"/>
        <v>-6.3577918231491407E-2</v>
      </c>
      <c r="AA437" s="54">
        <f t="shared" si="400"/>
        <v>-0.95010316999999134</v>
      </c>
      <c r="AB437" s="55">
        <f t="shared" si="401"/>
        <v>-0.24612599341595667</v>
      </c>
      <c r="AC437" s="56" t="s">
        <v>34</v>
      </c>
      <c r="AK437" s="33"/>
      <c r="AL437" s="33"/>
    </row>
    <row r="438" spans="1:38" ht="47.25" x14ac:dyDescent="0.25">
      <c r="A438" s="50" t="s">
        <v>935</v>
      </c>
      <c r="B438" s="132" t="s">
        <v>946</v>
      </c>
      <c r="C438" s="93" t="s">
        <v>947</v>
      </c>
      <c r="D438" s="64">
        <v>696.82046734200003</v>
      </c>
      <c r="E438" s="64" t="s">
        <v>34</v>
      </c>
      <c r="F438" s="64">
        <v>9.5954921599999992</v>
      </c>
      <c r="G438" s="71">
        <f t="shared" si="391"/>
        <v>687.22497518199998</v>
      </c>
      <c r="H438" s="54">
        <v>188.531427154</v>
      </c>
      <c r="I438" s="54">
        <v>0</v>
      </c>
      <c r="J438" s="54">
        <v>0</v>
      </c>
      <c r="K438" s="71">
        <v>157.10952262833334</v>
      </c>
      <c r="L438" s="54">
        <v>31.421904525666662</v>
      </c>
      <c r="M438" s="54">
        <f t="shared" si="392"/>
        <v>2.7093750000000001</v>
      </c>
      <c r="N438" s="54">
        <v>0</v>
      </c>
      <c r="O438" s="54">
        <v>0</v>
      </c>
      <c r="P438" s="54">
        <v>2.2578125</v>
      </c>
      <c r="Q438" s="54">
        <v>0.45156250000000009</v>
      </c>
      <c r="R438" s="54">
        <f t="shared" si="393"/>
        <v>684.51560018199996</v>
      </c>
      <c r="S438" s="54">
        <f t="shared" si="394"/>
        <v>-185.822052154</v>
      </c>
      <c r="T438" s="55">
        <f t="shared" si="395"/>
        <v>-0.98562905378217469</v>
      </c>
      <c r="U438" s="54">
        <f t="shared" si="396"/>
        <v>0</v>
      </c>
      <c r="V438" s="55">
        <v>0</v>
      </c>
      <c r="W438" s="54">
        <f t="shared" si="397"/>
        <v>0</v>
      </c>
      <c r="X438" s="55">
        <v>0</v>
      </c>
      <c r="Y438" s="54">
        <f t="shared" si="398"/>
        <v>-154.85171012833334</v>
      </c>
      <c r="Z438" s="55">
        <f t="shared" si="399"/>
        <v>-0.98562905378217458</v>
      </c>
      <c r="AA438" s="54">
        <f t="shared" si="400"/>
        <v>-30.97034202566666</v>
      </c>
      <c r="AB438" s="55">
        <f t="shared" si="401"/>
        <v>-0.98562905378217458</v>
      </c>
      <c r="AC438" s="56" t="s">
        <v>948</v>
      </c>
      <c r="AK438" s="33"/>
      <c r="AL438" s="33"/>
    </row>
    <row r="439" spans="1:38" ht="123.75" customHeight="1" x14ac:dyDescent="0.25">
      <c r="A439" s="50" t="s">
        <v>935</v>
      </c>
      <c r="B439" s="133" t="s">
        <v>949</v>
      </c>
      <c r="C439" s="54" t="s">
        <v>950</v>
      </c>
      <c r="D439" s="64">
        <v>197.34661069680001</v>
      </c>
      <c r="E439" s="64" t="s">
        <v>34</v>
      </c>
      <c r="F439" s="64">
        <v>71.515833999999998</v>
      </c>
      <c r="G439" s="71">
        <f t="shared" si="391"/>
        <v>125.83077669680002</v>
      </c>
      <c r="H439" s="54">
        <v>41.606889930000008</v>
      </c>
      <c r="I439" s="54">
        <v>0</v>
      </c>
      <c r="J439" s="54">
        <v>0</v>
      </c>
      <c r="K439" s="71">
        <v>35.024624533333345</v>
      </c>
      <c r="L439" s="54">
        <v>6.5822653966666635</v>
      </c>
      <c r="M439" s="54">
        <f t="shared" si="392"/>
        <v>17.60173327</v>
      </c>
      <c r="N439" s="54">
        <v>0</v>
      </c>
      <c r="O439" s="54">
        <v>0</v>
      </c>
      <c r="P439" s="54">
        <v>14.769413839999997</v>
      </c>
      <c r="Q439" s="54">
        <v>2.8323194300000036</v>
      </c>
      <c r="R439" s="54">
        <f t="shared" si="393"/>
        <v>108.22904342680002</v>
      </c>
      <c r="S439" s="54">
        <f t="shared" si="394"/>
        <v>-24.005156660000008</v>
      </c>
      <c r="T439" s="55">
        <f t="shared" si="395"/>
        <v>-0.57695147847836281</v>
      </c>
      <c r="U439" s="54">
        <f t="shared" si="396"/>
        <v>0</v>
      </c>
      <c r="V439" s="55">
        <v>0</v>
      </c>
      <c r="W439" s="54">
        <f t="shared" si="397"/>
        <v>0</v>
      </c>
      <c r="X439" s="55">
        <v>0</v>
      </c>
      <c r="Y439" s="54">
        <f t="shared" si="398"/>
        <v>-20.255210693333346</v>
      </c>
      <c r="Z439" s="55">
        <f t="shared" si="399"/>
        <v>-0.57831342842965316</v>
      </c>
      <c r="AA439" s="54">
        <f t="shared" si="400"/>
        <v>-3.7499459666666599</v>
      </c>
      <c r="AB439" s="55">
        <f t="shared" si="401"/>
        <v>-0.56970446201784519</v>
      </c>
      <c r="AC439" s="56" t="s">
        <v>951</v>
      </c>
      <c r="AK439" s="33"/>
      <c r="AL439" s="33"/>
    </row>
    <row r="440" spans="1:38" ht="47.25" x14ac:dyDescent="0.25">
      <c r="A440" s="50" t="s">
        <v>935</v>
      </c>
      <c r="B440" s="132" t="s">
        <v>952</v>
      </c>
      <c r="C440" s="93" t="s">
        <v>953</v>
      </c>
      <c r="D440" s="77">
        <v>56.994470824000004</v>
      </c>
      <c r="E440" s="77" t="s">
        <v>34</v>
      </c>
      <c r="F440" s="77">
        <v>0</v>
      </c>
      <c r="G440" s="71">
        <f t="shared" si="391"/>
        <v>56.994470824000004</v>
      </c>
      <c r="H440" s="54">
        <v>3.6</v>
      </c>
      <c r="I440" s="54">
        <v>0</v>
      </c>
      <c r="J440" s="54">
        <v>0</v>
      </c>
      <c r="K440" s="71">
        <v>3</v>
      </c>
      <c r="L440" s="54">
        <v>0.60000000000000009</v>
      </c>
      <c r="M440" s="54">
        <f t="shared" si="392"/>
        <v>0</v>
      </c>
      <c r="N440" s="54">
        <v>0</v>
      </c>
      <c r="O440" s="54">
        <v>0</v>
      </c>
      <c r="P440" s="54">
        <v>0</v>
      </c>
      <c r="Q440" s="54">
        <v>0</v>
      </c>
      <c r="R440" s="54">
        <f t="shared" si="393"/>
        <v>56.994470824000004</v>
      </c>
      <c r="S440" s="54">
        <f t="shared" si="394"/>
        <v>-3.6</v>
      </c>
      <c r="T440" s="55">
        <f t="shared" si="395"/>
        <v>-1</v>
      </c>
      <c r="U440" s="54">
        <f t="shared" si="396"/>
        <v>0</v>
      </c>
      <c r="V440" s="55">
        <v>0</v>
      </c>
      <c r="W440" s="54">
        <f t="shared" si="397"/>
        <v>0</v>
      </c>
      <c r="X440" s="55">
        <v>0</v>
      </c>
      <c r="Y440" s="54">
        <f t="shared" si="398"/>
        <v>-3</v>
      </c>
      <c r="Z440" s="55">
        <f t="shared" si="399"/>
        <v>-1</v>
      </c>
      <c r="AA440" s="54">
        <f t="shared" si="400"/>
        <v>-0.60000000000000009</v>
      </c>
      <c r="AB440" s="55">
        <f t="shared" si="401"/>
        <v>-1</v>
      </c>
      <c r="AC440" s="82" t="s">
        <v>954</v>
      </c>
      <c r="AK440" s="33"/>
      <c r="AL440" s="33"/>
    </row>
    <row r="441" spans="1:38" ht="47.25" x14ac:dyDescent="0.25">
      <c r="A441" s="50" t="s">
        <v>935</v>
      </c>
      <c r="B441" s="132" t="s">
        <v>955</v>
      </c>
      <c r="C441" s="93" t="s">
        <v>956</v>
      </c>
      <c r="D441" s="77">
        <v>56.928968548</v>
      </c>
      <c r="E441" s="77" t="s">
        <v>34</v>
      </c>
      <c r="F441" s="77">
        <v>0</v>
      </c>
      <c r="G441" s="71">
        <f t="shared" si="391"/>
        <v>56.928968548</v>
      </c>
      <c r="H441" s="54">
        <v>4.1316000000000006</v>
      </c>
      <c r="I441" s="54">
        <v>0</v>
      </c>
      <c r="J441" s="54">
        <v>0</v>
      </c>
      <c r="K441" s="71">
        <v>3.4430000000000005</v>
      </c>
      <c r="L441" s="54">
        <v>0.6886000000000001</v>
      </c>
      <c r="M441" s="54">
        <f t="shared" si="392"/>
        <v>3.7115999999999998</v>
      </c>
      <c r="N441" s="54">
        <v>0</v>
      </c>
      <c r="O441" s="54">
        <v>0</v>
      </c>
      <c r="P441" s="54">
        <v>3.093</v>
      </c>
      <c r="Q441" s="54">
        <v>0.61859999999999982</v>
      </c>
      <c r="R441" s="54">
        <f t="shared" si="393"/>
        <v>53.217368548000003</v>
      </c>
      <c r="S441" s="54">
        <f t="shared" si="394"/>
        <v>-0.42000000000000082</v>
      </c>
      <c r="T441" s="55">
        <f t="shared" si="395"/>
        <v>-0.10165553296543731</v>
      </c>
      <c r="U441" s="54">
        <f t="shared" si="396"/>
        <v>0</v>
      </c>
      <c r="V441" s="55">
        <v>0</v>
      </c>
      <c r="W441" s="54">
        <f t="shared" si="397"/>
        <v>0</v>
      </c>
      <c r="X441" s="55">
        <v>0</v>
      </c>
      <c r="Y441" s="54">
        <f t="shared" si="398"/>
        <v>-0.35000000000000053</v>
      </c>
      <c r="Z441" s="55">
        <f t="shared" si="399"/>
        <v>-0.10165553296543726</v>
      </c>
      <c r="AA441" s="54">
        <f t="shared" si="400"/>
        <v>-7.0000000000000284E-2</v>
      </c>
      <c r="AB441" s="55">
        <f t="shared" si="401"/>
        <v>-0.10165553296543751</v>
      </c>
      <c r="AC441" s="56" t="s">
        <v>957</v>
      </c>
      <c r="AK441" s="33"/>
      <c r="AL441" s="33"/>
    </row>
    <row r="442" spans="1:38" ht="31.5" x14ac:dyDescent="0.25">
      <c r="A442" s="50" t="s">
        <v>935</v>
      </c>
      <c r="B442" s="132" t="s">
        <v>958</v>
      </c>
      <c r="C442" s="93" t="s">
        <v>959</v>
      </c>
      <c r="D442" s="54">
        <v>9.9324063600000017</v>
      </c>
      <c r="E442" s="54" t="s">
        <v>34</v>
      </c>
      <c r="F442" s="54">
        <v>8.9851063600000014</v>
      </c>
      <c r="G442" s="71">
        <f t="shared" si="391"/>
        <v>0.94730000000000025</v>
      </c>
      <c r="H442" s="54">
        <v>0.94730000000000003</v>
      </c>
      <c r="I442" s="54">
        <v>0</v>
      </c>
      <c r="J442" s="54">
        <v>0</v>
      </c>
      <c r="K442" s="71">
        <v>0.78941666666666666</v>
      </c>
      <c r="L442" s="54">
        <v>0.15788333333333326</v>
      </c>
      <c r="M442" s="54">
        <f t="shared" si="392"/>
        <v>0.94730000000000003</v>
      </c>
      <c r="N442" s="54">
        <v>0</v>
      </c>
      <c r="O442" s="54">
        <v>0</v>
      </c>
      <c r="P442" s="54">
        <v>0.94730000000000003</v>
      </c>
      <c r="Q442" s="54">
        <v>0</v>
      </c>
      <c r="R442" s="54">
        <f t="shared" si="393"/>
        <v>0</v>
      </c>
      <c r="S442" s="54">
        <f t="shared" si="394"/>
        <v>0</v>
      </c>
      <c r="T442" s="55">
        <f t="shared" si="395"/>
        <v>0</v>
      </c>
      <c r="U442" s="54">
        <f t="shared" si="396"/>
        <v>0</v>
      </c>
      <c r="V442" s="55">
        <v>0</v>
      </c>
      <c r="W442" s="54">
        <f t="shared" si="397"/>
        <v>0</v>
      </c>
      <c r="X442" s="55">
        <v>0</v>
      </c>
      <c r="Y442" s="54">
        <f t="shared" si="398"/>
        <v>0.15788333333333338</v>
      </c>
      <c r="Z442" s="55">
        <f t="shared" si="399"/>
        <v>0.20000000000000007</v>
      </c>
      <c r="AA442" s="54">
        <f t="shared" si="400"/>
        <v>-0.15788333333333326</v>
      </c>
      <c r="AB442" s="55">
        <f t="shared" si="401"/>
        <v>-1</v>
      </c>
      <c r="AC442" s="56" t="s">
        <v>34</v>
      </c>
      <c r="AK442" s="33"/>
      <c r="AL442" s="33"/>
    </row>
    <row r="443" spans="1:38" ht="47.25" x14ac:dyDescent="0.25">
      <c r="A443" s="50" t="s">
        <v>935</v>
      </c>
      <c r="B443" s="132" t="s">
        <v>960</v>
      </c>
      <c r="C443" s="93" t="s">
        <v>961</v>
      </c>
      <c r="D443" s="54">
        <v>21.549599999999998</v>
      </c>
      <c r="E443" s="54" t="s">
        <v>34</v>
      </c>
      <c r="F443" s="54">
        <v>1.2</v>
      </c>
      <c r="G443" s="71">
        <f t="shared" si="391"/>
        <v>20.349599999999999</v>
      </c>
      <c r="H443" s="54">
        <v>18.314640000000001</v>
      </c>
      <c r="I443" s="54">
        <v>0</v>
      </c>
      <c r="J443" s="54">
        <v>0</v>
      </c>
      <c r="K443" s="71">
        <v>15.2622</v>
      </c>
      <c r="L443" s="54">
        <v>3.0524400000000007</v>
      </c>
      <c r="M443" s="54">
        <f t="shared" si="392"/>
        <v>15.456982679999999</v>
      </c>
      <c r="N443" s="54">
        <v>0</v>
      </c>
      <c r="O443" s="54">
        <v>0</v>
      </c>
      <c r="P443" s="54">
        <v>12.8808189</v>
      </c>
      <c r="Q443" s="54">
        <v>2.5761637799999999</v>
      </c>
      <c r="R443" s="54">
        <f t="shared" si="393"/>
        <v>4.8926173199999994</v>
      </c>
      <c r="S443" s="54">
        <f t="shared" si="394"/>
        <v>-2.8576573200000013</v>
      </c>
      <c r="T443" s="55">
        <f t="shared" si="395"/>
        <v>-0.15603131265479425</v>
      </c>
      <c r="U443" s="54">
        <f t="shared" si="396"/>
        <v>0</v>
      </c>
      <c r="V443" s="55">
        <v>0</v>
      </c>
      <c r="W443" s="54">
        <f t="shared" si="397"/>
        <v>0</v>
      </c>
      <c r="X443" s="55">
        <v>0</v>
      </c>
      <c r="Y443" s="54">
        <f t="shared" si="398"/>
        <v>-2.3813811000000005</v>
      </c>
      <c r="Z443" s="55">
        <f t="shared" si="399"/>
        <v>-0.15603131265479422</v>
      </c>
      <c r="AA443" s="54">
        <f t="shared" si="400"/>
        <v>-0.47627622000000081</v>
      </c>
      <c r="AB443" s="55">
        <f t="shared" si="401"/>
        <v>-0.15603131265479442</v>
      </c>
      <c r="AC443" s="56" t="s">
        <v>962</v>
      </c>
      <c r="AK443" s="33"/>
      <c r="AL443" s="33"/>
    </row>
    <row r="444" spans="1:38" ht="31.5" x14ac:dyDescent="0.25">
      <c r="A444" s="50" t="s">
        <v>935</v>
      </c>
      <c r="B444" s="132" t="s">
        <v>963</v>
      </c>
      <c r="C444" s="93" t="s">
        <v>964</v>
      </c>
      <c r="D444" s="54">
        <v>13.601318033999997</v>
      </c>
      <c r="E444" s="54" t="s">
        <v>34</v>
      </c>
      <c r="F444" s="54">
        <v>2.5625269999999998</v>
      </c>
      <c r="G444" s="71">
        <f t="shared" si="391"/>
        <v>11.038791033999997</v>
      </c>
      <c r="H444" s="54">
        <v>11.038791033999997</v>
      </c>
      <c r="I444" s="54">
        <v>0</v>
      </c>
      <c r="J444" s="54">
        <v>0</v>
      </c>
      <c r="K444" s="71">
        <v>9.2247964899999992</v>
      </c>
      <c r="L444" s="54">
        <v>1.813994543999998</v>
      </c>
      <c r="M444" s="54">
        <f t="shared" si="392"/>
        <v>10.1436265</v>
      </c>
      <c r="N444" s="54">
        <v>0</v>
      </c>
      <c r="O444" s="54">
        <v>0</v>
      </c>
      <c r="P444" s="54">
        <v>8.7823830899999997</v>
      </c>
      <c r="Q444" s="54">
        <v>1.3612434100000002</v>
      </c>
      <c r="R444" s="54">
        <f t="shared" si="393"/>
        <v>0.8951645339999974</v>
      </c>
      <c r="S444" s="54">
        <f t="shared" si="394"/>
        <v>-0.8951645339999974</v>
      </c>
      <c r="T444" s="55">
        <f t="shared" si="395"/>
        <v>-8.1092624295799096E-2</v>
      </c>
      <c r="U444" s="54">
        <f t="shared" si="396"/>
        <v>0</v>
      </c>
      <c r="V444" s="55">
        <v>0</v>
      </c>
      <c r="W444" s="54">
        <f t="shared" si="397"/>
        <v>0</v>
      </c>
      <c r="X444" s="55">
        <v>0</v>
      </c>
      <c r="Y444" s="54">
        <f t="shared" si="398"/>
        <v>-0.44241339999999951</v>
      </c>
      <c r="Z444" s="55">
        <f t="shared" si="399"/>
        <v>-4.7959150153566103E-2</v>
      </c>
      <c r="AA444" s="54">
        <f t="shared" si="400"/>
        <v>-0.45275113399999789</v>
      </c>
      <c r="AB444" s="55">
        <f t="shared" si="401"/>
        <v>-0.2495879248906927</v>
      </c>
      <c r="AC444" s="56" t="s">
        <v>34</v>
      </c>
      <c r="AK444" s="33"/>
      <c r="AL444" s="33"/>
    </row>
    <row r="445" spans="1:38" ht="47.25" x14ac:dyDescent="0.25">
      <c r="A445" s="50" t="s">
        <v>935</v>
      </c>
      <c r="B445" s="132" t="s">
        <v>965</v>
      </c>
      <c r="C445" s="54" t="s">
        <v>966</v>
      </c>
      <c r="D445" s="54">
        <v>45.210852450000004</v>
      </c>
      <c r="E445" s="54" t="s">
        <v>34</v>
      </c>
      <c r="F445" s="71">
        <v>25.479714259999998</v>
      </c>
      <c r="G445" s="71">
        <f t="shared" si="391"/>
        <v>19.731138190000006</v>
      </c>
      <c r="H445" s="54">
        <v>19.731138189999999</v>
      </c>
      <c r="I445" s="54">
        <v>0</v>
      </c>
      <c r="J445" s="54">
        <v>0</v>
      </c>
      <c r="K445" s="71">
        <v>16.442615158333332</v>
      </c>
      <c r="L445" s="54">
        <v>3.2885230316666707</v>
      </c>
      <c r="M445" s="54">
        <f t="shared" si="392"/>
        <v>19.731138189999999</v>
      </c>
      <c r="N445" s="54">
        <v>0</v>
      </c>
      <c r="O445" s="54">
        <v>0</v>
      </c>
      <c r="P445" s="54">
        <v>16.518765250000001</v>
      </c>
      <c r="Q445" s="54">
        <v>3.2123729399999981</v>
      </c>
      <c r="R445" s="54">
        <f t="shared" si="393"/>
        <v>0</v>
      </c>
      <c r="S445" s="54">
        <f t="shared" si="394"/>
        <v>0</v>
      </c>
      <c r="T445" s="55">
        <f t="shared" si="395"/>
        <v>0</v>
      </c>
      <c r="U445" s="54">
        <f t="shared" si="396"/>
        <v>0</v>
      </c>
      <c r="V445" s="55">
        <v>0</v>
      </c>
      <c r="W445" s="54">
        <f t="shared" si="397"/>
        <v>0</v>
      </c>
      <c r="X445" s="55">
        <v>0</v>
      </c>
      <c r="Y445" s="54">
        <f t="shared" si="398"/>
        <v>7.6150091666669084E-2</v>
      </c>
      <c r="Z445" s="55">
        <f t="shared" si="399"/>
        <v>4.6312640010962745E-3</v>
      </c>
      <c r="AA445" s="54">
        <f t="shared" si="400"/>
        <v>-7.6150091666672637E-2</v>
      </c>
      <c r="AB445" s="55">
        <f t="shared" si="401"/>
        <v>-2.3156320005482425E-2</v>
      </c>
      <c r="AC445" s="56" t="s">
        <v>34</v>
      </c>
      <c r="AK445" s="33"/>
      <c r="AL445" s="33"/>
    </row>
    <row r="446" spans="1:38" ht="47.25" x14ac:dyDescent="0.25">
      <c r="A446" s="50" t="s">
        <v>935</v>
      </c>
      <c r="B446" s="132" t="s">
        <v>967</v>
      </c>
      <c r="C446" s="54" t="s">
        <v>968</v>
      </c>
      <c r="D446" s="54">
        <v>10.382332430000002</v>
      </c>
      <c r="E446" s="54" t="s">
        <v>34</v>
      </c>
      <c r="F446" s="71">
        <v>5.3551870099999999</v>
      </c>
      <c r="G446" s="71">
        <f t="shared" si="391"/>
        <v>5.0271454200000019</v>
      </c>
      <c r="H446" s="54">
        <v>5.027145420000001</v>
      </c>
      <c r="I446" s="54">
        <v>0</v>
      </c>
      <c r="J446" s="54">
        <v>0</v>
      </c>
      <c r="K446" s="71">
        <v>4.1892878500000004</v>
      </c>
      <c r="L446" s="54">
        <v>0.83785757000000061</v>
      </c>
      <c r="M446" s="54">
        <f t="shared" si="392"/>
        <v>5.3388840000000002</v>
      </c>
      <c r="N446" s="54">
        <v>0</v>
      </c>
      <c r="O446" s="54">
        <v>0</v>
      </c>
      <c r="P446" s="54">
        <v>4.5025315200000007</v>
      </c>
      <c r="Q446" s="54">
        <v>0.83635247999999951</v>
      </c>
      <c r="R446" s="54">
        <f t="shared" si="393"/>
        <v>-0.31173857999999832</v>
      </c>
      <c r="S446" s="54">
        <f t="shared" si="394"/>
        <v>0.31173857999999921</v>
      </c>
      <c r="T446" s="55">
        <f t="shared" si="395"/>
        <v>6.201105278549892E-2</v>
      </c>
      <c r="U446" s="54">
        <f t="shared" si="396"/>
        <v>0</v>
      </c>
      <c r="V446" s="55">
        <v>0</v>
      </c>
      <c r="W446" s="54">
        <f t="shared" si="397"/>
        <v>0</v>
      </c>
      <c r="X446" s="55">
        <v>0</v>
      </c>
      <c r="Y446" s="54">
        <f t="shared" si="398"/>
        <v>0.31324367000000031</v>
      </c>
      <c r="Z446" s="55">
        <f t="shared" si="399"/>
        <v>7.4772534429688398E-2</v>
      </c>
      <c r="AA446" s="54">
        <f t="shared" si="400"/>
        <v>-1.5050900000010969E-3</v>
      </c>
      <c r="AB446" s="55">
        <f t="shared" si="401"/>
        <v>-1.796355435448409E-3</v>
      </c>
      <c r="AC446" s="56" t="s">
        <v>34</v>
      </c>
      <c r="AK446" s="33"/>
      <c r="AL446" s="33"/>
    </row>
    <row r="447" spans="1:38" ht="63" x14ac:dyDescent="0.25">
      <c r="A447" s="101" t="s">
        <v>935</v>
      </c>
      <c r="B447" s="129" t="s">
        <v>969</v>
      </c>
      <c r="C447" s="90" t="s">
        <v>970</v>
      </c>
      <c r="D447" s="54">
        <v>4.524</v>
      </c>
      <c r="E447" s="54" t="s">
        <v>34</v>
      </c>
      <c r="F447" s="71">
        <v>0</v>
      </c>
      <c r="G447" s="71">
        <f t="shared" si="391"/>
        <v>4.524</v>
      </c>
      <c r="H447" s="54">
        <v>4.524</v>
      </c>
      <c r="I447" s="54">
        <v>0</v>
      </c>
      <c r="J447" s="54">
        <v>0</v>
      </c>
      <c r="K447" s="71">
        <v>0</v>
      </c>
      <c r="L447" s="54">
        <v>4.524</v>
      </c>
      <c r="M447" s="54">
        <f t="shared" si="392"/>
        <v>2.1545999999999998</v>
      </c>
      <c r="N447" s="54">
        <v>0</v>
      </c>
      <c r="O447" s="54">
        <v>0</v>
      </c>
      <c r="P447" s="54">
        <v>0</v>
      </c>
      <c r="Q447" s="54">
        <v>2.1545999999999998</v>
      </c>
      <c r="R447" s="54">
        <f t="shared" si="393"/>
        <v>2.3694000000000002</v>
      </c>
      <c r="S447" s="54">
        <f t="shared" si="394"/>
        <v>-2.3694000000000002</v>
      </c>
      <c r="T447" s="55">
        <f t="shared" si="395"/>
        <v>-0.52374005305039795</v>
      </c>
      <c r="U447" s="54">
        <f t="shared" si="396"/>
        <v>0</v>
      </c>
      <c r="V447" s="55">
        <v>0</v>
      </c>
      <c r="W447" s="54">
        <f t="shared" si="397"/>
        <v>0</v>
      </c>
      <c r="X447" s="55">
        <v>0</v>
      </c>
      <c r="Y447" s="54">
        <f t="shared" si="398"/>
        <v>0</v>
      </c>
      <c r="Z447" s="55">
        <v>0</v>
      </c>
      <c r="AA447" s="54">
        <f t="shared" si="400"/>
        <v>-2.3694000000000002</v>
      </c>
      <c r="AB447" s="55">
        <f t="shared" si="401"/>
        <v>-0.52374005305039795</v>
      </c>
      <c r="AC447" s="56" t="s">
        <v>971</v>
      </c>
      <c r="AK447" s="33"/>
      <c r="AL447" s="33"/>
    </row>
    <row r="448" spans="1:38" ht="63" x14ac:dyDescent="0.25">
      <c r="A448" s="101" t="s">
        <v>935</v>
      </c>
      <c r="B448" s="129" t="s">
        <v>972</v>
      </c>
      <c r="C448" s="90" t="s">
        <v>973</v>
      </c>
      <c r="D448" s="64">
        <v>10.861000043999999</v>
      </c>
      <c r="E448" s="64" t="s">
        <v>34</v>
      </c>
      <c r="F448" s="64">
        <v>0</v>
      </c>
      <c r="G448" s="71">
        <f t="shared" si="391"/>
        <v>10.861000043999999</v>
      </c>
      <c r="H448" s="54">
        <v>1.08</v>
      </c>
      <c r="I448" s="54">
        <v>0</v>
      </c>
      <c r="J448" s="54">
        <v>0</v>
      </c>
      <c r="K448" s="71">
        <v>0.9</v>
      </c>
      <c r="L448" s="54">
        <v>0.18000000000000005</v>
      </c>
      <c r="M448" s="54">
        <f t="shared" si="392"/>
        <v>0.9</v>
      </c>
      <c r="N448" s="54">
        <v>0</v>
      </c>
      <c r="O448" s="54">
        <v>0</v>
      </c>
      <c r="P448" s="54">
        <v>0.9</v>
      </c>
      <c r="Q448" s="54">
        <v>0</v>
      </c>
      <c r="R448" s="54">
        <f t="shared" si="393"/>
        <v>9.9610000439999986</v>
      </c>
      <c r="S448" s="54">
        <f t="shared" si="394"/>
        <v>-0.18000000000000005</v>
      </c>
      <c r="T448" s="55">
        <f t="shared" si="395"/>
        <v>-0.16666666666666671</v>
      </c>
      <c r="U448" s="54">
        <f t="shared" si="396"/>
        <v>0</v>
      </c>
      <c r="V448" s="55">
        <v>0</v>
      </c>
      <c r="W448" s="54">
        <f t="shared" si="397"/>
        <v>0</v>
      </c>
      <c r="X448" s="55">
        <v>0</v>
      </c>
      <c r="Y448" s="54">
        <f t="shared" si="398"/>
        <v>0</v>
      </c>
      <c r="Z448" s="55">
        <f t="shared" si="399"/>
        <v>0</v>
      </c>
      <c r="AA448" s="54">
        <f t="shared" si="400"/>
        <v>-0.18000000000000005</v>
      </c>
      <c r="AB448" s="55">
        <f t="shared" si="401"/>
        <v>-1</v>
      </c>
      <c r="AC448" s="56" t="s">
        <v>971</v>
      </c>
      <c r="AK448" s="33"/>
      <c r="AL448" s="33"/>
    </row>
    <row r="449" spans="1:38" ht="63" x14ac:dyDescent="0.25">
      <c r="A449" s="101" t="s">
        <v>935</v>
      </c>
      <c r="B449" s="129" t="s">
        <v>974</v>
      </c>
      <c r="C449" s="90" t="s">
        <v>975</v>
      </c>
      <c r="D449" s="64">
        <v>18.660119352000002</v>
      </c>
      <c r="E449" s="64" t="s">
        <v>34</v>
      </c>
      <c r="F449" s="64">
        <v>0.49568400000000001</v>
      </c>
      <c r="G449" s="71">
        <f t="shared" si="391"/>
        <v>18.164435352000002</v>
      </c>
      <c r="H449" s="54">
        <v>16.434435352000001</v>
      </c>
      <c r="I449" s="54">
        <v>0</v>
      </c>
      <c r="J449" s="54">
        <v>0</v>
      </c>
      <c r="K449" s="71">
        <v>13.815362793333334</v>
      </c>
      <c r="L449" s="54">
        <v>2.6190725586666677</v>
      </c>
      <c r="M449" s="54">
        <f t="shared" si="392"/>
        <v>13.695326100000001</v>
      </c>
      <c r="N449" s="54">
        <v>0</v>
      </c>
      <c r="O449" s="54">
        <v>0</v>
      </c>
      <c r="P449" s="54">
        <v>13.695326100000001</v>
      </c>
      <c r="Q449" s="54">
        <v>0</v>
      </c>
      <c r="R449" s="54">
        <f t="shared" si="393"/>
        <v>4.4691092520000009</v>
      </c>
      <c r="S449" s="54">
        <f t="shared" si="394"/>
        <v>-2.7391092520000004</v>
      </c>
      <c r="T449" s="55">
        <f t="shared" si="395"/>
        <v>-0.16666889937698179</v>
      </c>
      <c r="U449" s="54">
        <f t="shared" si="396"/>
        <v>0</v>
      </c>
      <c r="V449" s="55">
        <v>0</v>
      </c>
      <c r="W449" s="54">
        <f t="shared" si="397"/>
        <v>0</v>
      </c>
      <c r="X449" s="55">
        <v>0</v>
      </c>
      <c r="Y449" s="54">
        <f t="shared" si="398"/>
        <v>-0.12003669333333278</v>
      </c>
      <c r="Z449" s="55">
        <f t="shared" si="399"/>
        <v>-8.6886385199567134E-3</v>
      </c>
      <c r="AA449" s="54">
        <f t="shared" si="400"/>
        <v>-2.6190725586666677</v>
      </c>
      <c r="AB449" s="55">
        <f t="shared" si="401"/>
        <v>-1</v>
      </c>
      <c r="AC449" s="56" t="s">
        <v>971</v>
      </c>
      <c r="AK449" s="33"/>
      <c r="AL449" s="33"/>
    </row>
    <row r="450" spans="1:38" ht="50.25" customHeight="1" x14ac:dyDescent="0.25">
      <c r="A450" s="101" t="s">
        <v>935</v>
      </c>
      <c r="B450" s="129" t="s">
        <v>976</v>
      </c>
      <c r="C450" s="90" t="s">
        <v>977</v>
      </c>
      <c r="D450" s="54">
        <v>6.84</v>
      </c>
      <c r="E450" s="54" t="s">
        <v>34</v>
      </c>
      <c r="F450" s="71">
        <v>0</v>
      </c>
      <c r="G450" s="71">
        <f t="shared" si="391"/>
        <v>6.84</v>
      </c>
      <c r="H450" s="54">
        <v>6.84</v>
      </c>
      <c r="I450" s="54">
        <v>0</v>
      </c>
      <c r="J450" s="54">
        <v>0</v>
      </c>
      <c r="K450" s="71">
        <v>0</v>
      </c>
      <c r="L450" s="54">
        <v>6.84</v>
      </c>
      <c r="M450" s="54">
        <f t="shared" si="392"/>
        <v>5.8427435800000005</v>
      </c>
      <c r="N450" s="54">
        <v>0</v>
      </c>
      <c r="O450" s="54">
        <v>0</v>
      </c>
      <c r="P450" s="54">
        <v>0.14274358000000001</v>
      </c>
      <c r="Q450" s="54">
        <v>5.7</v>
      </c>
      <c r="R450" s="54">
        <f t="shared" si="393"/>
        <v>0.99725641999999937</v>
      </c>
      <c r="S450" s="54">
        <f t="shared" si="394"/>
        <v>-0.99725641999999937</v>
      </c>
      <c r="T450" s="55">
        <f t="shared" si="395"/>
        <v>-0.14579772222222212</v>
      </c>
      <c r="U450" s="54">
        <f t="shared" si="396"/>
        <v>0</v>
      </c>
      <c r="V450" s="55">
        <v>0</v>
      </c>
      <c r="W450" s="54">
        <f t="shared" si="397"/>
        <v>0</v>
      </c>
      <c r="X450" s="55">
        <v>0</v>
      </c>
      <c r="Y450" s="54">
        <f t="shared" si="398"/>
        <v>0.14274358000000001</v>
      </c>
      <c r="Z450" s="55">
        <v>1</v>
      </c>
      <c r="AA450" s="54">
        <f t="shared" si="400"/>
        <v>-1.1399999999999997</v>
      </c>
      <c r="AB450" s="55">
        <f t="shared" si="401"/>
        <v>-0.16666666666666663</v>
      </c>
      <c r="AC450" s="56" t="s">
        <v>971</v>
      </c>
      <c r="AK450" s="33"/>
      <c r="AL450" s="33"/>
    </row>
    <row r="451" spans="1:38" ht="52.5" customHeight="1" x14ac:dyDescent="0.25">
      <c r="A451" s="101" t="s">
        <v>935</v>
      </c>
      <c r="B451" s="128" t="s">
        <v>978</v>
      </c>
      <c r="C451" s="102" t="s">
        <v>979</v>
      </c>
      <c r="D451" s="54">
        <v>14.03403827</v>
      </c>
      <c r="E451" s="54" t="s">
        <v>34</v>
      </c>
      <c r="F451" s="71">
        <v>0.6871799999999999</v>
      </c>
      <c r="G451" s="71">
        <f t="shared" si="391"/>
        <v>13.34685827</v>
      </c>
      <c r="H451" s="54">
        <v>1.33468583</v>
      </c>
      <c r="I451" s="54">
        <v>0</v>
      </c>
      <c r="J451" s="54">
        <v>0</v>
      </c>
      <c r="K451" s="71">
        <v>1.11223819</v>
      </c>
      <c r="L451" s="54">
        <v>0.22244763999999995</v>
      </c>
      <c r="M451" s="54">
        <f t="shared" si="392"/>
        <v>0</v>
      </c>
      <c r="N451" s="54">
        <v>0</v>
      </c>
      <c r="O451" s="54">
        <v>0</v>
      </c>
      <c r="P451" s="54">
        <v>0</v>
      </c>
      <c r="Q451" s="54">
        <v>0</v>
      </c>
      <c r="R451" s="54">
        <f t="shared" si="393"/>
        <v>13.34685827</v>
      </c>
      <c r="S451" s="54">
        <f t="shared" si="394"/>
        <v>-1.33468583</v>
      </c>
      <c r="T451" s="55">
        <f t="shared" si="395"/>
        <v>-1</v>
      </c>
      <c r="U451" s="54">
        <f t="shared" si="396"/>
        <v>0</v>
      </c>
      <c r="V451" s="55">
        <v>0</v>
      </c>
      <c r="W451" s="54">
        <f t="shared" si="397"/>
        <v>0</v>
      </c>
      <c r="X451" s="55">
        <v>0</v>
      </c>
      <c r="Y451" s="54">
        <f t="shared" si="398"/>
        <v>-1.11223819</v>
      </c>
      <c r="Z451" s="55">
        <f t="shared" si="399"/>
        <v>-1</v>
      </c>
      <c r="AA451" s="54">
        <f t="shared" si="400"/>
        <v>-0.22244763999999995</v>
      </c>
      <c r="AB451" s="55">
        <f t="shared" si="401"/>
        <v>-1</v>
      </c>
      <c r="AC451" s="56" t="s">
        <v>980</v>
      </c>
      <c r="AK451" s="33"/>
      <c r="AL451" s="33"/>
    </row>
    <row r="452" spans="1:38" ht="47.25" x14ac:dyDescent="0.25">
      <c r="A452" s="42" t="s">
        <v>981</v>
      </c>
      <c r="B452" s="43" t="s">
        <v>457</v>
      </c>
      <c r="C452" s="47" t="s">
        <v>33</v>
      </c>
      <c r="D452" s="45">
        <f t="shared" ref="D452:S452" si="402">D453+D458+D462</f>
        <v>605.83481769399998</v>
      </c>
      <c r="E452" s="46">
        <f t="shared" si="402"/>
        <v>0</v>
      </c>
      <c r="F452" s="46">
        <f t="shared" si="402"/>
        <v>21.638945730000003</v>
      </c>
      <c r="G452" s="46">
        <f t="shared" si="402"/>
        <v>584.19587196400005</v>
      </c>
      <c r="H452" s="47">
        <f t="shared" si="402"/>
        <v>46.068000121999901</v>
      </c>
      <c r="I452" s="47">
        <f t="shared" si="402"/>
        <v>0</v>
      </c>
      <c r="J452" s="47">
        <f t="shared" si="402"/>
        <v>0</v>
      </c>
      <c r="K452" s="47">
        <f t="shared" si="402"/>
        <v>38.390000101666587</v>
      </c>
      <c r="L452" s="47">
        <f t="shared" si="402"/>
        <v>7.6780000203333163</v>
      </c>
      <c r="M452" s="47">
        <f t="shared" si="402"/>
        <v>67.472966700000001</v>
      </c>
      <c r="N452" s="47">
        <f t="shared" si="402"/>
        <v>0</v>
      </c>
      <c r="O452" s="47">
        <f t="shared" si="402"/>
        <v>0</v>
      </c>
      <c r="P452" s="47">
        <f t="shared" si="402"/>
        <v>56.227472250000005</v>
      </c>
      <c r="Q452" s="47">
        <f t="shared" si="402"/>
        <v>11.245494450000004</v>
      </c>
      <c r="R452" s="47">
        <f t="shared" si="402"/>
        <v>516.72290526400002</v>
      </c>
      <c r="S452" s="47">
        <f t="shared" si="402"/>
        <v>21.404966578000106</v>
      </c>
      <c r="T452" s="48">
        <f t="shared" si="395"/>
        <v>0.46463850224264686</v>
      </c>
      <c r="U452" s="47">
        <f t="shared" ref="U452" si="403">U453+U458+U462</f>
        <v>0</v>
      </c>
      <c r="V452" s="48">
        <v>0</v>
      </c>
      <c r="W452" s="47">
        <f t="shared" ref="W452" si="404">W453+W458+W462</f>
        <v>0</v>
      </c>
      <c r="X452" s="48">
        <v>0</v>
      </c>
      <c r="Y452" s="47">
        <f t="shared" ref="Y452" si="405">Y453+Y458+Y462</f>
        <v>17.837472148333418</v>
      </c>
      <c r="Z452" s="48">
        <f t="shared" si="399"/>
        <v>0.46463850224264674</v>
      </c>
      <c r="AA452" s="47">
        <f t="shared" ref="AA452" si="406">AA453+AA458+AA462</f>
        <v>3.5674944296666879</v>
      </c>
      <c r="AB452" s="48">
        <f t="shared" si="401"/>
        <v>0.46463850224264736</v>
      </c>
      <c r="AC452" s="49" t="s">
        <v>34</v>
      </c>
      <c r="AK452" s="33"/>
      <c r="AL452" s="33"/>
    </row>
    <row r="453" spans="1:38" x14ac:dyDescent="0.25">
      <c r="A453" s="84" t="s">
        <v>982</v>
      </c>
      <c r="B453" s="43" t="s">
        <v>983</v>
      </c>
      <c r="C453" s="47" t="s">
        <v>33</v>
      </c>
      <c r="D453" s="45">
        <f t="shared" ref="D453:S453" si="407">D454+D455</f>
        <v>599.83481769399998</v>
      </c>
      <c r="E453" s="46">
        <f t="shared" si="407"/>
        <v>0</v>
      </c>
      <c r="F453" s="67">
        <f t="shared" si="407"/>
        <v>16.238945730000001</v>
      </c>
      <c r="G453" s="67">
        <f t="shared" si="407"/>
        <v>583.59587196400003</v>
      </c>
      <c r="H453" s="47">
        <f t="shared" si="407"/>
        <v>45.4680001219999</v>
      </c>
      <c r="I453" s="47">
        <f t="shared" si="407"/>
        <v>0</v>
      </c>
      <c r="J453" s="47">
        <f t="shared" si="407"/>
        <v>0</v>
      </c>
      <c r="K453" s="47">
        <f t="shared" si="407"/>
        <v>37.890000101666587</v>
      </c>
      <c r="L453" s="47">
        <f t="shared" si="407"/>
        <v>7.5780000203333167</v>
      </c>
      <c r="M453" s="47">
        <f t="shared" si="407"/>
        <v>66.872966700000006</v>
      </c>
      <c r="N453" s="47">
        <f t="shared" si="407"/>
        <v>0</v>
      </c>
      <c r="O453" s="47">
        <f t="shared" si="407"/>
        <v>0</v>
      </c>
      <c r="P453" s="47">
        <f t="shared" si="407"/>
        <v>55.727472250000005</v>
      </c>
      <c r="Q453" s="47">
        <f t="shared" si="407"/>
        <v>11.145494450000005</v>
      </c>
      <c r="R453" s="47">
        <f t="shared" si="407"/>
        <v>516.72290526400002</v>
      </c>
      <c r="S453" s="47">
        <f t="shared" si="407"/>
        <v>21.404966578000106</v>
      </c>
      <c r="T453" s="48">
        <f t="shared" si="395"/>
        <v>0.4707699155574519</v>
      </c>
      <c r="U453" s="47">
        <f t="shared" ref="U453" si="408">U454+U455</f>
        <v>0</v>
      </c>
      <c r="V453" s="48">
        <v>0</v>
      </c>
      <c r="W453" s="47">
        <f t="shared" ref="W453" si="409">W454+W455</f>
        <v>0</v>
      </c>
      <c r="X453" s="48">
        <v>0</v>
      </c>
      <c r="Y453" s="47">
        <f t="shared" ref="Y453" si="410">Y454+Y455</f>
        <v>17.837472148333418</v>
      </c>
      <c r="Z453" s="48">
        <f t="shared" si="399"/>
        <v>0.47076991555745179</v>
      </c>
      <c r="AA453" s="47">
        <f t="shared" ref="AA453" si="411">AA454+AA455</f>
        <v>3.5674944296666879</v>
      </c>
      <c r="AB453" s="48">
        <f t="shared" si="401"/>
        <v>0.4707699155574524</v>
      </c>
      <c r="AC453" s="68" t="s">
        <v>34</v>
      </c>
      <c r="AK453" s="33"/>
      <c r="AL453" s="33"/>
    </row>
    <row r="454" spans="1:38" ht="47.25" x14ac:dyDescent="0.25">
      <c r="A454" s="85" t="s">
        <v>984</v>
      </c>
      <c r="B454" s="43" t="s">
        <v>461</v>
      </c>
      <c r="C454" s="47" t="s">
        <v>33</v>
      </c>
      <c r="D454" s="45">
        <v>0</v>
      </c>
      <c r="E454" s="46">
        <v>0</v>
      </c>
      <c r="F454" s="67">
        <v>0</v>
      </c>
      <c r="G454" s="67">
        <v>0</v>
      </c>
      <c r="H454" s="47">
        <v>0</v>
      </c>
      <c r="I454" s="47">
        <v>0</v>
      </c>
      <c r="J454" s="47">
        <v>0</v>
      </c>
      <c r="K454" s="47">
        <v>0</v>
      </c>
      <c r="L454" s="47">
        <v>0</v>
      </c>
      <c r="M454" s="47">
        <v>0</v>
      </c>
      <c r="N454" s="47">
        <v>0</v>
      </c>
      <c r="O454" s="47">
        <v>0</v>
      </c>
      <c r="P454" s="47">
        <v>0</v>
      </c>
      <c r="Q454" s="47">
        <v>0</v>
      </c>
      <c r="R454" s="47">
        <v>0</v>
      </c>
      <c r="S454" s="47">
        <v>0</v>
      </c>
      <c r="T454" s="48">
        <v>0</v>
      </c>
      <c r="U454" s="47">
        <v>0</v>
      </c>
      <c r="V454" s="48">
        <v>0</v>
      </c>
      <c r="W454" s="47">
        <v>0</v>
      </c>
      <c r="X454" s="48">
        <v>0</v>
      </c>
      <c r="Y454" s="47">
        <v>0</v>
      </c>
      <c r="Z454" s="48">
        <v>0</v>
      </c>
      <c r="AA454" s="47">
        <v>0</v>
      </c>
      <c r="AB454" s="48">
        <v>0</v>
      </c>
      <c r="AC454" s="49" t="s">
        <v>34</v>
      </c>
      <c r="AK454" s="33"/>
      <c r="AL454" s="33"/>
    </row>
    <row r="455" spans="1:38" ht="47.25" x14ac:dyDescent="0.25">
      <c r="A455" s="85" t="s">
        <v>985</v>
      </c>
      <c r="B455" s="43" t="s">
        <v>463</v>
      </c>
      <c r="C455" s="47" t="s">
        <v>33</v>
      </c>
      <c r="D455" s="45">
        <f t="shared" ref="D455:E455" si="412">SUM(D456:D457)</f>
        <v>599.83481769399998</v>
      </c>
      <c r="E455" s="46">
        <f t="shared" si="412"/>
        <v>0</v>
      </c>
      <c r="F455" s="46">
        <f t="shared" ref="F455:S455" si="413">SUM(F456:F457)</f>
        <v>16.238945730000001</v>
      </c>
      <c r="G455" s="46">
        <f t="shared" si="413"/>
        <v>583.59587196400003</v>
      </c>
      <c r="H455" s="47">
        <f t="shared" si="413"/>
        <v>45.4680001219999</v>
      </c>
      <c r="I455" s="47">
        <f t="shared" si="413"/>
        <v>0</v>
      </c>
      <c r="J455" s="47">
        <f t="shared" si="413"/>
        <v>0</v>
      </c>
      <c r="K455" s="47">
        <f t="shared" si="413"/>
        <v>37.890000101666587</v>
      </c>
      <c r="L455" s="47">
        <f t="shared" si="413"/>
        <v>7.5780000203333167</v>
      </c>
      <c r="M455" s="47">
        <f t="shared" si="413"/>
        <v>66.872966700000006</v>
      </c>
      <c r="N455" s="47">
        <f t="shared" si="413"/>
        <v>0</v>
      </c>
      <c r="O455" s="47">
        <f t="shared" si="413"/>
        <v>0</v>
      </c>
      <c r="P455" s="47">
        <f t="shared" si="413"/>
        <v>55.727472250000005</v>
      </c>
      <c r="Q455" s="47">
        <f t="shared" si="413"/>
        <v>11.145494450000005</v>
      </c>
      <c r="R455" s="47">
        <f t="shared" si="413"/>
        <v>516.72290526400002</v>
      </c>
      <c r="S455" s="47">
        <f t="shared" si="413"/>
        <v>21.404966578000106</v>
      </c>
      <c r="T455" s="48">
        <f t="shared" si="395"/>
        <v>0.4707699155574519</v>
      </c>
      <c r="U455" s="47">
        <f t="shared" ref="U455" si="414">SUM(U456:U457)</f>
        <v>0</v>
      </c>
      <c r="V455" s="48">
        <v>0</v>
      </c>
      <c r="W455" s="47">
        <f t="shared" ref="W455" si="415">SUM(W456:W457)</f>
        <v>0</v>
      </c>
      <c r="X455" s="48">
        <v>0</v>
      </c>
      <c r="Y455" s="47">
        <f t="shared" ref="Y455" si="416">SUM(Y456:Y457)</f>
        <v>17.837472148333418</v>
      </c>
      <c r="Z455" s="48">
        <f t="shared" si="399"/>
        <v>0.47076991555745179</v>
      </c>
      <c r="AA455" s="47">
        <f t="shared" ref="AA455" si="417">SUM(AA456:AA457)</f>
        <v>3.5674944296666879</v>
      </c>
      <c r="AB455" s="48">
        <f t="shared" si="401"/>
        <v>0.4707699155574524</v>
      </c>
      <c r="AC455" s="49" t="s">
        <v>34</v>
      </c>
      <c r="AK455" s="33"/>
      <c r="AL455" s="33"/>
    </row>
    <row r="456" spans="1:38" ht="217.5" customHeight="1" x14ac:dyDescent="0.25">
      <c r="A456" s="62" t="s">
        <v>985</v>
      </c>
      <c r="B456" s="128" t="s">
        <v>986</v>
      </c>
      <c r="C456" s="102" t="s">
        <v>987</v>
      </c>
      <c r="D456" s="54">
        <v>291.916017694</v>
      </c>
      <c r="E456" s="54" t="s">
        <v>34</v>
      </c>
      <c r="F456" s="54">
        <v>6.9129044300000011</v>
      </c>
      <c r="G456" s="71">
        <f t="shared" ref="G456:G457" si="418">D456-F456</f>
        <v>285.00311326399998</v>
      </c>
      <c r="H456" s="54">
        <v>25.92</v>
      </c>
      <c r="I456" s="54">
        <v>0</v>
      </c>
      <c r="J456" s="54">
        <v>0</v>
      </c>
      <c r="K456" s="71">
        <v>21.6</v>
      </c>
      <c r="L456" s="54">
        <v>4.32</v>
      </c>
      <c r="M456" s="54">
        <f t="shared" ref="M456:M457" si="419">N456+O456+P456+Q456</f>
        <v>36.658711110000006</v>
      </c>
      <c r="N456" s="54">
        <v>0</v>
      </c>
      <c r="O456" s="54">
        <v>0</v>
      </c>
      <c r="P456" s="54">
        <v>30.548925930000003</v>
      </c>
      <c r="Q456" s="54">
        <v>6.1097851800000029</v>
      </c>
      <c r="R456" s="54">
        <f t="shared" ref="R456:R457" si="420">G456-M456</f>
        <v>248.34440215399997</v>
      </c>
      <c r="S456" s="54">
        <f t="shared" ref="S456:S457" si="421">M456-H456</f>
        <v>10.738711110000004</v>
      </c>
      <c r="T456" s="55">
        <f t="shared" si="395"/>
        <v>0.41430212615740752</v>
      </c>
      <c r="U456" s="54">
        <f t="shared" ref="U456:U457" si="422">N456-I456</f>
        <v>0</v>
      </c>
      <c r="V456" s="55">
        <v>0</v>
      </c>
      <c r="W456" s="54">
        <f t="shared" ref="W456:W457" si="423">O456-J456</f>
        <v>0</v>
      </c>
      <c r="X456" s="55">
        <v>0</v>
      </c>
      <c r="Y456" s="54">
        <f t="shared" ref="Y456:Y457" si="424">P456-K456</f>
        <v>8.9489259300000015</v>
      </c>
      <c r="Z456" s="55">
        <f t="shared" si="399"/>
        <v>0.41430212638888891</v>
      </c>
      <c r="AA456" s="54">
        <f t="shared" ref="AA456:AA457" si="425">Q456-L456</f>
        <v>1.7897851800000026</v>
      </c>
      <c r="AB456" s="55">
        <f t="shared" si="401"/>
        <v>0.41430212500000058</v>
      </c>
      <c r="AC456" s="56" t="s">
        <v>988</v>
      </c>
      <c r="AK456" s="33"/>
      <c r="AL456" s="33"/>
    </row>
    <row r="457" spans="1:38" ht="63" x14ac:dyDescent="0.25">
      <c r="A457" s="62" t="s">
        <v>985</v>
      </c>
      <c r="B457" s="128" t="s">
        <v>989</v>
      </c>
      <c r="C457" s="102" t="s">
        <v>990</v>
      </c>
      <c r="D457" s="64">
        <v>307.91879999999998</v>
      </c>
      <c r="E457" s="64" t="s">
        <v>34</v>
      </c>
      <c r="F457" s="64">
        <v>9.3260413</v>
      </c>
      <c r="G457" s="71">
        <f t="shared" si="418"/>
        <v>298.59275869999999</v>
      </c>
      <c r="H457" s="54">
        <v>19.548000121999898</v>
      </c>
      <c r="I457" s="54">
        <v>0</v>
      </c>
      <c r="J457" s="54">
        <v>0</v>
      </c>
      <c r="K457" s="71">
        <v>16.290000101666582</v>
      </c>
      <c r="L457" s="54">
        <v>3.2580000203333164</v>
      </c>
      <c r="M457" s="54">
        <f t="shared" si="419"/>
        <v>30.21425559</v>
      </c>
      <c r="N457" s="54">
        <v>0</v>
      </c>
      <c r="O457" s="54">
        <v>0</v>
      </c>
      <c r="P457" s="54">
        <v>25.178546319999999</v>
      </c>
      <c r="Q457" s="54">
        <v>5.0357092700000017</v>
      </c>
      <c r="R457" s="54">
        <f t="shared" si="420"/>
        <v>268.37850311</v>
      </c>
      <c r="S457" s="54">
        <f t="shared" si="421"/>
        <v>10.666255468000102</v>
      </c>
      <c r="T457" s="55">
        <f t="shared" si="395"/>
        <v>0.54564433197419426</v>
      </c>
      <c r="U457" s="54">
        <f t="shared" si="422"/>
        <v>0</v>
      </c>
      <c r="V457" s="55">
        <v>0</v>
      </c>
      <c r="W457" s="54">
        <f t="shared" si="423"/>
        <v>0</v>
      </c>
      <c r="X457" s="55">
        <v>0</v>
      </c>
      <c r="Y457" s="54">
        <f t="shared" si="424"/>
        <v>8.888546218333417</v>
      </c>
      <c r="Z457" s="55">
        <f t="shared" si="399"/>
        <v>0.54564433166725734</v>
      </c>
      <c r="AA457" s="54">
        <f t="shared" si="425"/>
        <v>1.7777092496666853</v>
      </c>
      <c r="AB457" s="55">
        <f t="shared" si="401"/>
        <v>0.54564433350887864</v>
      </c>
      <c r="AC457" s="56" t="s">
        <v>991</v>
      </c>
      <c r="AK457" s="33"/>
      <c r="AL457" s="33"/>
    </row>
    <row r="458" spans="1:38" x14ac:dyDescent="0.25">
      <c r="A458" s="84" t="s">
        <v>992</v>
      </c>
      <c r="B458" s="43" t="s">
        <v>993</v>
      </c>
      <c r="C458" s="44" t="s">
        <v>33</v>
      </c>
      <c r="D458" s="65">
        <f t="shared" ref="D458:S458" si="426">D459+D460</f>
        <v>6</v>
      </c>
      <c r="E458" s="66">
        <f t="shared" si="426"/>
        <v>0</v>
      </c>
      <c r="F458" s="66">
        <f t="shared" si="426"/>
        <v>5.4</v>
      </c>
      <c r="G458" s="66">
        <f t="shared" si="426"/>
        <v>0.59999999999999964</v>
      </c>
      <c r="H458" s="47">
        <f t="shared" si="426"/>
        <v>0.60000000000000009</v>
      </c>
      <c r="I458" s="47">
        <f t="shared" si="426"/>
        <v>0</v>
      </c>
      <c r="J458" s="47">
        <f t="shared" si="426"/>
        <v>0</v>
      </c>
      <c r="K458" s="47">
        <f t="shared" si="426"/>
        <v>0.5</v>
      </c>
      <c r="L458" s="47">
        <f t="shared" si="426"/>
        <v>9.9999999999999978E-2</v>
      </c>
      <c r="M458" s="47">
        <f t="shared" si="426"/>
        <v>0.60000000000000009</v>
      </c>
      <c r="N458" s="47">
        <f t="shared" si="426"/>
        <v>0</v>
      </c>
      <c r="O458" s="47">
        <f t="shared" si="426"/>
        <v>0</v>
      </c>
      <c r="P458" s="47">
        <f t="shared" si="426"/>
        <v>0.5</v>
      </c>
      <c r="Q458" s="47">
        <f t="shared" si="426"/>
        <v>0.10000000000000009</v>
      </c>
      <c r="R458" s="47">
        <f t="shared" si="426"/>
        <v>0</v>
      </c>
      <c r="S458" s="47">
        <f t="shared" si="426"/>
        <v>0</v>
      </c>
      <c r="T458" s="48">
        <f t="shared" si="395"/>
        <v>0</v>
      </c>
      <c r="U458" s="47">
        <f t="shared" ref="U458" si="427">U459+U460</f>
        <v>0</v>
      </c>
      <c r="V458" s="48">
        <v>0</v>
      </c>
      <c r="W458" s="47">
        <f t="shared" ref="W458" si="428">W459+W460</f>
        <v>0</v>
      </c>
      <c r="X458" s="48">
        <v>0</v>
      </c>
      <c r="Y458" s="47">
        <f t="shared" ref="Y458" si="429">Y459+Y460</f>
        <v>0</v>
      </c>
      <c r="Z458" s="48">
        <f t="shared" si="399"/>
        <v>0</v>
      </c>
      <c r="AA458" s="47">
        <f t="shared" ref="AA458" si="430">AA459+AA460</f>
        <v>1.1102230246251565E-16</v>
      </c>
      <c r="AB458" s="48">
        <f t="shared" si="401"/>
        <v>1.1102230246251567E-15</v>
      </c>
      <c r="AC458" s="49" t="s">
        <v>34</v>
      </c>
      <c r="AK458" s="33"/>
      <c r="AL458" s="33"/>
    </row>
    <row r="459" spans="1:38" ht="47.25" x14ac:dyDescent="0.25">
      <c r="A459" s="85" t="s">
        <v>994</v>
      </c>
      <c r="B459" s="43" t="s">
        <v>461</v>
      </c>
      <c r="C459" s="44" t="s">
        <v>33</v>
      </c>
      <c r="D459" s="65">
        <v>0</v>
      </c>
      <c r="E459" s="66">
        <v>0</v>
      </c>
      <c r="F459" s="66">
        <v>0</v>
      </c>
      <c r="G459" s="66">
        <v>0</v>
      </c>
      <c r="H459" s="47">
        <v>0</v>
      </c>
      <c r="I459" s="47">
        <v>0</v>
      </c>
      <c r="J459" s="47">
        <v>0</v>
      </c>
      <c r="K459" s="47">
        <v>0</v>
      </c>
      <c r="L459" s="47">
        <v>0</v>
      </c>
      <c r="M459" s="47">
        <v>0</v>
      </c>
      <c r="N459" s="47">
        <v>0</v>
      </c>
      <c r="O459" s="47">
        <v>0</v>
      </c>
      <c r="P459" s="47">
        <v>0</v>
      </c>
      <c r="Q459" s="47">
        <v>0</v>
      </c>
      <c r="R459" s="47">
        <v>0</v>
      </c>
      <c r="S459" s="47">
        <v>0</v>
      </c>
      <c r="T459" s="48">
        <v>0</v>
      </c>
      <c r="U459" s="47">
        <v>0</v>
      </c>
      <c r="V459" s="48">
        <v>0</v>
      </c>
      <c r="W459" s="47">
        <v>0</v>
      </c>
      <c r="X459" s="48">
        <v>0</v>
      </c>
      <c r="Y459" s="47">
        <v>0</v>
      </c>
      <c r="Z459" s="48">
        <v>0</v>
      </c>
      <c r="AA459" s="47">
        <v>0</v>
      </c>
      <c r="AB459" s="48">
        <v>0</v>
      </c>
      <c r="AC459" s="49" t="s">
        <v>34</v>
      </c>
      <c r="AK459" s="33"/>
      <c r="AL459" s="33"/>
    </row>
    <row r="460" spans="1:38" ht="47.25" x14ac:dyDescent="0.25">
      <c r="A460" s="85" t="s">
        <v>995</v>
      </c>
      <c r="B460" s="58" t="s">
        <v>463</v>
      </c>
      <c r="C460" s="44" t="s">
        <v>33</v>
      </c>
      <c r="D460" s="65">
        <f t="shared" ref="D460:AA460" si="431">SUM(D461:D461)</f>
        <v>6</v>
      </c>
      <c r="E460" s="66">
        <f t="shared" si="431"/>
        <v>0</v>
      </c>
      <c r="F460" s="66">
        <f t="shared" si="431"/>
        <v>5.4</v>
      </c>
      <c r="G460" s="66">
        <f t="shared" si="431"/>
        <v>0.59999999999999964</v>
      </c>
      <c r="H460" s="47">
        <f t="shared" si="431"/>
        <v>0.60000000000000009</v>
      </c>
      <c r="I460" s="47">
        <f t="shared" si="431"/>
        <v>0</v>
      </c>
      <c r="J460" s="47">
        <f t="shared" si="431"/>
        <v>0</v>
      </c>
      <c r="K460" s="47">
        <f t="shared" si="431"/>
        <v>0.5</v>
      </c>
      <c r="L460" s="47">
        <f t="shared" si="431"/>
        <v>9.9999999999999978E-2</v>
      </c>
      <c r="M460" s="47">
        <f t="shared" si="431"/>
        <v>0.60000000000000009</v>
      </c>
      <c r="N460" s="47">
        <f t="shared" si="431"/>
        <v>0</v>
      </c>
      <c r="O460" s="47">
        <f t="shared" si="431"/>
        <v>0</v>
      </c>
      <c r="P460" s="47">
        <f t="shared" si="431"/>
        <v>0.5</v>
      </c>
      <c r="Q460" s="47">
        <f t="shared" si="431"/>
        <v>0.10000000000000009</v>
      </c>
      <c r="R460" s="47">
        <f t="shared" si="431"/>
        <v>0</v>
      </c>
      <c r="S460" s="47">
        <f t="shared" si="431"/>
        <v>0</v>
      </c>
      <c r="T460" s="48">
        <f t="shared" si="395"/>
        <v>0</v>
      </c>
      <c r="U460" s="47">
        <f t="shared" si="431"/>
        <v>0</v>
      </c>
      <c r="V460" s="48">
        <v>0</v>
      </c>
      <c r="W460" s="47">
        <f t="shared" si="431"/>
        <v>0</v>
      </c>
      <c r="X460" s="48">
        <v>0</v>
      </c>
      <c r="Y460" s="47">
        <f t="shared" si="431"/>
        <v>0</v>
      </c>
      <c r="Z460" s="48">
        <f t="shared" si="399"/>
        <v>0</v>
      </c>
      <c r="AA460" s="47">
        <f t="shared" si="431"/>
        <v>1.1102230246251565E-16</v>
      </c>
      <c r="AB460" s="48">
        <f t="shared" si="401"/>
        <v>1.1102230246251567E-15</v>
      </c>
      <c r="AC460" s="49" t="s">
        <v>34</v>
      </c>
      <c r="AK460" s="33"/>
      <c r="AL460" s="33"/>
    </row>
    <row r="461" spans="1:38" ht="31.5" x14ac:dyDescent="0.25">
      <c r="A461" s="62" t="s">
        <v>995</v>
      </c>
      <c r="B461" s="124" t="s">
        <v>996</v>
      </c>
      <c r="C461" s="63" t="s">
        <v>997</v>
      </c>
      <c r="D461" s="54">
        <v>6</v>
      </c>
      <c r="E461" s="54" t="s">
        <v>34</v>
      </c>
      <c r="F461" s="71">
        <v>5.4</v>
      </c>
      <c r="G461" s="71">
        <f>D461-F461</f>
        <v>0.59999999999999964</v>
      </c>
      <c r="H461" s="54">
        <v>0.60000000000000009</v>
      </c>
      <c r="I461" s="54">
        <v>0</v>
      </c>
      <c r="J461" s="54">
        <v>0</v>
      </c>
      <c r="K461" s="54">
        <v>0.5</v>
      </c>
      <c r="L461" s="54">
        <v>9.9999999999999978E-2</v>
      </c>
      <c r="M461" s="54">
        <f>N461+O461+P461+Q461</f>
        <v>0.60000000000000009</v>
      </c>
      <c r="N461" s="54">
        <v>0</v>
      </c>
      <c r="O461" s="54">
        <v>0</v>
      </c>
      <c r="P461" s="54">
        <v>0.5</v>
      </c>
      <c r="Q461" s="54">
        <v>0.10000000000000009</v>
      </c>
      <c r="R461" s="54">
        <f>G461-M461</f>
        <v>0</v>
      </c>
      <c r="S461" s="54">
        <f>M461-H461</f>
        <v>0</v>
      </c>
      <c r="T461" s="55">
        <f>S461/H461</f>
        <v>0</v>
      </c>
      <c r="U461" s="54">
        <f>N461-I461</f>
        <v>0</v>
      </c>
      <c r="V461" s="55">
        <v>0</v>
      </c>
      <c r="W461" s="54">
        <f>O461-J461</f>
        <v>0</v>
      </c>
      <c r="X461" s="55">
        <v>0</v>
      </c>
      <c r="Y461" s="54">
        <f>P461-K461</f>
        <v>0</v>
      </c>
      <c r="Z461" s="55">
        <f>Y461/K461</f>
        <v>0</v>
      </c>
      <c r="AA461" s="54">
        <f>Q461-L461</f>
        <v>1.1102230246251565E-16</v>
      </c>
      <c r="AB461" s="55">
        <f>AA461/L461</f>
        <v>1.1102230246251567E-15</v>
      </c>
      <c r="AC461" s="56" t="s">
        <v>34</v>
      </c>
      <c r="AK461" s="33"/>
      <c r="AL461" s="33"/>
    </row>
    <row r="462" spans="1:38" x14ac:dyDescent="0.25">
      <c r="A462" s="84" t="s">
        <v>998</v>
      </c>
      <c r="B462" s="43" t="s">
        <v>999</v>
      </c>
      <c r="C462" s="44" t="s">
        <v>33</v>
      </c>
      <c r="D462" s="37">
        <f t="shared" ref="D462:S462" si="432">D463+D464</f>
        <v>0</v>
      </c>
      <c r="E462" s="38">
        <f t="shared" si="432"/>
        <v>0</v>
      </c>
      <c r="F462" s="86">
        <f t="shared" si="432"/>
        <v>0</v>
      </c>
      <c r="G462" s="86">
        <f t="shared" si="432"/>
        <v>0</v>
      </c>
      <c r="H462" s="47">
        <f t="shared" si="432"/>
        <v>0</v>
      </c>
      <c r="I462" s="47">
        <f t="shared" si="432"/>
        <v>0</v>
      </c>
      <c r="J462" s="47">
        <f t="shared" si="432"/>
        <v>0</v>
      </c>
      <c r="K462" s="47">
        <f t="shared" si="432"/>
        <v>0</v>
      </c>
      <c r="L462" s="47">
        <f t="shared" si="432"/>
        <v>0</v>
      </c>
      <c r="M462" s="47">
        <f t="shared" si="432"/>
        <v>0</v>
      </c>
      <c r="N462" s="47">
        <f t="shared" si="432"/>
        <v>0</v>
      </c>
      <c r="O462" s="47">
        <f t="shared" si="432"/>
        <v>0</v>
      </c>
      <c r="P462" s="47">
        <f t="shared" si="432"/>
        <v>0</v>
      </c>
      <c r="Q462" s="47">
        <f t="shared" si="432"/>
        <v>0</v>
      </c>
      <c r="R462" s="47">
        <f t="shared" si="432"/>
        <v>0</v>
      </c>
      <c r="S462" s="47">
        <f t="shared" si="432"/>
        <v>0</v>
      </c>
      <c r="T462" s="48">
        <v>0</v>
      </c>
      <c r="U462" s="47">
        <f t="shared" ref="U462" si="433">U463+U464</f>
        <v>0</v>
      </c>
      <c r="V462" s="48">
        <v>0</v>
      </c>
      <c r="W462" s="47">
        <f t="shared" ref="W462" si="434">W463+W464</f>
        <v>0</v>
      </c>
      <c r="X462" s="48">
        <v>0</v>
      </c>
      <c r="Y462" s="47">
        <f t="shared" ref="Y462" si="435">Y463+Y464</f>
        <v>0</v>
      </c>
      <c r="Z462" s="48">
        <v>0</v>
      </c>
      <c r="AA462" s="47">
        <f t="shared" ref="AA462" si="436">AA463+AA464</f>
        <v>0</v>
      </c>
      <c r="AB462" s="48">
        <v>0</v>
      </c>
      <c r="AC462" s="49" t="s">
        <v>34</v>
      </c>
      <c r="AK462" s="33"/>
      <c r="AL462" s="33"/>
    </row>
    <row r="463" spans="1:38" ht="47.25" x14ac:dyDescent="0.25">
      <c r="A463" s="85" t="s">
        <v>1000</v>
      </c>
      <c r="B463" s="43" t="s">
        <v>461</v>
      </c>
      <c r="C463" s="44" t="s">
        <v>33</v>
      </c>
      <c r="D463" s="37">
        <v>0</v>
      </c>
      <c r="E463" s="38">
        <v>0</v>
      </c>
      <c r="F463" s="38">
        <v>0</v>
      </c>
      <c r="G463" s="38">
        <v>0</v>
      </c>
      <c r="H463" s="47">
        <v>0</v>
      </c>
      <c r="I463" s="47">
        <v>0</v>
      </c>
      <c r="J463" s="47">
        <v>0</v>
      </c>
      <c r="K463" s="47">
        <v>0</v>
      </c>
      <c r="L463" s="47">
        <v>0</v>
      </c>
      <c r="M463" s="47">
        <v>0</v>
      </c>
      <c r="N463" s="47">
        <v>0</v>
      </c>
      <c r="O463" s="47">
        <v>0</v>
      </c>
      <c r="P463" s="47">
        <v>0</v>
      </c>
      <c r="Q463" s="47">
        <v>0</v>
      </c>
      <c r="R463" s="47">
        <v>0</v>
      </c>
      <c r="S463" s="47">
        <v>0</v>
      </c>
      <c r="T463" s="48">
        <v>0</v>
      </c>
      <c r="U463" s="47">
        <v>0</v>
      </c>
      <c r="V463" s="48">
        <v>0</v>
      </c>
      <c r="W463" s="47">
        <v>0</v>
      </c>
      <c r="X463" s="48">
        <v>0</v>
      </c>
      <c r="Y463" s="47">
        <v>0</v>
      </c>
      <c r="Z463" s="48">
        <v>0</v>
      </c>
      <c r="AA463" s="47">
        <v>0</v>
      </c>
      <c r="AB463" s="48">
        <v>0</v>
      </c>
      <c r="AC463" s="49" t="s">
        <v>34</v>
      </c>
      <c r="AK463" s="33"/>
      <c r="AL463" s="33"/>
    </row>
    <row r="464" spans="1:38" ht="47.25" x14ac:dyDescent="0.25">
      <c r="A464" s="85" t="s">
        <v>1001</v>
      </c>
      <c r="B464" s="58" t="s">
        <v>463</v>
      </c>
      <c r="C464" s="44" t="s">
        <v>33</v>
      </c>
      <c r="D464" s="45">
        <v>0</v>
      </c>
      <c r="E464" s="46">
        <v>0</v>
      </c>
      <c r="F464" s="46">
        <v>0</v>
      </c>
      <c r="G464" s="46">
        <v>0</v>
      </c>
      <c r="H464" s="47">
        <v>0</v>
      </c>
      <c r="I464" s="47">
        <v>0</v>
      </c>
      <c r="J464" s="47">
        <v>0</v>
      </c>
      <c r="K464" s="47">
        <v>0</v>
      </c>
      <c r="L464" s="47">
        <v>0</v>
      </c>
      <c r="M464" s="47">
        <v>0</v>
      </c>
      <c r="N464" s="47">
        <v>0</v>
      </c>
      <c r="O464" s="47">
        <v>0</v>
      </c>
      <c r="P464" s="47">
        <v>0</v>
      </c>
      <c r="Q464" s="47">
        <v>0</v>
      </c>
      <c r="R464" s="47">
        <v>0</v>
      </c>
      <c r="S464" s="47">
        <v>0</v>
      </c>
      <c r="T464" s="48">
        <v>0</v>
      </c>
      <c r="U464" s="47">
        <v>0</v>
      </c>
      <c r="V464" s="48">
        <v>0</v>
      </c>
      <c r="W464" s="47">
        <v>0</v>
      </c>
      <c r="X464" s="48">
        <v>0</v>
      </c>
      <c r="Y464" s="47">
        <v>0</v>
      </c>
      <c r="Z464" s="48">
        <v>0</v>
      </c>
      <c r="AA464" s="47">
        <v>0</v>
      </c>
      <c r="AB464" s="48">
        <v>0</v>
      </c>
      <c r="AC464" s="49" t="s">
        <v>34</v>
      </c>
      <c r="AK464" s="33"/>
      <c r="AL464" s="33"/>
    </row>
    <row r="465" spans="1:38" x14ac:dyDescent="0.25">
      <c r="A465" s="42" t="s">
        <v>1002</v>
      </c>
      <c r="B465" s="43" t="s">
        <v>469</v>
      </c>
      <c r="C465" s="47" t="s">
        <v>33</v>
      </c>
      <c r="D465" s="45">
        <f t="shared" ref="D465:S465" si="437">D466+D467+D468+D470</f>
        <v>6932.0761586303997</v>
      </c>
      <c r="E465" s="46">
        <f t="shared" si="437"/>
        <v>0</v>
      </c>
      <c r="F465" s="46">
        <f t="shared" si="437"/>
        <v>176.45186599000002</v>
      </c>
      <c r="G465" s="46">
        <f t="shared" si="437"/>
        <v>6755.6242926403993</v>
      </c>
      <c r="H465" s="47">
        <f t="shared" si="437"/>
        <v>55.527171420000002</v>
      </c>
      <c r="I465" s="47">
        <f t="shared" si="437"/>
        <v>0</v>
      </c>
      <c r="J465" s="47">
        <f t="shared" si="437"/>
        <v>0</v>
      </c>
      <c r="K465" s="47">
        <f t="shared" si="437"/>
        <v>47.10383808666667</v>
      </c>
      <c r="L465" s="47">
        <f t="shared" si="437"/>
        <v>8.423333333333332</v>
      </c>
      <c r="M465" s="47">
        <f t="shared" si="437"/>
        <v>55.123928609999993</v>
      </c>
      <c r="N465" s="47">
        <f t="shared" si="437"/>
        <v>0</v>
      </c>
      <c r="O465" s="47">
        <f t="shared" si="437"/>
        <v>0</v>
      </c>
      <c r="P465" s="47">
        <f t="shared" si="437"/>
        <v>47.024922129999993</v>
      </c>
      <c r="Q465" s="47">
        <f t="shared" si="437"/>
        <v>8.0990064799999999</v>
      </c>
      <c r="R465" s="47">
        <f t="shared" si="437"/>
        <v>6700.5003640303985</v>
      </c>
      <c r="S465" s="47">
        <f t="shared" si="437"/>
        <v>-0.40324281000000672</v>
      </c>
      <c r="T465" s="48">
        <f t="shared" ref="T465:T468" si="438">S465/H465</f>
        <v>-7.2620808819871758E-3</v>
      </c>
      <c r="U465" s="47">
        <f t="shared" ref="U465" si="439">U466+U467+U468+U470</f>
        <v>0</v>
      </c>
      <c r="V465" s="48">
        <v>0</v>
      </c>
      <c r="W465" s="47">
        <f t="shared" ref="W465" si="440">W466+W467+W468+W470</f>
        <v>0</v>
      </c>
      <c r="X465" s="48">
        <v>0</v>
      </c>
      <c r="Y465" s="47">
        <f t="shared" ref="Y465" si="441">Y466+Y467+Y468+Y470</f>
        <v>-7.8915956666674614E-2</v>
      </c>
      <c r="Z465" s="48">
        <f t="shared" ref="Z465:Z468" si="442">Y465/K465</f>
        <v>-1.6753614964767119E-3</v>
      </c>
      <c r="AA465" s="47">
        <f t="shared" ref="AA465" si="443">AA466+AA467+AA468+AA470</f>
        <v>-0.32432685333333211</v>
      </c>
      <c r="AB465" s="48">
        <f t="shared" ref="AB465:AB468" si="444">AA465/L465</f>
        <v>-3.8503385833003424E-2</v>
      </c>
      <c r="AC465" s="49" t="s">
        <v>34</v>
      </c>
      <c r="AK465" s="33"/>
      <c r="AL465" s="33"/>
    </row>
    <row r="466" spans="1:38" ht="31.5" x14ac:dyDescent="0.25">
      <c r="A466" s="42" t="s">
        <v>1003</v>
      </c>
      <c r="B466" s="43" t="s">
        <v>471</v>
      </c>
      <c r="C466" s="47" t="s">
        <v>33</v>
      </c>
      <c r="D466" s="45">
        <v>0</v>
      </c>
      <c r="E466" s="46">
        <v>0</v>
      </c>
      <c r="F466" s="46">
        <v>0</v>
      </c>
      <c r="G466" s="46">
        <v>0</v>
      </c>
      <c r="H466" s="47">
        <v>0</v>
      </c>
      <c r="I466" s="47">
        <v>0</v>
      </c>
      <c r="J466" s="47">
        <v>0</v>
      </c>
      <c r="K466" s="47">
        <v>0</v>
      </c>
      <c r="L466" s="47">
        <v>0</v>
      </c>
      <c r="M466" s="47">
        <v>0</v>
      </c>
      <c r="N466" s="47">
        <v>0</v>
      </c>
      <c r="O466" s="47">
        <v>0</v>
      </c>
      <c r="P466" s="47">
        <v>0</v>
      </c>
      <c r="Q466" s="47">
        <v>0</v>
      </c>
      <c r="R466" s="47">
        <v>0</v>
      </c>
      <c r="S466" s="47">
        <v>0</v>
      </c>
      <c r="T466" s="48">
        <v>0</v>
      </c>
      <c r="U466" s="47">
        <v>0</v>
      </c>
      <c r="V466" s="48">
        <v>0</v>
      </c>
      <c r="W466" s="47">
        <v>0</v>
      </c>
      <c r="X466" s="48">
        <v>0</v>
      </c>
      <c r="Y466" s="47">
        <v>0</v>
      </c>
      <c r="Z466" s="48">
        <v>0</v>
      </c>
      <c r="AA466" s="47">
        <v>0</v>
      </c>
      <c r="AB466" s="48">
        <v>0</v>
      </c>
      <c r="AC466" s="49" t="s">
        <v>34</v>
      </c>
      <c r="AK466" s="33"/>
      <c r="AL466" s="33"/>
    </row>
    <row r="467" spans="1:38" x14ac:dyDescent="0.25">
      <c r="A467" s="42" t="s">
        <v>1004</v>
      </c>
      <c r="B467" s="43" t="s">
        <v>473</v>
      </c>
      <c r="C467" s="47" t="s">
        <v>33</v>
      </c>
      <c r="D467" s="45">
        <v>0</v>
      </c>
      <c r="E467" s="46">
        <v>0</v>
      </c>
      <c r="F467" s="46">
        <v>0</v>
      </c>
      <c r="G467" s="46">
        <v>0</v>
      </c>
      <c r="H467" s="47">
        <v>0</v>
      </c>
      <c r="I467" s="47">
        <v>0</v>
      </c>
      <c r="J467" s="47">
        <v>0</v>
      </c>
      <c r="K467" s="47">
        <v>0</v>
      </c>
      <c r="L467" s="47">
        <v>0</v>
      </c>
      <c r="M467" s="47">
        <v>0</v>
      </c>
      <c r="N467" s="47">
        <v>0</v>
      </c>
      <c r="O467" s="47">
        <v>0</v>
      </c>
      <c r="P467" s="47">
        <v>0</v>
      </c>
      <c r="Q467" s="47">
        <v>0</v>
      </c>
      <c r="R467" s="47">
        <v>0</v>
      </c>
      <c r="S467" s="47">
        <v>0</v>
      </c>
      <c r="T467" s="48">
        <v>0</v>
      </c>
      <c r="U467" s="47">
        <v>0</v>
      </c>
      <c r="V467" s="48">
        <v>0</v>
      </c>
      <c r="W467" s="47">
        <v>0</v>
      </c>
      <c r="X467" s="48">
        <v>0</v>
      </c>
      <c r="Y467" s="47">
        <v>0</v>
      </c>
      <c r="Z467" s="48">
        <v>0</v>
      </c>
      <c r="AA467" s="47">
        <v>0</v>
      </c>
      <c r="AB467" s="48">
        <v>0</v>
      </c>
      <c r="AC467" s="49" t="s">
        <v>34</v>
      </c>
      <c r="AK467" s="33"/>
      <c r="AL467" s="33"/>
    </row>
    <row r="468" spans="1:38" ht="31.5" x14ac:dyDescent="0.25">
      <c r="A468" s="42" t="s">
        <v>1005</v>
      </c>
      <c r="B468" s="43" t="s">
        <v>477</v>
      </c>
      <c r="C468" s="47" t="s">
        <v>33</v>
      </c>
      <c r="D468" s="45">
        <f t="shared" ref="D468:AA468" si="445">SUM(D469)</f>
        <v>57.14</v>
      </c>
      <c r="E468" s="46">
        <f t="shared" si="445"/>
        <v>0</v>
      </c>
      <c r="F468" s="46">
        <f t="shared" si="445"/>
        <v>0</v>
      </c>
      <c r="G468" s="46">
        <f t="shared" si="445"/>
        <v>57.14</v>
      </c>
      <c r="H468" s="47">
        <f t="shared" si="445"/>
        <v>54.64</v>
      </c>
      <c r="I468" s="47">
        <f t="shared" si="445"/>
        <v>0</v>
      </c>
      <c r="J468" s="47">
        <f t="shared" si="445"/>
        <v>0</v>
      </c>
      <c r="K468" s="47">
        <f t="shared" si="445"/>
        <v>46.216666666666669</v>
      </c>
      <c r="L468" s="47">
        <f t="shared" si="445"/>
        <v>8.423333333333332</v>
      </c>
      <c r="M468" s="47">
        <f t="shared" si="445"/>
        <v>52.071075779999994</v>
      </c>
      <c r="N468" s="47">
        <f t="shared" si="445"/>
        <v>0</v>
      </c>
      <c r="O468" s="47">
        <f t="shared" si="445"/>
        <v>0</v>
      </c>
      <c r="P468" s="47">
        <f t="shared" si="445"/>
        <v>43.972069299999994</v>
      </c>
      <c r="Q468" s="47">
        <f t="shared" si="445"/>
        <v>8.0990064799999999</v>
      </c>
      <c r="R468" s="47">
        <f t="shared" si="445"/>
        <v>5.0689242200000066</v>
      </c>
      <c r="S468" s="47">
        <f t="shared" si="445"/>
        <v>-2.5689242200000066</v>
      </c>
      <c r="T468" s="48">
        <f t="shared" si="438"/>
        <v>-4.7015450585651659E-2</v>
      </c>
      <c r="U468" s="47">
        <f t="shared" si="445"/>
        <v>0</v>
      </c>
      <c r="V468" s="48">
        <v>0</v>
      </c>
      <c r="W468" s="47">
        <f t="shared" si="445"/>
        <v>0</v>
      </c>
      <c r="X468" s="48">
        <v>0</v>
      </c>
      <c r="Y468" s="47">
        <f t="shared" si="445"/>
        <v>-2.2445973666666745</v>
      </c>
      <c r="Z468" s="48">
        <f t="shared" si="442"/>
        <v>-4.8566838081500349E-2</v>
      </c>
      <c r="AA468" s="47">
        <f t="shared" si="445"/>
        <v>-0.32432685333333211</v>
      </c>
      <c r="AB468" s="48">
        <f t="shared" si="444"/>
        <v>-3.8503385833003424E-2</v>
      </c>
      <c r="AC468" s="49" t="s">
        <v>34</v>
      </c>
      <c r="AK468" s="33"/>
      <c r="AL468" s="33"/>
    </row>
    <row r="469" spans="1:38" ht="54.75" customHeight="1" x14ac:dyDescent="0.25">
      <c r="A469" s="50" t="s">
        <v>1005</v>
      </c>
      <c r="B469" s="128" t="s">
        <v>1006</v>
      </c>
      <c r="C469" s="102" t="s">
        <v>1007</v>
      </c>
      <c r="D469" s="54">
        <v>57.14</v>
      </c>
      <c r="E469" s="54" t="s">
        <v>34</v>
      </c>
      <c r="F469" s="54">
        <v>0</v>
      </c>
      <c r="G469" s="71">
        <f>D469-F469</f>
        <v>57.14</v>
      </c>
      <c r="H469" s="54">
        <v>54.64</v>
      </c>
      <c r="I469" s="54">
        <v>0</v>
      </c>
      <c r="J469" s="54">
        <v>0</v>
      </c>
      <c r="K469" s="54">
        <v>46.216666666666669</v>
      </c>
      <c r="L469" s="54">
        <v>8.423333333333332</v>
      </c>
      <c r="M469" s="54">
        <f>N469+O469+P469+Q469</f>
        <v>52.071075779999994</v>
      </c>
      <c r="N469" s="54">
        <v>0</v>
      </c>
      <c r="O469" s="54">
        <v>0</v>
      </c>
      <c r="P469" s="54">
        <v>43.972069299999994</v>
      </c>
      <c r="Q469" s="54">
        <v>8.0990064799999999</v>
      </c>
      <c r="R469" s="54">
        <f>G469-M469</f>
        <v>5.0689242200000066</v>
      </c>
      <c r="S469" s="54">
        <f>M469-H469</f>
        <v>-2.5689242200000066</v>
      </c>
      <c r="T469" s="55">
        <f>S469/H469</f>
        <v>-4.7015450585651659E-2</v>
      </c>
      <c r="U469" s="54">
        <f>N469-I469</f>
        <v>0</v>
      </c>
      <c r="V469" s="55">
        <v>0</v>
      </c>
      <c r="W469" s="54">
        <f>O469-J469</f>
        <v>0</v>
      </c>
      <c r="X469" s="55">
        <v>0</v>
      </c>
      <c r="Y469" s="54">
        <f>P469-K469</f>
        <v>-2.2445973666666745</v>
      </c>
      <c r="Z469" s="55">
        <f>Y469/K469</f>
        <v>-4.8566838081500349E-2</v>
      </c>
      <c r="AA469" s="54">
        <f>Q469-L469</f>
        <v>-0.32432685333333211</v>
      </c>
      <c r="AB469" s="55">
        <f>AA469/L469</f>
        <v>-3.8503385833003424E-2</v>
      </c>
      <c r="AC469" s="56" t="s">
        <v>34</v>
      </c>
      <c r="AK469" s="33"/>
      <c r="AL469" s="33"/>
    </row>
    <row r="470" spans="1:38" ht="33" customHeight="1" x14ac:dyDescent="0.25">
      <c r="A470" s="42" t="s">
        <v>1008</v>
      </c>
      <c r="B470" s="43" t="s">
        <v>484</v>
      </c>
      <c r="C470" s="47" t="s">
        <v>33</v>
      </c>
      <c r="D470" s="45">
        <f t="shared" ref="D470:E470" si="446">SUM(D471:D471)</f>
        <v>6874.9361586303994</v>
      </c>
      <c r="E470" s="46">
        <f t="shared" si="446"/>
        <v>0</v>
      </c>
      <c r="F470" s="46">
        <f t="shared" ref="F470:AA470" si="447">SUM(F471:F471)</f>
        <v>176.45186599000002</v>
      </c>
      <c r="G470" s="46">
        <f t="shared" si="447"/>
        <v>6698.484292640399</v>
      </c>
      <c r="H470" s="47">
        <f t="shared" si="447"/>
        <v>0.88717141999999993</v>
      </c>
      <c r="I470" s="47">
        <f t="shared" si="447"/>
        <v>0</v>
      </c>
      <c r="J470" s="47">
        <f t="shared" si="447"/>
        <v>0</v>
      </c>
      <c r="K470" s="47">
        <f t="shared" si="447"/>
        <v>0.88717141999999993</v>
      </c>
      <c r="L470" s="47">
        <f t="shared" si="447"/>
        <v>0</v>
      </c>
      <c r="M470" s="47">
        <f t="shared" si="447"/>
        <v>3.05285283</v>
      </c>
      <c r="N470" s="47">
        <f t="shared" si="447"/>
        <v>0</v>
      </c>
      <c r="O470" s="47">
        <f t="shared" si="447"/>
        <v>0</v>
      </c>
      <c r="P470" s="47">
        <f t="shared" si="447"/>
        <v>3.05285283</v>
      </c>
      <c r="Q470" s="47">
        <f t="shared" si="447"/>
        <v>0</v>
      </c>
      <c r="R470" s="47">
        <f t="shared" si="447"/>
        <v>6695.4314398103988</v>
      </c>
      <c r="S470" s="47">
        <f t="shared" si="447"/>
        <v>2.1656814099999999</v>
      </c>
      <c r="T470" s="48">
        <f>S470/H470</f>
        <v>2.4411081795218337</v>
      </c>
      <c r="U470" s="47">
        <f t="shared" si="447"/>
        <v>0</v>
      </c>
      <c r="V470" s="48">
        <v>0</v>
      </c>
      <c r="W470" s="47">
        <f t="shared" si="447"/>
        <v>0</v>
      </c>
      <c r="X470" s="48">
        <v>0</v>
      </c>
      <c r="Y470" s="47">
        <f t="shared" si="447"/>
        <v>2.1656814099999999</v>
      </c>
      <c r="Z470" s="48">
        <f>Y470/K470</f>
        <v>2.4411081795218337</v>
      </c>
      <c r="AA470" s="47">
        <f t="shared" si="447"/>
        <v>0</v>
      </c>
      <c r="AB470" s="48">
        <v>0</v>
      </c>
      <c r="AC470" s="49" t="s">
        <v>34</v>
      </c>
      <c r="AK470" s="33"/>
      <c r="AL470" s="33"/>
    </row>
    <row r="471" spans="1:38" ht="41.25" customHeight="1" x14ac:dyDescent="0.25">
      <c r="A471" s="50" t="s">
        <v>1008</v>
      </c>
      <c r="B471" s="125" t="s">
        <v>1009</v>
      </c>
      <c r="C471" s="82" t="s">
        <v>1010</v>
      </c>
      <c r="D471" s="54">
        <v>6874.9361586303994</v>
      </c>
      <c r="E471" s="54" t="s">
        <v>34</v>
      </c>
      <c r="F471" s="54">
        <v>176.45186599000002</v>
      </c>
      <c r="G471" s="71">
        <f>D471-F471</f>
        <v>6698.484292640399</v>
      </c>
      <c r="H471" s="54">
        <v>0.88717141999999993</v>
      </c>
      <c r="I471" s="54">
        <v>0</v>
      </c>
      <c r="J471" s="54">
        <v>0</v>
      </c>
      <c r="K471" s="54">
        <v>0.88717141999999993</v>
      </c>
      <c r="L471" s="54">
        <v>0</v>
      </c>
      <c r="M471" s="54">
        <f>N471+O471+P471+Q471</f>
        <v>3.05285283</v>
      </c>
      <c r="N471" s="54">
        <v>0</v>
      </c>
      <c r="O471" s="54">
        <v>0</v>
      </c>
      <c r="P471" s="54">
        <v>3.05285283</v>
      </c>
      <c r="Q471" s="54">
        <v>0</v>
      </c>
      <c r="R471" s="54">
        <f>G471-M471</f>
        <v>6695.4314398103988</v>
      </c>
      <c r="S471" s="54">
        <f>M471-H471</f>
        <v>2.1656814099999999</v>
      </c>
      <c r="T471" s="55">
        <f>S471/H471</f>
        <v>2.4411081795218337</v>
      </c>
      <c r="U471" s="54">
        <f>N471-I471</f>
        <v>0</v>
      </c>
      <c r="V471" s="55">
        <v>0</v>
      </c>
      <c r="W471" s="54">
        <f>O471-J471</f>
        <v>0</v>
      </c>
      <c r="X471" s="55">
        <v>0</v>
      </c>
      <c r="Y471" s="54">
        <f>P471-K471</f>
        <v>2.1656814099999999</v>
      </c>
      <c r="Z471" s="55">
        <f>Y471/K471</f>
        <v>2.4411081795218337</v>
      </c>
      <c r="AA471" s="54">
        <f>Q471-L471</f>
        <v>0</v>
      </c>
      <c r="AB471" s="55">
        <v>0</v>
      </c>
      <c r="AC471" s="56" t="s">
        <v>1011</v>
      </c>
      <c r="AK471" s="33"/>
      <c r="AL471" s="33"/>
    </row>
    <row r="472" spans="1:38" ht="31.5" x14ac:dyDescent="0.25">
      <c r="A472" s="42" t="s">
        <v>1012</v>
      </c>
      <c r="B472" s="43" t="s">
        <v>499</v>
      </c>
      <c r="C472" s="47" t="s">
        <v>33</v>
      </c>
      <c r="D472" s="37">
        <v>0</v>
      </c>
      <c r="E472" s="38">
        <v>0</v>
      </c>
      <c r="F472" s="38">
        <v>0</v>
      </c>
      <c r="G472" s="38">
        <v>0</v>
      </c>
      <c r="H472" s="47">
        <v>0</v>
      </c>
      <c r="I472" s="47">
        <v>0</v>
      </c>
      <c r="J472" s="47">
        <v>0</v>
      </c>
      <c r="K472" s="47">
        <v>0</v>
      </c>
      <c r="L472" s="47">
        <v>0</v>
      </c>
      <c r="M472" s="47">
        <v>0</v>
      </c>
      <c r="N472" s="47">
        <v>0</v>
      </c>
      <c r="O472" s="47">
        <v>0</v>
      </c>
      <c r="P472" s="47">
        <v>0</v>
      </c>
      <c r="Q472" s="47">
        <v>0</v>
      </c>
      <c r="R472" s="47">
        <v>0</v>
      </c>
      <c r="S472" s="47">
        <v>0</v>
      </c>
      <c r="T472" s="48">
        <v>0</v>
      </c>
      <c r="U472" s="47">
        <v>0</v>
      </c>
      <c r="V472" s="48">
        <v>0</v>
      </c>
      <c r="W472" s="47">
        <v>0</v>
      </c>
      <c r="X472" s="48">
        <v>0</v>
      </c>
      <c r="Y472" s="47">
        <v>0</v>
      </c>
      <c r="Z472" s="48">
        <v>0</v>
      </c>
      <c r="AA472" s="47">
        <v>0</v>
      </c>
      <c r="AB472" s="48">
        <v>0</v>
      </c>
      <c r="AC472" s="49" t="s">
        <v>34</v>
      </c>
      <c r="AK472" s="33"/>
      <c r="AL472" s="33"/>
    </row>
    <row r="473" spans="1:38" x14ac:dyDescent="0.25">
      <c r="A473" s="42" t="s">
        <v>1013</v>
      </c>
      <c r="B473" s="43" t="s">
        <v>501</v>
      </c>
      <c r="C473" s="47" t="s">
        <v>33</v>
      </c>
      <c r="D473" s="45">
        <f>SUM(D474:D501)</f>
        <v>204.79407213000002</v>
      </c>
      <c r="E473" s="46">
        <f>SUM(E474:E501)</f>
        <v>0</v>
      </c>
      <c r="F473" s="46">
        <f t="shared" ref="F473:S473" si="448">SUM(F474:F501)</f>
        <v>0</v>
      </c>
      <c r="G473" s="46">
        <f t="shared" si="448"/>
        <v>204.79407213000002</v>
      </c>
      <c r="H473" s="47">
        <f t="shared" si="448"/>
        <v>204.79407213000002</v>
      </c>
      <c r="I473" s="47">
        <f t="shared" si="448"/>
        <v>0</v>
      </c>
      <c r="J473" s="47">
        <f t="shared" si="448"/>
        <v>0</v>
      </c>
      <c r="K473" s="47">
        <f t="shared" si="448"/>
        <v>179.38489343999998</v>
      </c>
      <c r="L473" s="47">
        <f t="shared" si="448"/>
        <v>25.409178690000008</v>
      </c>
      <c r="M473" s="47">
        <f t="shared" si="448"/>
        <v>186.22887521999999</v>
      </c>
      <c r="N473" s="47">
        <f t="shared" si="448"/>
        <v>0</v>
      </c>
      <c r="O473" s="47">
        <f t="shared" si="448"/>
        <v>0</v>
      </c>
      <c r="P473" s="47">
        <f t="shared" si="448"/>
        <v>116.74874440000002</v>
      </c>
      <c r="Q473" s="47">
        <f t="shared" si="448"/>
        <v>69.480130820000014</v>
      </c>
      <c r="R473" s="47">
        <f t="shared" si="448"/>
        <v>51.227429629999989</v>
      </c>
      <c r="S473" s="47">
        <f t="shared" si="448"/>
        <v>-51.227429629999989</v>
      </c>
      <c r="T473" s="48">
        <f t="shared" ref="T473:T500" si="449">S473/H473</f>
        <v>-0.25014117399590369</v>
      </c>
      <c r="U473" s="47">
        <f t="shared" ref="U473" si="450">SUM(U474:U501)</f>
        <v>0</v>
      </c>
      <c r="V473" s="48">
        <v>0</v>
      </c>
      <c r="W473" s="47">
        <f t="shared" ref="W473" si="451">SUM(W474:W501)</f>
        <v>0</v>
      </c>
      <c r="X473" s="48">
        <v>0</v>
      </c>
      <c r="Y473" s="47">
        <f t="shared" ref="Y473" si="452">SUM(Y474:Y501)</f>
        <v>-63.49123384</v>
      </c>
      <c r="Z473" s="48">
        <f t="shared" ref="Z473:Z500" si="453">Y473/K473</f>
        <v>-0.35393857655709632</v>
      </c>
      <c r="AA473" s="47">
        <f t="shared" ref="AA473" si="454">SUM(AA474:AA501)</f>
        <v>12.263804210000007</v>
      </c>
      <c r="AB473" s="48">
        <f t="shared" ref="AB473:AB490" si="455">AA473/L473</f>
        <v>0.4826525233114492</v>
      </c>
      <c r="AC473" s="49" t="s">
        <v>34</v>
      </c>
      <c r="AK473" s="33"/>
      <c r="AL473" s="33"/>
    </row>
    <row r="474" spans="1:38" ht="45" customHeight="1" x14ac:dyDescent="0.25">
      <c r="A474" s="50" t="s">
        <v>1013</v>
      </c>
      <c r="B474" s="125" t="s">
        <v>1014</v>
      </c>
      <c r="C474" s="82" t="s">
        <v>1015</v>
      </c>
      <c r="D474" s="54">
        <v>0.42499512</v>
      </c>
      <c r="E474" s="54" t="s">
        <v>34</v>
      </c>
      <c r="F474" s="54">
        <v>0</v>
      </c>
      <c r="G474" s="71">
        <f t="shared" ref="G474:G500" si="456">D474-F474</f>
        <v>0.42499512</v>
      </c>
      <c r="H474" s="54">
        <v>0.42499512</v>
      </c>
      <c r="I474" s="54">
        <v>0</v>
      </c>
      <c r="J474" s="54">
        <v>0</v>
      </c>
      <c r="K474" s="54">
        <v>0.35416259999999999</v>
      </c>
      <c r="L474" s="54">
        <v>7.083252000000001E-2</v>
      </c>
      <c r="M474" s="54">
        <f t="shared" ref="M474:M501" si="457">N474+O474+P474+Q474</f>
        <v>0.42499512</v>
      </c>
      <c r="N474" s="54">
        <v>0</v>
      </c>
      <c r="O474" s="54">
        <v>0</v>
      </c>
      <c r="P474" s="54">
        <v>0.35416259999999999</v>
      </c>
      <c r="Q474" s="54">
        <v>7.083252000000001E-2</v>
      </c>
      <c r="R474" s="54">
        <f t="shared" ref="R474:R500" si="458">G474-M474</f>
        <v>0</v>
      </c>
      <c r="S474" s="54">
        <f t="shared" ref="S474:S500" si="459">M474-H474</f>
        <v>0</v>
      </c>
      <c r="T474" s="55">
        <f t="shared" si="449"/>
        <v>0</v>
      </c>
      <c r="U474" s="54">
        <f t="shared" ref="U474:U500" si="460">N474-I474</f>
        <v>0</v>
      </c>
      <c r="V474" s="55">
        <v>0</v>
      </c>
      <c r="W474" s="54">
        <f t="shared" ref="W474:W500" si="461">O474-J474</f>
        <v>0</v>
      </c>
      <c r="X474" s="55">
        <v>0</v>
      </c>
      <c r="Y474" s="54">
        <f t="shared" ref="Y474:Y500" si="462">P474-K474</f>
        <v>0</v>
      </c>
      <c r="Z474" s="55">
        <f t="shared" si="453"/>
        <v>0</v>
      </c>
      <c r="AA474" s="54">
        <f t="shared" ref="AA474:AA500" si="463">Q474-L474</f>
        <v>0</v>
      </c>
      <c r="AB474" s="55">
        <f t="shared" si="455"/>
        <v>0</v>
      </c>
      <c r="AC474" s="56" t="s">
        <v>34</v>
      </c>
      <c r="AK474" s="33"/>
      <c r="AL474" s="33"/>
    </row>
    <row r="475" spans="1:38" ht="45" customHeight="1" x14ac:dyDescent="0.25">
      <c r="A475" s="50" t="s">
        <v>1013</v>
      </c>
      <c r="B475" s="134" t="s">
        <v>1016</v>
      </c>
      <c r="C475" s="100" t="s">
        <v>1017</v>
      </c>
      <c r="D475" s="54">
        <v>9.0429999999999993</v>
      </c>
      <c r="E475" s="54" t="s">
        <v>34</v>
      </c>
      <c r="F475" s="54">
        <v>0</v>
      </c>
      <c r="G475" s="71">
        <f t="shared" si="456"/>
        <v>9.0429999999999993</v>
      </c>
      <c r="H475" s="54">
        <v>9.0429999999999993</v>
      </c>
      <c r="I475" s="54">
        <v>0</v>
      </c>
      <c r="J475" s="54">
        <v>0</v>
      </c>
      <c r="K475" s="54">
        <v>7.5358333333333336</v>
      </c>
      <c r="L475" s="54">
        <v>1.5071666666666657</v>
      </c>
      <c r="M475" s="54">
        <f t="shared" si="457"/>
        <v>0</v>
      </c>
      <c r="N475" s="54">
        <v>0</v>
      </c>
      <c r="O475" s="54">
        <v>0</v>
      </c>
      <c r="P475" s="54">
        <v>0</v>
      </c>
      <c r="Q475" s="54">
        <v>0</v>
      </c>
      <c r="R475" s="54">
        <f t="shared" si="458"/>
        <v>9.0429999999999993</v>
      </c>
      <c r="S475" s="54">
        <f t="shared" si="459"/>
        <v>-9.0429999999999993</v>
      </c>
      <c r="T475" s="55">
        <f t="shared" si="449"/>
        <v>-1</v>
      </c>
      <c r="U475" s="54">
        <f t="shared" si="460"/>
        <v>0</v>
      </c>
      <c r="V475" s="55">
        <v>0</v>
      </c>
      <c r="W475" s="54">
        <f t="shared" si="461"/>
        <v>0</v>
      </c>
      <c r="X475" s="55">
        <v>0</v>
      </c>
      <c r="Y475" s="54">
        <f t="shared" si="462"/>
        <v>-7.5358333333333336</v>
      </c>
      <c r="Z475" s="55">
        <f t="shared" si="453"/>
        <v>-1</v>
      </c>
      <c r="AA475" s="54">
        <f t="shared" si="463"/>
        <v>-1.5071666666666657</v>
      </c>
      <c r="AB475" s="55">
        <f t="shared" si="455"/>
        <v>-1</v>
      </c>
      <c r="AC475" s="56" t="s">
        <v>1018</v>
      </c>
      <c r="AK475" s="33"/>
      <c r="AL475" s="33"/>
    </row>
    <row r="476" spans="1:38" ht="45" customHeight="1" x14ac:dyDescent="0.25">
      <c r="A476" s="50" t="s">
        <v>1013</v>
      </c>
      <c r="B476" s="134" t="s">
        <v>1019</v>
      </c>
      <c r="C476" s="100" t="s">
        <v>1020</v>
      </c>
      <c r="D476" s="54">
        <v>5.9</v>
      </c>
      <c r="E476" s="54" t="s">
        <v>34</v>
      </c>
      <c r="F476" s="54">
        <v>0</v>
      </c>
      <c r="G476" s="71">
        <f t="shared" si="456"/>
        <v>5.9</v>
      </c>
      <c r="H476" s="54">
        <v>5.9</v>
      </c>
      <c r="I476" s="54">
        <v>0</v>
      </c>
      <c r="J476" s="54">
        <v>0</v>
      </c>
      <c r="K476" s="54">
        <v>4.916666666666667</v>
      </c>
      <c r="L476" s="54">
        <v>0.98333333333333339</v>
      </c>
      <c r="M476" s="54">
        <f t="shared" si="457"/>
        <v>5.9</v>
      </c>
      <c r="N476" s="54">
        <v>0</v>
      </c>
      <c r="O476" s="54">
        <v>0</v>
      </c>
      <c r="P476" s="54">
        <v>4.9166666699999997</v>
      </c>
      <c r="Q476" s="54">
        <v>0.98333333000000067</v>
      </c>
      <c r="R476" s="54">
        <f t="shared" si="458"/>
        <v>0</v>
      </c>
      <c r="S476" s="54">
        <f t="shared" si="459"/>
        <v>0</v>
      </c>
      <c r="T476" s="55">
        <f t="shared" si="449"/>
        <v>0</v>
      </c>
      <c r="U476" s="54">
        <f t="shared" si="460"/>
        <v>0</v>
      </c>
      <c r="V476" s="55">
        <v>0</v>
      </c>
      <c r="W476" s="54">
        <f t="shared" si="461"/>
        <v>0</v>
      </c>
      <c r="X476" s="55">
        <v>0</v>
      </c>
      <c r="Y476" s="54">
        <f t="shared" si="462"/>
        <v>3.3333327209561503E-9</v>
      </c>
      <c r="Z476" s="55">
        <f t="shared" si="453"/>
        <v>6.7796597714362372E-10</v>
      </c>
      <c r="AA476" s="54">
        <f t="shared" si="463"/>
        <v>-3.3333327209561503E-9</v>
      </c>
      <c r="AB476" s="55">
        <f t="shared" si="455"/>
        <v>-3.3898298857181188E-9</v>
      </c>
      <c r="AC476" s="56" t="s">
        <v>34</v>
      </c>
      <c r="AK476" s="33"/>
      <c r="AL476" s="33"/>
    </row>
    <row r="477" spans="1:38" ht="45" customHeight="1" x14ac:dyDescent="0.25">
      <c r="A477" s="50" t="s">
        <v>1013</v>
      </c>
      <c r="B477" s="129" t="s">
        <v>1021</v>
      </c>
      <c r="C477" s="82" t="s">
        <v>1022</v>
      </c>
      <c r="D477" s="77">
        <v>1.2653639999999999</v>
      </c>
      <c r="E477" s="77" t="s">
        <v>34</v>
      </c>
      <c r="F477" s="77">
        <v>0</v>
      </c>
      <c r="G477" s="71">
        <f t="shared" si="456"/>
        <v>1.2653639999999999</v>
      </c>
      <c r="H477" s="54">
        <v>1.2653639999999999</v>
      </c>
      <c r="I477" s="54">
        <v>0</v>
      </c>
      <c r="J477" s="54">
        <v>0</v>
      </c>
      <c r="K477" s="54">
        <v>1.05447</v>
      </c>
      <c r="L477" s="54">
        <v>0.21089399999999991</v>
      </c>
      <c r="M477" s="54">
        <f t="shared" si="457"/>
        <v>1.2653639999999999</v>
      </c>
      <c r="N477" s="54">
        <v>0</v>
      </c>
      <c r="O477" s="54">
        <v>0</v>
      </c>
      <c r="P477" s="54">
        <v>1.05447</v>
      </c>
      <c r="Q477" s="54">
        <v>0.21089399999999991</v>
      </c>
      <c r="R477" s="54">
        <f t="shared" si="458"/>
        <v>0</v>
      </c>
      <c r="S477" s="54">
        <f t="shared" si="459"/>
        <v>0</v>
      </c>
      <c r="T477" s="55">
        <f t="shared" si="449"/>
        <v>0</v>
      </c>
      <c r="U477" s="54">
        <f t="shared" si="460"/>
        <v>0</v>
      </c>
      <c r="V477" s="55">
        <v>0</v>
      </c>
      <c r="W477" s="54">
        <f t="shared" si="461"/>
        <v>0</v>
      </c>
      <c r="X477" s="55">
        <v>0</v>
      </c>
      <c r="Y477" s="54">
        <f t="shared" si="462"/>
        <v>0</v>
      </c>
      <c r="Z477" s="55">
        <f t="shared" si="453"/>
        <v>0</v>
      </c>
      <c r="AA477" s="54">
        <f t="shared" si="463"/>
        <v>0</v>
      </c>
      <c r="AB477" s="55">
        <f t="shared" si="455"/>
        <v>0</v>
      </c>
      <c r="AC477" s="56" t="s">
        <v>34</v>
      </c>
      <c r="AK477" s="33"/>
      <c r="AL477" s="33"/>
    </row>
    <row r="478" spans="1:38" ht="45" customHeight="1" x14ac:dyDescent="0.25">
      <c r="A478" s="50" t="s">
        <v>1013</v>
      </c>
      <c r="B478" s="129" t="s">
        <v>1023</v>
      </c>
      <c r="C478" s="82" t="s">
        <v>1024</v>
      </c>
      <c r="D478" s="54">
        <v>10.672799999999999</v>
      </c>
      <c r="E478" s="54" t="s">
        <v>34</v>
      </c>
      <c r="F478" s="71">
        <v>0</v>
      </c>
      <c r="G478" s="71">
        <f t="shared" si="456"/>
        <v>10.672799999999999</v>
      </c>
      <c r="H478" s="54">
        <v>10.672799999999999</v>
      </c>
      <c r="I478" s="54">
        <v>0</v>
      </c>
      <c r="J478" s="54">
        <v>0</v>
      </c>
      <c r="K478" s="54">
        <v>8.8940000000000001</v>
      </c>
      <c r="L478" s="54">
        <v>1.7787999999999986</v>
      </c>
      <c r="M478" s="54">
        <f t="shared" si="457"/>
        <v>0</v>
      </c>
      <c r="N478" s="54">
        <v>0</v>
      </c>
      <c r="O478" s="54">
        <v>0</v>
      </c>
      <c r="P478" s="54">
        <v>0</v>
      </c>
      <c r="Q478" s="54">
        <v>0</v>
      </c>
      <c r="R478" s="54">
        <f t="shared" si="458"/>
        <v>10.672799999999999</v>
      </c>
      <c r="S478" s="54">
        <f t="shared" si="459"/>
        <v>-10.672799999999999</v>
      </c>
      <c r="T478" s="55">
        <f t="shared" si="449"/>
        <v>-1</v>
      </c>
      <c r="U478" s="54">
        <f t="shared" si="460"/>
        <v>0</v>
      </c>
      <c r="V478" s="55">
        <v>0</v>
      </c>
      <c r="W478" s="54">
        <f t="shared" si="461"/>
        <v>0</v>
      </c>
      <c r="X478" s="55">
        <v>0</v>
      </c>
      <c r="Y478" s="54">
        <f t="shared" si="462"/>
        <v>-8.8940000000000001</v>
      </c>
      <c r="Z478" s="55">
        <f t="shared" si="453"/>
        <v>-1</v>
      </c>
      <c r="AA478" s="54">
        <f t="shared" si="463"/>
        <v>-1.7787999999999986</v>
      </c>
      <c r="AB478" s="55">
        <f t="shared" si="455"/>
        <v>-1</v>
      </c>
      <c r="AC478" s="56" t="s">
        <v>1018</v>
      </c>
      <c r="AK478" s="33"/>
      <c r="AL478" s="33"/>
    </row>
    <row r="479" spans="1:38" ht="45" customHeight="1" x14ac:dyDescent="0.25">
      <c r="A479" s="50" t="s">
        <v>1013</v>
      </c>
      <c r="B479" s="129" t="s">
        <v>1025</v>
      </c>
      <c r="C479" s="82" t="s">
        <v>1026</v>
      </c>
      <c r="D479" s="77">
        <v>15.710000399999998</v>
      </c>
      <c r="E479" s="77" t="s">
        <v>34</v>
      </c>
      <c r="F479" s="77">
        <v>0</v>
      </c>
      <c r="G479" s="71">
        <f t="shared" si="456"/>
        <v>15.710000399999998</v>
      </c>
      <c r="H479" s="54">
        <v>15.710000399999998</v>
      </c>
      <c r="I479" s="54">
        <v>0</v>
      </c>
      <c r="J479" s="54">
        <v>0</v>
      </c>
      <c r="K479" s="54">
        <v>13.091666999999999</v>
      </c>
      <c r="L479" s="54">
        <v>2.6183333999999991</v>
      </c>
      <c r="M479" s="54">
        <f t="shared" si="457"/>
        <v>20.934123410000002</v>
      </c>
      <c r="N479" s="54">
        <v>0</v>
      </c>
      <c r="O479" s="54">
        <v>0</v>
      </c>
      <c r="P479" s="54">
        <v>17.445102840000001</v>
      </c>
      <c r="Q479" s="54">
        <v>3.489020570000001</v>
      </c>
      <c r="R479" s="54">
        <f t="shared" si="458"/>
        <v>-5.2241230100000031</v>
      </c>
      <c r="S479" s="54">
        <f t="shared" si="459"/>
        <v>5.2241230100000031</v>
      </c>
      <c r="T479" s="55">
        <f t="shared" si="449"/>
        <v>0.33253487441031532</v>
      </c>
      <c r="U479" s="54">
        <f t="shared" si="460"/>
        <v>0</v>
      </c>
      <c r="V479" s="55">
        <v>0</v>
      </c>
      <c r="W479" s="54">
        <f t="shared" si="461"/>
        <v>0</v>
      </c>
      <c r="X479" s="55">
        <v>0</v>
      </c>
      <c r="Y479" s="54">
        <f t="shared" si="462"/>
        <v>4.3534358400000013</v>
      </c>
      <c r="Z479" s="55">
        <f t="shared" si="453"/>
        <v>0.33253487428300776</v>
      </c>
      <c r="AA479" s="54">
        <f t="shared" si="463"/>
        <v>0.87068717000000184</v>
      </c>
      <c r="AB479" s="55">
        <f t="shared" si="455"/>
        <v>0.33253487504685314</v>
      </c>
      <c r="AC479" s="56" t="s">
        <v>1027</v>
      </c>
      <c r="AK479" s="33"/>
      <c r="AL479" s="33"/>
    </row>
    <row r="480" spans="1:38" ht="45" customHeight="1" x14ac:dyDescent="0.25">
      <c r="A480" s="50" t="s">
        <v>1013</v>
      </c>
      <c r="B480" s="129" t="s">
        <v>1028</v>
      </c>
      <c r="C480" s="82" t="s">
        <v>1029</v>
      </c>
      <c r="D480" s="54">
        <v>100.04399999</v>
      </c>
      <c r="E480" s="54" t="s">
        <v>34</v>
      </c>
      <c r="F480" s="54">
        <v>0</v>
      </c>
      <c r="G480" s="71">
        <f t="shared" si="456"/>
        <v>100.04399999</v>
      </c>
      <c r="H480" s="54">
        <v>100.04399999</v>
      </c>
      <c r="I480" s="54">
        <v>0</v>
      </c>
      <c r="J480" s="54">
        <v>0</v>
      </c>
      <c r="K480" s="54">
        <v>83.369999989999997</v>
      </c>
      <c r="L480" s="54">
        <v>16.674000000000007</v>
      </c>
      <c r="M480" s="54">
        <f t="shared" si="457"/>
        <v>100.04399999000002</v>
      </c>
      <c r="N480" s="54">
        <v>0</v>
      </c>
      <c r="O480" s="54">
        <v>0</v>
      </c>
      <c r="P480" s="54">
        <v>83.369999990000011</v>
      </c>
      <c r="Q480" s="54">
        <v>16.674000000000003</v>
      </c>
      <c r="R480" s="54">
        <f t="shared" si="458"/>
        <v>0</v>
      </c>
      <c r="S480" s="54">
        <f t="shared" si="459"/>
        <v>0</v>
      </c>
      <c r="T480" s="55">
        <f t="shared" si="449"/>
        <v>0</v>
      </c>
      <c r="U480" s="54">
        <f t="shared" si="460"/>
        <v>0</v>
      </c>
      <c r="V480" s="55">
        <v>0</v>
      </c>
      <c r="W480" s="54">
        <f t="shared" si="461"/>
        <v>0</v>
      </c>
      <c r="X480" s="55">
        <v>0</v>
      </c>
      <c r="Y480" s="54">
        <f t="shared" si="462"/>
        <v>0</v>
      </c>
      <c r="Z480" s="55">
        <f t="shared" si="453"/>
        <v>0</v>
      </c>
      <c r="AA480" s="54">
        <f t="shared" si="463"/>
        <v>0</v>
      </c>
      <c r="AB480" s="55">
        <f t="shared" si="455"/>
        <v>0</v>
      </c>
      <c r="AC480" s="56" t="s">
        <v>34</v>
      </c>
      <c r="AK480" s="33"/>
      <c r="AL480" s="33"/>
    </row>
    <row r="481" spans="1:38" ht="45" customHeight="1" x14ac:dyDescent="0.25">
      <c r="A481" s="50" t="s">
        <v>1013</v>
      </c>
      <c r="B481" s="129" t="s">
        <v>1030</v>
      </c>
      <c r="C481" s="82" t="s">
        <v>1031</v>
      </c>
      <c r="D481" s="54">
        <v>0.53369999999999995</v>
      </c>
      <c r="E481" s="54" t="s">
        <v>34</v>
      </c>
      <c r="F481" s="71">
        <v>0</v>
      </c>
      <c r="G481" s="71">
        <f t="shared" si="456"/>
        <v>0.53369999999999995</v>
      </c>
      <c r="H481" s="54">
        <v>0.53369999999999995</v>
      </c>
      <c r="I481" s="54">
        <v>0</v>
      </c>
      <c r="J481" s="54">
        <v>0</v>
      </c>
      <c r="K481" s="54">
        <v>0.44474999999999992</v>
      </c>
      <c r="L481" s="54">
        <v>8.8950000000000029E-2</v>
      </c>
      <c r="M481" s="54">
        <f t="shared" si="457"/>
        <v>0.48960000000000004</v>
      </c>
      <c r="N481" s="54">
        <v>0</v>
      </c>
      <c r="O481" s="54">
        <v>0</v>
      </c>
      <c r="P481" s="54">
        <v>0.40799999999999997</v>
      </c>
      <c r="Q481" s="54">
        <v>8.1600000000000061E-2</v>
      </c>
      <c r="R481" s="54">
        <f t="shared" si="458"/>
        <v>4.4099999999999917E-2</v>
      </c>
      <c r="S481" s="54">
        <f t="shared" si="459"/>
        <v>-4.4099999999999917E-2</v>
      </c>
      <c r="T481" s="55">
        <f t="shared" si="449"/>
        <v>-8.2630691399662587E-2</v>
      </c>
      <c r="U481" s="54">
        <f t="shared" si="460"/>
        <v>0</v>
      </c>
      <c r="V481" s="55">
        <v>0</v>
      </c>
      <c r="W481" s="54">
        <f t="shared" si="461"/>
        <v>0</v>
      </c>
      <c r="X481" s="55">
        <v>0</v>
      </c>
      <c r="Y481" s="54">
        <f t="shared" si="462"/>
        <v>-3.6749999999999949E-2</v>
      </c>
      <c r="Z481" s="55">
        <f t="shared" si="453"/>
        <v>-8.2630691399662629E-2</v>
      </c>
      <c r="AA481" s="54">
        <f t="shared" si="463"/>
        <v>-7.3499999999999677E-3</v>
      </c>
      <c r="AB481" s="55">
        <f t="shared" si="455"/>
        <v>-8.2630691399662337E-2</v>
      </c>
      <c r="AC481" s="56" t="s">
        <v>34</v>
      </c>
      <c r="AK481" s="33"/>
      <c r="AL481" s="33"/>
    </row>
    <row r="482" spans="1:38" ht="45" customHeight="1" x14ac:dyDescent="0.25">
      <c r="A482" s="50" t="s">
        <v>1013</v>
      </c>
      <c r="B482" s="129" t="s">
        <v>1032</v>
      </c>
      <c r="C482" s="82" t="s">
        <v>1033</v>
      </c>
      <c r="D482" s="54">
        <v>0.38400000000000001</v>
      </c>
      <c r="E482" s="54" t="s">
        <v>34</v>
      </c>
      <c r="F482" s="71">
        <v>0</v>
      </c>
      <c r="G482" s="71">
        <f t="shared" si="456"/>
        <v>0.38400000000000001</v>
      </c>
      <c r="H482" s="54">
        <v>0.38400000000000001</v>
      </c>
      <c r="I482" s="54">
        <v>0</v>
      </c>
      <c r="J482" s="54">
        <v>0</v>
      </c>
      <c r="K482" s="54">
        <v>0.32</v>
      </c>
      <c r="L482" s="54">
        <v>6.4000000000000001E-2</v>
      </c>
      <c r="M482" s="54">
        <f t="shared" si="457"/>
        <v>0.32</v>
      </c>
      <c r="N482" s="54">
        <v>0</v>
      </c>
      <c r="O482" s="54">
        <v>0</v>
      </c>
      <c r="P482" s="54">
        <v>0.32</v>
      </c>
      <c r="Q482" s="54">
        <v>0</v>
      </c>
      <c r="R482" s="54">
        <f t="shared" si="458"/>
        <v>6.4000000000000001E-2</v>
      </c>
      <c r="S482" s="54">
        <f t="shared" si="459"/>
        <v>-6.4000000000000001E-2</v>
      </c>
      <c r="T482" s="55">
        <f t="shared" si="449"/>
        <v>-0.16666666666666666</v>
      </c>
      <c r="U482" s="54">
        <f t="shared" si="460"/>
        <v>0</v>
      </c>
      <c r="V482" s="55">
        <v>0</v>
      </c>
      <c r="W482" s="54">
        <f t="shared" si="461"/>
        <v>0</v>
      </c>
      <c r="X482" s="55">
        <v>0</v>
      </c>
      <c r="Y482" s="54">
        <f t="shared" si="462"/>
        <v>0</v>
      </c>
      <c r="Z482" s="55">
        <f t="shared" si="453"/>
        <v>0</v>
      </c>
      <c r="AA482" s="54">
        <f t="shared" si="463"/>
        <v>-6.4000000000000001E-2</v>
      </c>
      <c r="AB482" s="55">
        <f t="shared" si="455"/>
        <v>-1</v>
      </c>
      <c r="AC482" s="56" t="s">
        <v>327</v>
      </c>
      <c r="AK482" s="33"/>
      <c r="AL482" s="33"/>
    </row>
    <row r="483" spans="1:38" ht="45" customHeight="1" x14ac:dyDescent="0.25">
      <c r="A483" s="50" t="s">
        <v>1013</v>
      </c>
      <c r="B483" s="129" t="s">
        <v>1034</v>
      </c>
      <c r="C483" s="82" t="s">
        <v>1035</v>
      </c>
      <c r="D483" s="54">
        <v>0.33673200000000003</v>
      </c>
      <c r="E483" s="54" t="s">
        <v>34</v>
      </c>
      <c r="F483" s="54">
        <v>0</v>
      </c>
      <c r="G483" s="71">
        <f t="shared" si="456"/>
        <v>0.33673200000000003</v>
      </c>
      <c r="H483" s="54">
        <v>0.33673200000000003</v>
      </c>
      <c r="I483" s="54">
        <v>0</v>
      </c>
      <c r="J483" s="54">
        <v>0</v>
      </c>
      <c r="K483" s="54">
        <v>0.28061000000000003</v>
      </c>
      <c r="L483" s="54">
        <v>5.6122000000000005E-2</v>
      </c>
      <c r="M483" s="54">
        <f t="shared" si="457"/>
        <v>0</v>
      </c>
      <c r="N483" s="54">
        <v>0</v>
      </c>
      <c r="O483" s="54">
        <v>0</v>
      </c>
      <c r="P483" s="54">
        <v>0</v>
      </c>
      <c r="Q483" s="54">
        <v>0</v>
      </c>
      <c r="R483" s="54">
        <f t="shared" si="458"/>
        <v>0.33673200000000003</v>
      </c>
      <c r="S483" s="54">
        <f t="shared" si="459"/>
        <v>-0.33673200000000003</v>
      </c>
      <c r="T483" s="55">
        <f t="shared" si="449"/>
        <v>-1</v>
      </c>
      <c r="U483" s="54">
        <f t="shared" si="460"/>
        <v>0</v>
      </c>
      <c r="V483" s="55">
        <v>0</v>
      </c>
      <c r="W483" s="54">
        <f t="shared" si="461"/>
        <v>0</v>
      </c>
      <c r="X483" s="55">
        <v>0</v>
      </c>
      <c r="Y483" s="54">
        <f t="shared" si="462"/>
        <v>-0.28061000000000003</v>
      </c>
      <c r="Z483" s="55">
        <f t="shared" si="453"/>
        <v>-1</v>
      </c>
      <c r="AA483" s="54">
        <f t="shared" si="463"/>
        <v>-5.6122000000000005E-2</v>
      </c>
      <c r="AB483" s="55">
        <f t="shared" si="455"/>
        <v>-1</v>
      </c>
      <c r="AC483" s="56" t="s">
        <v>1036</v>
      </c>
      <c r="AK483" s="33"/>
      <c r="AL483" s="33"/>
    </row>
    <row r="484" spans="1:38" ht="66" customHeight="1" x14ac:dyDescent="0.25">
      <c r="A484" s="50" t="s">
        <v>1013</v>
      </c>
      <c r="B484" s="129" t="s">
        <v>1037</v>
      </c>
      <c r="C484" s="82" t="s">
        <v>1038</v>
      </c>
      <c r="D484" s="54">
        <v>0.15109</v>
      </c>
      <c r="E484" s="54" t="s">
        <v>34</v>
      </c>
      <c r="F484" s="54">
        <v>0</v>
      </c>
      <c r="G484" s="71">
        <f t="shared" si="456"/>
        <v>0.15109</v>
      </c>
      <c r="H484" s="54">
        <v>0.15109</v>
      </c>
      <c r="I484" s="54">
        <v>0</v>
      </c>
      <c r="J484" s="54">
        <v>0</v>
      </c>
      <c r="K484" s="54">
        <v>0.12590833333333334</v>
      </c>
      <c r="L484" s="54">
        <v>2.5181666666666658E-2</v>
      </c>
      <c r="M484" s="54">
        <f t="shared" si="457"/>
        <v>0.15109</v>
      </c>
      <c r="N484" s="54">
        <v>0</v>
      </c>
      <c r="O484" s="54">
        <v>0</v>
      </c>
      <c r="P484" s="54">
        <v>0.12590833000000001</v>
      </c>
      <c r="Q484" s="54">
        <v>2.5181669999999989E-2</v>
      </c>
      <c r="R484" s="54">
        <f t="shared" si="458"/>
        <v>0</v>
      </c>
      <c r="S484" s="54">
        <f t="shared" si="459"/>
        <v>0</v>
      </c>
      <c r="T484" s="55">
        <f t="shared" si="449"/>
        <v>0</v>
      </c>
      <c r="U484" s="54">
        <f t="shared" si="460"/>
        <v>0</v>
      </c>
      <c r="V484" s="55">
        <v>0</v>
      </c>
      <c r="W484" s="54">
        <f t="shared" si="461"/>
        <v>0</v>
      </c>
      <c r="X484" s="55">
        <v>0</v>
      </c>
      <c r="Y484" s="54">
        <f t="shared" si="462"/>
        <v>-3.3333333315788138E-9</v>
      </c>
      <c r="Z484" s="55">
        <f t="shared" si="453"/>
        <v>-2.6474286834963109E-8</v>
      </c>
      <c r="AA484" s="54">
        <f t="shared" si="463"/>
        <v>3.3333333315788138E-9</v>
      </c>
      <c r="AB484" s="55">
        <f t="shared" si="455"/>
        <v>1.3237143417481561E-7</v>
      </c>
      <c r="AC484" s="56" t="s">
        <v>34</v>
      </c>
      <c r="AK484" s="33"/>
      <c r="AL484" s="33"/>
    </row>
    <row r="485" spans="1:38" ht="45" customHeight="1" x14ac:dyDescent="0.25">
      <c r="A485" s="50" t="s">
        <v>1013</v>
      </c>
      <c r="B485" s="129" t="s">
        <v>1039</v>
      </c>
      <c r="C485" s="82" t="s">
        <v>1040</v>
      </c>
      <c r="D485" s="54">
        <v>3.4138679999999999</v>
      </c>
      <c r="E485" s="54" t="s">
        <v>34</v>
      </c>
      <c r="F485" s="71">
        <v>0</v>
      </c>
      <c r="G485" s="71">
        <f t="shared" si="456"/>
        <v>3.4138679999999999</v>
      </c>
      <c r="H485" s="54">
        <v>3.4138679999999999</v>
      </c>
      <c r="I485" s="54">
        <v>0</v>
      </c>
      <c r="J485" s="54">
        <v>0</v>
      </c>
      <c r="K485" s="54">
        <v>2.8448899999999999</v>
      </c>
      <c r="L485" s="54">
        <v>0.56897799999999998</v>
      </c>
      <c r="M485" s="54">
        <f t="shared" si="457"/>
        <v>0</v>
      </c>
      <c r="N485" s="54">
        <v>0</v>
      </c>
      <c r="O485" s="54">
        <v>0</v>
      </c>
      <c r="P485" s="54">
        <v>0</v>
      </c>
      <c r="Q485" s="54">
        <v>0</v>
      </c>
      <c r="R485" s="54">
        <f t="shared" si="458"/>
        <v>3.4138679999999999</v>
      </c>
      <c r="S485" s="54">
        <f t="shared" si="459"/>
        <v>-3.4138679999999999</v>
      </c>
      <c r="T485" s="55">
        <f t="shared" si="449"/>
        <v>-1</v>
      </c>
      <c r="U485" s="54">
        <f t="shared" si="460"/>
        <v>0</v>
      </c>
      <c r="V485" s="55">
        <v>0</v>
      </c>
      <c r="W485" s="54">
        <f t="shared" si="461"/>
        <v>0</v>
      </c>
      <c r="X485" s="55">
        <v>0</v>
      </c>
      <c r="Y485" s="54">
        <f t="shared" si="462"/>
        <v>-2.8448899999999999</v>
      </c>
      <c r="Z485" s="55">
        <f t="shared" si="453"/>
        <v>-1</v>
      </c>
      <c r="AA485" s="54">
        <f t="shared" si="463"/>
        <v>-0.56897799999999998</v>
      </c>
      <c r="AB485" s="55">
        <f t="shared" si="455"/>
        <v>-1</v>
      </c>
      <c r="AC485" s="56" t="s">
        <v>1041</v>
      </c>
      <c r="AK485" s="33"/>
      <c r="AL485" s="33"/>
    </row>
    <row r="486" spans="1:38" ht="45" customHeight="1" x14ac:dyDescent="0.25">
      <c r="A486" s="50" t="s">
        <v>1013</v>
      </c>
      <c r="B486" s="129" t="s">
        <v>1042</v>
      </c>
      <c r="C486" s="82" t="s">
        <v>1043</v>
      </c>
      <c r="D486" s="54">
        <v>3.5471999999999997</v>
      </c>
      <c r="E486" s="54" t="s">
        <v>34</v>
      </c>
      <c r="F486" s="71">
        <v>0</v>
      </c>
      <c r="G486" s="71">
        <f t="shared" si="456"/>
        <v>3.5471999999999997</v>
      </c>
      <c r="H486" s="54">
        <v>3.5471999999999997</v>
      </c>
      <c r="I486" s="54">
        <v>0</v>
      </c>
      <c r="J486" s="54">
        <v>0</v>
      </c>
      <c r="K486" s="54">
        <v>2.956</v>
      </c>
      <c r="L486" s="54">
        <v>0.59119999999999973</v>
      </c>
      <c r="M486" s="54">
        <f t="shared" si="457"/>
        <v>8.7424643100000008</v>
      </c>
      <c r="N486" s="54">
        <v>0</v>
      </c>
      <c r="O486" s="54">
        <v>0</v>
      </c>
      <c r="P486" s="54">
        <v>7.2853869300000005</v>
      </c>
      <c r="Q486" s="54">
        <v>1.4570773800000005</v>
      </c>
      <c r="R486" s="54">
        <f t="shared" si="458"/>
        <v>-5.1952643100000007</v>
      </c>
      <c r="S486" s="54">
        <f t="shared" si="459"/>
        <v>5.1952643100000007</v>
      </c>
      <c r="T486" s="55">
        <f t="shared" si="449"/>
        <v>1.4646099205006768</v>
      </c>
      <c r="U486" s="54">
        <f t="shared" si="460"/>
        <v>0</v>
      </c>
      <c r="V486" s="55">
        <v>0</v>
      </c>
      <c r="W486" s="54">
        <f t="shared" si="461"/>
        <v>0</v>
      </c>
      <c r="X486" s="55">
        <v>0</v>
      </c>
      <c r="Y486" s="54">
        <f t="shared" si="462"/>
        <v>4.3293869300000001</v>
      </c>
      <c r="Z486" s="55">
        <f t="shared" si="453"/>
        <v>1.4646099221921516</v>
      </c>
      <c r="AA486" s="54">
        <f t="shared" si="463"/>
        <v>0.86587738000000081</v>
      </c>
      <c r="AB486" s="55">
        <f t="shared" si="455"/>
        <v>1.4646099120433038</v>
      </c>
      <c r="AC486" s="56" t="s">
        <v>1044</v>
      </c>
      <c r="AK486" s="33"/>
      <c r="AL486" s="33"/>
    </row>
    <row r="487" spans="1:38" ht="44.25" customHeight="1" x14ac:dyDescent="0.25">
      <c r="A487" s="50" t="s">
        <v>1013</v>
      </c>
      <c r="B487" s="129" t="s">
        <v>1045</v>
      </c>
      <c r="C487" s="82" t="s">
        <v>1046</v>
      </c>
      <c r="D487" s="54">
        <v>0.43275599999999997</v>
      </c>
      <c r="E487" s="54" t="s">
        <v>34</v>
      </c>
      <c r="F487" s="71">
        <v>0</v>
      </c>
      <c r="G487" s="71">
        <f t="shared" si="456"/>
        <v>0.43275599999999997</v>
      </c>
      <c r="H487" s="54">
        <v>0.43275599999999997</v>
      </c>
      <c r="I487" s="54">
        <v>0</v>
      </c>
      <c r="J487" s="54">
        <v>0</v>
      </c>
      <c r="K487" s="54">
        <v>0.36063000000000001</v>
      </c>
      <c r="L487" s="54">
        <v>7.2125999999999968E-2</v>
      </c>
      <c r="M487" s="54">
        <f t="shared" si="457"/>
        <v>0</v>
      </c>
      <c r="N487" s="54">
        <v>0</v>
      </c>
      <c r="O487" s="54">
        <v>0</v>
      </c>
      <c r="P487" s="54">
        <v>0</v>
      </c>
      <c r="Q487" s="54">
        <v>0</v>
      </c>
      <c r="R487" s="54">
        <f t="shared" si="458"/>
        <v>0.43275599999999997</v>
      </c>
      <c r="S487" s="54">
        <f t="shared" si="459"/>
        <v>-0.43275599999999997</v>
      </c>
      <c r="T487" s="55">
        <f t="shared" si="449"/>
        <v>-1</v>
      </c>
      <c r="U487" s="54">
        <f t="shared" si="460"/>
        <v>0</v>
      </c>
      <c r="V487" s="55">
        <v>0</v>
      </c>
      <c r="W487" s="54">
        <f t="shared" si="461"/>
        <v>0</v>
      </c>
      <c r="X487" s="55">
        <v>0</v>
      </c>
      <c r="Y487" s="54">
        <f t="shared" si="462"/>
        <v>-0.36063000000000001</v>
      </c>
      <c r="Z487" s="55">
        <f t="shared" si="453"/>
        <v>-1</v>
      </c>
      <c r="AA487" s="54">
        <f t="shared" si="463"/>
        <v>-7.2125999999999968E-2</v>
      </c>
      <c r="AB487" s="55">
        <f t="shared" si="455"/>
        <v>-1</v>
      </c>
      <c r="AC487" s="56" t="s">
        <v>1047</v>
      </c>
      <c r="AK487" s="33"/>
      <c r="AL487" s="33"/>
    </row>
    <row r="488" spans="1:38" ht="51.75" customHeight="1" x14ac:dyDescent="0.25">
      <c r="A488" s="50" t="s">
        <v>1013</v>
      </c>
      <c r="B488" s="129" t="s">
        <v>1048</v>
      </c>
      <c r="C488" s="82" t="s">
        <v>1049</v>
      </c>
      <c r="D488" s="54">
        <v>0.22559999999999999</v>
      </c>
      <c r="E488" s="54" t="s">
        <v>34</v>
      </c>
      <c r="F488" s="71">
        <v>0</v>
      </c>
      <c r="G488" s="71">
        <f t="shared" si="456"/>
        <v>0.22559999999999999</v>
      </c>
      <c r="H488" s="54">
        <v>0.22559999999999999</v>
      </c>
      <c r="I488" s="54">
        <v>0</v>
      </c>
      <c r="J488" s="54">
        <v>0</v>
      </c>
      <c r="K488" s="54">
        <v>0.188</v>
      </c>
      <c r="L488" s="54">
        <v>3.7599999999999995E-2</v>
      </c>
      <c r="M488" s="54">
        <f t="shared" si="457"/>
        <v>0.22559999999999999</v>
      </c>
      <c r="N488" s="54">
        <v>0</v>
      </c>
      <c r="O488" s="54">
        <v>0</v>
      </c>
      <c r="P488" s="54">
        <v>0.188</v>
      </c>
      <c r="Q488" s="54">
        <v>3.7599999999999995E-2</v>
      </c>
      <c r="R488" s="54">
        <f t="shared" si="458"/>
        <v>0</v>
      </c>
      <c r="S488" s="54">
        <f t="shared" si="459"/>
        <v>0</v>
      </c>
      <c r="T488" s="55">
        <f t="shared" si="449"/>
        <v>0</v>
      </c>
      <c r="U488" s="54">
        <f t="shared" si="460"/>
        <v>0</v>
      </c>
      <c r="V488" s="55">
        <v>0</v>
      </c>
      <c r="W488" s="54">
        <f t="shared" si="461"/>
        <v>0</v>
      </c>
      <c r="X488" s="55">
        <v>0</v>
      </c>
      <c r="Y488" s="54">
        <f t="shared" si="462"/>
        <v>0</v>
      </c>
      <c r="Z488" s="55">
        <f t="shared" si="453"/>
        <v>0</v>
      </c>
      <c r="AA488" s="54">
        <f t="shared" si="463"/>
        <v>0</v>
      </c>
      <c r="AB488" s="55">
        <f t="shared" si="455"/>
        <v>0</v>
      </c>
      <c r="AC488" s="56" t="s">
        <v>34</v>
      </c>
      <c r="AK488" s="33"/>
      <c r="AL488" s="33"/>
    </row>
    <row r="489" spans="1:38" ht="31.5" x14ac:dyDescent="0.25">
      <c r="A489" s="50" t="s">
        <v>1013</v>
      </c>
      <c r="B489" s="129" t="s">
        <v>1050</v>
      </c>
      <c r="C489" s="82" t="s">
        <v>1051</v>
      </c>
      <c r="D489" s="54">
        <v>0.14118806</v>
      </c>
      <c r="E489" s="54" t="s">
        <v>34</v>
      </c>
      <c r="F489" s="71">
        <v>0</v>
      </c>
      <c r="G489" s="71">
        <f t="shared" si="456"/>
        <v>0.14118806</v>
      </c>
      <c r="H489" s="54">
        <v>0.14118806</v>
      </c>
      <c r="I489" s="54">
        <v>0</v>
      </c>
      <c r="J489" s="54">
        <v>0</v>
      </c>
      <c r="K489" s="54">
        <v>0.11765671666666669</v>
      </c>
      <c r="L489" s="54">
        <v>2.3531343333333316E-2</v>
      </c>
      <c r="M489" s="54">
        <f t="shared" si="457"/>
        <v>0.14118806</v>
      </c>
      <c r="N489" s="54">
        <v>0</v>
      </c>
      <c r="O489" s="54">
        <v>0</v>
      </c>
      <c r="P489" s="54">
        <v>0.11765672000000001</v>
      </c>
      <c r="Q489" s="54">
        <v>2.3531339999999998E-2</v>
      </c>
      <c r="R489" s="54">
        <f t="shared" si="458"/>
        <v>0</v>
      </c>
      <c r="S489" s="54">
        <f t="shared" si="459"/>
        <v>0</v>
      </c>
      <c r="T489" s="55">
        <f t="shared" si="449"/>
        <v>0</v>
      </c>
      <c r="U489" s="54">
        <f t="shared" si="460"/>
        <v>0</v>
      </c>
      <c r="V489" s="55">
        <v>0</v>
      </c>
      <c r="W489" s="54">
        <f t="shared" si="461"/>
        <v>0</v>
      </c>
      <c r="X489" s="55">
        <v>0</v>
      </c>
      <c r="Y489" s="54">
        <f t="shared" si="462"/>
        <v>3.333333317701026E-9</v>
      </c>
      <c r="Z489" s="55">
        <f t="shared" si="453"/>
        <v>2.833100746083791E-8</v>
      </c>
      <c r="AA489" s="54">
        <f t="shared" si="463"/>
        <v>-3.333333317701026E-9</v>
      </c>
      <c r="AB489" s="55">
        <f t="shared" si="455"/>
        <v>-1.4165503730418968E-7</v>
      </c>
      <c r="AC489" s="56" t="s">
        <v>34</v>
      </c>
      <c r="AK489" s="33"/>
      <c r="AL489" s="33"/>
    </row>
    <row r="490" spans="1:38" x14ac:dyDescent="0.25">
      <c r="A490" s="50" t="s">
        <v>1013</v>
      </c>
      <c r="B490" s="129" t="s">
        <v>1052</v>
      </c>
      <c r="C490" s="82" t="s">
        <v>1053</v>
      </c>
      <c r="D490" s="54">
        <v>0.22877855999999999</v>
      </c>
      <c r="E490" s="54" t="s">
        <v>34</v>
      </c>
      <c r="F490" s="71">
        <v>0</v>
      </c>
      <c r="G490" s="71">
        <f t="shared" si="456"/>
        <v>0.22877855999999999</v>
      </c>
      <c r="H490" s="54">
        <v>0.22877855999999999</v>
      </c>
      <c r="I490" s="54">
        <v>0</v>
      </c>
      <c r="J490" s="54">
        <v>0</v>
      </c>
      <c r="K490" s="54">
        <v>0.19064880000000001</v>
      </c>
      <c r="L490" s="54">
        <v>3.8129759999999985E-2</v>
      </c>
      <c r="M490" s="54">
        <f t="shared" si="457"/>
        <v>0.22877855999999999</v>
      </c>
      <c r="N490" s="54">
        <v>0</v>
      </c>
      <c r="O490" s="54">
        <v>0</v>
      </c>
      <c r="P490" s="54">
        <v>0.30830552</v>
      </c>
      <c r="Q490" s="54">
        <v>-7.9526960000000008E-2</v>
      </c>
      <c r="R490" s="54">
        <f t="shared" si="458"/>
        <v>0</v>
      </c>
      <c r="S490" s="54">
        <f t="shared" si="459"/>
        <v>0</v>
      </c>
      <c r="T490" s="55">
        <f t="shared" si="449"/>
        <v>0</v>
      </c>
      <c r="U490" s="54">
        <f t="shared" si="460"/>
        <v>0</v>
      </c>
      <c r="V490" s="55">
        <v>0</v>
      </c>
      <c r="W490" s="54">
        <f t="shared" si="461"/>
        <v>0</v>
      </c>
      <c r="X490" s="55">
        <v>0</v>
      </c>
      <c r="Y490" s="54">
        <f t="shared" si="462"/>
        <v>0.11765671999999999</v>
      </c>
      <c r="Z490" s="55">
        <f t="shared" si="453"/>
        <v>0.61713852906496125</v>
      </c>
      <c r="AA490" s="54">
        <f t="shared" si="463"/>
        <v>-0.11765671999999999</v>
      </c>
      <c r="AB490" s="55">
        <f t="shared" si="455"/>
        <v>-3.0856926453248077</v>
      </c>
      <c r="AC490" s="56" t="s">
        <v>34</v>
      </c>
      <c r="AK490" s="33"/>
      <c r="AL490" s="33"/>
    </row>
    <row r="491" spans="1:38" ht="31.5" x14ac:dyDescent="0.25">
      <c r="A491" s="96" t="s">
        <v>1013</v>
      </c>
      <c r="B491" s="103" t="s">
        <v>1054</v>
      </c>
      <c r="C491" s="104" t="s">
        <v>1055</v>
      </c>
      <c r="D491" s="54" t="s">
        <v>34</v>
      </c>
      <c r="E491" s="54" t="s">
        <v>34</v>
      </c>
      <c r="F491" s="71" t="s">
        <v>34</v>
      </c>
      <c r="G491" s="71" t="s">
        <v>34</v>
      </c>
      <c r="H491" s="54" t="s">
        <v>34</v>
      </c>
      <c r="I491" s="54" t="s">
        <v>34</v>
      </c>
      <c r="J491" s="54" t="s">
        <v>34</v>
      </c>
      <c r="K491" s="54" t="s">
        <v>34</v>
      </c>
      <c r="L491" s="54" t="s">
        <v>34</v>
      </c>
      <c r="M491" s="54">
        <f t="shared" si="457"/>
        <v>0.248748</v>
      </c>
      <c r="N491" s="54">
        <v>0</v>
      </c>
      <c r="O491" s="54">
        <v>0</v>
      </c>
      <c r="P491" s="54">
        <v>0.2079</v>
      </c>
      <c r="Q491" s="54">
        <v>4.0847999999999995E-2</v>
      </c>
      <c r="R491" s="54" t="s">
        <v>34</v>
      </c>
      <c r="S491" s="54" t="s">
        <v>34</v>
      </c>
      <c r="T491" s="55" t="s">
        <v>34</v>
      </c>
      <c r="U491" s="54" t="s">
        <v>34</v>
      </c>
      <c r="V491" s="55" t="s">
        <v>34</v>
      </c>
      <c r="W491" s="54" t="s">
        <v>34</v>
      </c>
      <c r="X491" s="55" t="s">
        <v>34</v>
      </c>
      <c r="Y491" s="54" t="s">
        <v>34</v>
      </c>
      <c r="Z491" s="55" t="s">
        <v>34</v>
      </c>
      <c r="AA491" s="54" t="s">
        <v>34</v>
      </c>
      <c r="AB491" s="55" t="s">
        <v>34</v>
      </c>
      <c r="AC491" s="56" t="s">
        <v>1056</v>
      </c>
      <c r="AK491" s="33"/>
      <c r="AL491" s="33"/>
    </row>
    <row r="492" spans="1:38" ht="31.5" x14ac:dyDescent="0.25">
      <c r="A492" s="96" t="s">
        <v>1013</v>
      </c>
      <c r="B492" s="103" t="s">
        <v>1057</v>
      </c>
      <c r="C492" s="104" t="s">
        <v>1058</v>
      </c>
      <c r="D492" s="54" t="s">
        <v>34</v>
      </c>
      <c r="E492" s="54" t="s">
        <v>34</v>
      </c>
      <c r="F492" s="71" t="s">
        <v>34</v>
      </c>
      <c r="G492" s="71" t="s">
        <v>34</v>
      </c>
      <c r="H492" s="54" t="s">
        <v>34</v>
      </c>
      <c r="I492" s="54" t="s">
        <v>34</v>
      </c>
      <c r="J492" s="54" t="s">
        <v>34</v>
      </c>
      <c r="K492" s="54" t="s">
        <v>34</v>
      </c>
      <c r="L492" s="54" t="s">
        <v>34</v>
      </c>
      <c r="M492" s="54">
        <f t="shared" si="457"/>
        <v>0.25623119999999999</v>
      </c>
      <c r="N492" s="54">
        <v>0</v>
      </c>
      <c r="O492" s="54">
        <v>0</v>
      </c>
      <c r="P492" s="54">
        <v>0.21352600000000002</v>
      </c>
      <c r="Q492" s="54">
        <v>4.2705199999999971E-2</v>
      </c>
      <c r="R492" s="54" t="s">
        <v>34</v>
      </c>
      <c r="S492" s="54" t="s">
        <v>34</v>
      </c>
      <c r="T492" s="55" t="s">
        <v>34</v>
      </c>
      <c r="U492" s="54" t="s">
        <v>34</v>
      </c>
      <c r="V492" s="55" t="s">
        <v>34</v>
      </c>
      <c r="W492" s="54" t="s">
        <v>34</v>
      </c>
      <c r="X492" s="55" t="s">
        <v>34</v>
      </c>
      <c r="Y492" s="54" t="s">
        <v>34</v>
      </c>
      <c r="Z492" s="55" t="s">
        <v>34</v>
      </c>
      <c r="AA492" s="54" t="s">
        <v>34</v>
      </c>
      <c r="AB492" s="55" t="s">
        <v>34</v>
      </c>
      <c r="AC492" s="56" t="s">
        <v>1059</v>
      </c>
      <c r="AK492" s="33"/>
      <c r="AL492" s="33"/>
    </row>
    <row r="493" spans="1:38" ht="31.5" x14ac:dyDescent="0.25">
      <c r="A493" s="96" t="s">
        <v>1013</v>
      </c>
      <c r="B493" s="103" t="s">
        <v>1060</v>
      </c>
      <c r="C493" s="104" t="s">
        <v>1061</v>
      </c>
      <c r="D493" s="54" t="s">
        <v>34</v>
      </c>
      <c r="E493" s="54" t="s">
        <v>34</v>
      </c>
      <c r="F493" s="71" t="s">
        <v>34</v>
      </c>
      <c r="G493" s="71" t="s">
        <v>34</v>
      </c>
      <c r="H493" s="54" t="s">
        <v>34</v>
      </c>
      <c r="I493" s="54" t="s">
        <v>34</v>
      </c>
      <c r="J493" s="54" t="s">
        <v>34</v>
      </c>
      <c r="K493" s="54" t="s">
        <v>34</v>
      </c>
      <c r="L493" s="54" t="s">
        <v>34</v>
      </c>
      <c r="M493" s="54">
        <f t="shared" si="457"/>
        <v>0.29161200000000004</v>
      </c>
      <c r="N493" s="54">
        <v>0</v>
      </c>
      <c r="O493" s="54">
        <v>0</v>
      </c>
      <c r="P493" s="54">
        <v>0.24301</v>
      </c>
      <c r="Q493" s="54">
        <v>4.8602000000000034E-2</v>
      </c>
      <c r="R493" s="54" t="s">
        <v>34</v>
      </c>
      <c r="S493" s="54" t="s">
        <v>34</v>
      </c>
      <c r="T493" s="55" t="s">
        <v>34</v>
      </c>
      <c r="U493" s="54" t="s">
        <v>34</v>
      </c>
      <c r="V493" s="55" t="s">
        <v>34</v>
      </c>
      <c r="W493" s="54" t="s">
        <v>34</v>
      </c>
      <c r="X493" s="55" t="s">
        <v>34</v>
      </c>
      <c r="Y493" s="54" t="s">
        <v>34</v>
      </c>
      <c r="Z493" s="55" t="s">
        <v>34</v>
      </c>
      <c r="AA493" s="54" t="s">
        <v>34</v>
      </c>
      <c r="AB493" s="55" t="s">
        <v>34</v>
      </c>
      <c r="AC493" s="56" t="s">
        <v>1056</v>
      </c>
      <c r="AK493" s="33"/>
      <c r="AL493" s="33"/>
    </row>
    <row r="494" spans="1:38" ht="47.25" x14ac:dyDescent="0.25">
      <c r="A494" s="96" t="s">
        <v>1013</v>
      </c>
      <c r="B494" s="103" t="s">
        <v>1062</v>
      </c>
      <c r="C494" s="104" t="s">
        <v>1063</v>
      </c>
      <c r="D494" s="54" t="s">
        <v>34</v>
      </c>
      <c r="E494" s="54" t="s">
        <v>34</v>
      </c>
      <c r="F494" s="71" t="s">
        <v>34</v>
      </c>
      <c r="G494" s="71" t="s">
        <v>34</v>
      </c>
      <c r="H494" s="54" t="s">
        <v>34</v>
      </c>
      <c r="I494" s="54" t="s">
        <v>34</v>
      </c>
      <c r="J494" s="54" t="s">
        <v>34</v>
      </c>
      <c r="K494" s="54" t="s">
        <v>34</v>
      </c>
      <c r="L494" s="54" t="s">
        <v>34</v>
      </c>
      <c r="M494" s="54">
        <f t="shared" si="457"/>
        <v>0</v>
      </c>
      <c r="N494" s="54">
        <v>0</v>
      </c>
      <c r="O494" s="54">
        <v>0</v>
      </c>
      <c r="P494" s="54">
        <v>0</v>
      </c>
      <c r="Q494" s="54">
        <v>0</v>
      </c>
      <c r="R494" s="54" t="s">
        <v>34</v>
      </c>
      <c r="S494" s="54" t="s">
        <v>34</v>
      </c>
      <c r="T494" s="55" t="s">
        <v>34</v>
      </c>
      <c r="U494" s="54" t="s">
        <v>34</v>
      </c>
      <c r="V494" s="55" t="s">
        <v>34</v>
      </c>
      <c r="W494" s="54" t="s">
        <v>34</v>
      </c>
      <c r="X494" s="55" t="s">
        <v>34</v>
      </c>
      <c r="Y494" s="54" t="s">
        <v>34</v>
      </c>
      <c r="Z494" s="55" t="s">
        <v>34</v>
      </c>
      <c r="AA494" s="54" t="s">
        <v>34</v>
      </c>
      <c r="AB494" s="55" t="s">
        <v>34</v>
      </c>
      <c r="AC494" s="56" t="s">
        <v>1056</v>
      </c>
      <c r="AK494" s="33"/>
      <c r="AL494" s="33"/>
    </row>
    <row r="495" spans="1:38" ht="31.5" x14ac:dyDescent="0.25">
      <c r="A495" s="96" t="s">
        <v>1013</v>
      </c>
      <c r="B495" s="103" t="s">
        <v>1064</v>
      </c>
      <c r="C495" s="104" t="s">
        <v>1065</v>
      </c>
      <c r="D495" s="54" t="s">
        <v>34</v>
      </c>
      <c r="E495" s="54" t="s">
        <v>34</v>
      </c>
      <c r="F495" s="71" t="s">
        <v>34</v>
      </c>
      <c r="G495" s="71" t="s">
        <v>34</v>
      </c>
      <c r="H495" s="54" t="s">
        <v>34</v>
      </c>
      <c r="I495" s="54" t="s">
        <v>34</v>
      </c>
      <c r="J495" s="54" t="s">
        <v>34</v>
      </c>
      <c r="K495" s="54" t="s">
        <v>34</v>
      </c>
      <c r="L495" s="54" t="s">
        <v>34</v>
      </c>
      <c r="M495" s="54">
        <f t="shared" si="457"/>
        <v>0</v>
      </c>
      <c r="N495" s="54">
        <v>0</v>
      </c>
      <c r="O495" s="54">
        <v>0</v>
      </c>
      <c r="P495" s="54">
        <v>0</v>
      </c>
      <c r="Q495" s="54">
        <v>0</v>
      </c>
      <c r="R495" s="54" t="s">
        <v>34</v>
      </c>
      <c r="S495" s="54" t="s">
        <v>34</v>
      </c>
      <c r="T495" s="55" t="s">
        <v>34</v>
      </c>
      <c r="U495" s="54" t="s">
        <v>34</v>
      </c>
      <c r="V495" s="55" t="s">
        <v>34</v>
      </c>
      <c r="W495" s="54" t="s">
        <v>34</v>
      </c>
      <c r="X495" s="55" t="s">
        <v>34</v>
      </c>
      <c r="Y495" s="54" t="s">
        <v>34</v>
      </c>
      <c r="Z495" s="55" t="s">
        <v>34</v>
      </c>
      <c r="AA495" s="54" t="s">
        <v>34</v>
      </c>
      <c r="AB495" s="55" t="s">
        <v>34</v>
      </c>
      <c r="AC495" s="56" t="s">
        <v>1056</v>
      </c>
      <c r="AK495" s="33"/>
      <c r="AL495" s="33"/>
    </row>
    <row r="496" spans="1:38" ht="48.75" customHeight="1" x14ac:dyDescent="0.25">
      <c r="A496" s="96" t="s">
        <v>1013</v>
      </c>
      <c r="B496" s="103" t="s">
        <v>1066</v>
      </c>
      <c r="C496" s="104" t="s">
        <v>1067</v>
      </c>
      <c r="D496" s="54" t="s">
        <v>34</v>
      </c>
      <c r="E496" s="54" t="s">
        <v>34</v>
      </c>
      <c r="F496" s="71" t="s">
        <v>34</v>
      </c>
      <c r="G496" s="71" t="s">
        <v>34</v>
      </c>
      <c r="H496" s="54" t="s">
        <v>34</v>
      </c>
      <c r="I496" s="54" t="s">
        <v>34</v>
      </c>
      <c r="J496" s="54" t="s">
        <v>34</v>
      </c>
      <c r="K496" s="54" t="s">
        <v>34</v>
      </c>
      <c r="L496" s="54" t="s">
        <v>34</v>
      </c>
      <c r="M496" s="54">
        <f t="shared" si="457"/>
        <v>0.28079999999999999</v>
      </c>
      <c r="N496" s="54">
        <v>0</v>
      </c>
      <c r="O496" s="54">
        <v>0</v>
      </c>
      <c r="P496" s="54">
        <v>0.19064880000000001</v>
      </c>
      <c r="Q496" s="54">
        <v>9.0151199999999987E-2</v>
      </c>
      <c r="R496" s="54" t="s">
        <v>34</v>
      </c>
      <c r="S496" s="54" t="s">
        <v>34</v>
      </c>
      <c r="T496" s="55" t="s">
        <v>34</v>
      </c>
      <c r="U496" s="54" t="s">
        <v>34</v>
      </c>
      <c r="V496" s="55" t="s">
        <v>34</v>
      </c>
      <c r="W496" s="54" t="s">
        <v>34</v>
      </c>
      <c r="X496" s="55" t="s">
        <v>34</v>
      </c>
      <c r="Y496" s="54" t="s">
        <v>34</v>
      </c>
      <c r="Z496" s="55" t="s">
        <v>34</v>
      </c>
      <c r="AA496" s="54" t="s">
        <v>34</v>
      </c>
      <c r="AB496" s="55" t="s">
        <v>34</v>
      </c>
      <c r="AC496" s="56" t="s">
        <v>1056</v>
      </c>
      <c r="AK496" s="33"/>
      <c r="AL496" s="33"/>
    </row>
    <row r="497" spans="1:38" ht="31.5" x14ac:dyDescent="0.25">
      <c r="A497" s="96" t="s">
        <v>1013</v>
      </c>
      <c r="B497" s="103" t="s">
        <v>1068</v>
      </c>
      <c r="C497" s="104" t="s">
        <v>1069</v>
      </c>
      <c r="D497" s="54" t="s">
        <v>34</v>
      </c>
      <c r="E497" s="54" t="s">
        <v>34</v>
      </c>
      <c r="F497" s="71" t="s">
        <v>34</v>
      </c>
      <c r="G497" s="71" t="s">
        <v>34</v>
      </c>
      <c r="H497" s="54" t="s">
        <v>34</v>
      </c>
      <c r="I497" s="54" t="s">
        <v>34</v>
      </c>
      <c r="J497" s="54" t="s">
        <v>34</v>
      </c>
      <c r="K497" s="54" t="s">
        <v>34</v>
      </c>
      <c r="L497" s="54" t="s">
        <v>34</v>
      </c>
      <c r="M497" s="54">
        <f t="shared" si="457"/>
        <v>11.061879999999999</v>
      </c>
      <c r="N497" s="54">
        <v>0</v>
      </c>
      <c r="O497" s="54">
        <v>0</v>
      </c>
      <c r="P497" s="54">
        <v>0</v>
      </c>
      <c r="Q497" s="54">
        <v>11.061879999999999</v>
      </c>
      <c r="R497" s="54" t="s">
        <v>34</v>
      </c>
      <c r="S497" s="54" t="s">
        <v>34</v>
      </c>
      <c r="T497" s="55" t="s">
        <v>34</v>
      </c>
      <c r="U497" s="54" t="s">
        <v>34</v>
      </c>
      <c r="V497" s="55" t="s">
        <v>34</v>
      </c>
      <c r="W497" s="54" t="s">
        <v>34</v>
      </c>
      <c r="X497" s="55" t="s">
        <v>34</v>
      </c>
      <c r="Y497" s="54" t="s">
        <v>34</v>
      </c>
      <c r="Z497" s="55" t="s">
        <v>34</v>
      </c>
      <c r="AA497" s="54" t="s">
        <v>34</v>
      </c>
      <c r="AB497" s="55" t="s">
        <v>34</v>
      </c>
      <c r="AC497" s="56" t="s">
        <v>1056</v>
      </c>
      <c r="AK497" s="33"/>
      <c r="AL497" s="33"/>
    </row>
    <row r="498" spans="1:38" ht="45" customHeight="1" x14ac:dyDescent="0.25">
      <c r="A498" s="96" t="s">
        <v>1013</v>
      </c>
      <c r="B498" s="103" t="s">
        <v>1070</v>
      </c>
      <c r="C498" s="104" t="s">
        <v>1071</v>
      </c>
      <c r="D498" s="54" t="s">
        <v>34</v>
      </c>
      <c r="E498" s="54" t="s">
        <v>34</v>
      </c>
      <c r="F498" s="71" t="s">
        <v>34</v>
      </c>
      <c r="G498" s="71" t="s">
        <v>34</v>
      </c>
      <c r="H498" s="54" t="s">
        <v>34</v>
      </c>
      <c r="I498" s="54" t="s">
        <v>34</v>
      </c>
      <c r="J498" s="54" t="s">
        <v>34</v>
      </c>
      <c r="K498" s="54" t="s">
        <v>34</v>
      </c>
      <c r="L498" s="54" t="s">
        <v>34</v>
      </c>
      <c r="M498" s="54">
        <f t="shared" si="457"/>
        <v>1.9776369999999999</v>
      </c>
      <c r="N498" s="54">
        <v>0</v>
      </c>
      <c r="O498" s="54">
        <v>0</v>
      </c>
      <c r="P498" s="54">
        <v>0</v>
      </c>
      <c r="Q498" s="54">
        <v>1.9776369999999999</v>
      </c>
      <c r="R498" s="54" t="s">
        <v>34</v>
      </c>
      <c r="S498" s="54" t="s">
        <v>34</v>
      </c>
      <c r="T498" s="55" t="s">
        <v>34</v>
      </c>
      <c r="U498" s="54" t="s">
        <v>34</v>
      </c>
      <c r="V498" s="55" t="s">
        <v>34</v>
      </c>
      <c r="W498" s="54" t="s">
        <v>34</v>
      </c>
      <c r="X498" s="55" t="s">
        <v>34</v>
      </c>
      <c r="Y498" s="54" t="s">
        <v>34</v>
      </c>
      <c r="Z498" s="55" t="s">
        <v>34</v>
      </c>
      <c r="AA498" s="54" t="s">
        <v>34</v>
      </c>
      <c r="AB498" s="55" t="s">
        <v>34</v>
      </c>
      <c r="AC498" s="82" t="s">
        <v>1056</v>
      </c>
      <c r="AK498" s="33"/>
      <c r="AL498" s="33"/>
    </row>
    <row r="499" spans="1:38" ht="42.75" customHeight="1" x14ac:dyDescent="0.25">
      <c r="A499" s="96" t="s">
        <v>1013</v>
      </c>
      <c r="B499" s="103" t="s">
        <v>1072</v>
      </c>
      <c r="C499" s="104" t="s">
        <v>1073</v>
      </c>
      <c r="D499" s="54" t="s">
        <v>34</v>
      </c>
      <c r="E499" s="54" t="s">
        <v>34</v>
      </c>
      <c r="F499" s="71" t="s">
        <v>34</v>
      </c>
      <c r="G499" s="71" t="s">
        <v>34</v>
      </c>
      <c r="H499" s="54" t="s">
        <v>34</v>
      </c>
      <c r="I499" s="54" t="s">
        <v>34</v>
      </c>
      <c r="J499" s="54" t="s">
        <v>34</v>
      </c>
      <c r="K499" s="54" t="s">
        <v>34</v>
      </c>
      <c r="L499" s="54" t="s">
        <v>34</v>
      </c>
      <c r="M499" s="54">
        <f t="shared" si="457"/>
        <v>0</v>
      </c>
      <c r="N499" s="54">
        <v>0</v>
      </c>
      <c r="O499" s="54">
        <v>0</v>
      </c>
      <c r="P499" s="54">
        <v>0</v>
      </c>
      <c r="Q499" s="54">
        <v>0</v>
      </c>
      <c r="R499" s="54" t="s">
        <v>34</v>
      </c>
      <c r="S499" s="54" t="s">
        <v>34</v>
      </c>
      <c r="T499" s="55" t="s">
        <v>34</v>
      </c>
      <c r="U499" s="54" t="s">
        <v>34</v>
      </c>
      <c r="V499" s="55" t="s">
        <v>34</v>
      </c>
      <c r="W499" s="54" t="s">
        <v>34</v>
      </c>
      <c r="X499" s="55" t="s">
        <v>34</v>
      </c>
      <c r="Y499" s="54" t="s">
        <v>34</v>
      </c>
      <c r="Z499" s="55" t="s">
        <v>34</v>
      </c>
      <c r="AA499" s="54" t="s">
        <v>34</v>
      </c>
      <c r="AB499" s="55" t="s">
        <v>34</v>
      </c>
      <c r="AC499" s="82" t="s">
        <v>1056</v>
      </c>
      <c r="AK499" s="33"/>
      <c r="AL499" s="33"/>
    </row>
    <row r="500" spans="1:38" ht="41.25" customHeight="1" x14ac:dyDescent="0.25">
      <c r="A500" s="50" t="s">
        <v>1013</v>
      </c>
      <c r="B500" s="129" t="s">
        <v>1074</v>
      </c>
      <c r="C500" s="82" t="s">
        <v>1075</v>
      </c>
      <c r="D500" s="54">
        <v>52.338999999999999</v>
      </c>
      <c r="E500" s="54" t="s">
        <v>34</v>
      </c>
      <c r="F500" s="71">
        <v>0</v>
      </c>
      <c r="G500" s="71">
        <f t="shared" si="456"/>
        <v>52.338999999999999</v>
      </c>
      <c r="H500" s="54">
        <v>52.338999999999999</v>
      </c>
      <c r="I500" s="54">
        <v>0</v>
      </c>
      <c r="J500" s="54">
        <v>0</v>
      </c>
      <c r="K500" s="54">
        <v>52.338999999999999</v>
      </c>
      <c r="L500" s="54">
        <v>0</v>
      </c>
      <c r="M500" s="54">
        <f t="shared" si="457"/>
        <v>14.699439050000001</v>
      </c>
      <c r="N500" s="54">
        <v>0</v>
      </c>
      <c r="O500" s="54">
        <v>0</v>
      </c>
      <c r="P500" s="54">
        <v>0</v>
      </c>
      <c r="Q500" s="54">
        <v>14.699439050000001</v>
      </c>
      <c r="R500" s="54">
        <f t="shared" si="458"/>
        <v>37.639560949999996</v>
      </c>
      <c r="S500" s="54">
        <f t="shared" si="459"/>
        <v>-37.639560949999996</v>
      </c>
      <c r="T500" s="55">
        <f t="shared" si="449"/>
        <v>-0.71914940961806684</v>
      </c>
      <c r="U500" s="54">
        <f t="shared" si="460"/>
        <v>0</v>
      </c>
      <c r="V500" s="55">
        <v>0</v>
      </c>
      <c r="W500" s="54">
        <f t="shared" si="461"/>
        <v>0</v>
      </c>
      <c r="X500" s="55">
        <v>0</v>
      </c>
      <c r="Y500" s="54">
        <f t="shared" si="462"/>
        <v>-52.338999999999999</v>
      </c>
      <c r="Z500" s="55">
        <f t="shared" si="453"/>
        <v>-1</v>
      </c>
      <c r="AA500" s="54">
        <f t="shared" si="463"/>
        <v>14.699439050000001</v>
      </c>
      <c r="AB500" s="55">
        <v>1</v>
      </c>
      <c r="AC500" s="82" t="s">
        <v>971</v>
      </c>
      <c r="AK500" s="33"/>
      <c r="AL500" s="33"/>
    </row>
    <row r="501" spans="1:38" ht="152.25" customHeight="1" x14ac:dyDescent="0.25">
      <c r="A501" s="96" t="s">
        <v>1013</v>
      </c>
      <c r="B501" s="103" t="s">
        <v>1076</v>
      </c>
      <c r="C501" s="104" t="s">
        <v>1077</v>
      </c>
      <c r="D501" s="54" t="s">
        <v>34</v>
      </c>
      <c r="E501" s="54" t="s">
        <v>34</v>
      </c>
      <c r="F501" s="71" t="s">
        <v>34</v>
      </c>
      <c r="G501" s="71" t="s">
        <v>34</v>
      </c>
      <c r="H501" s="54" t="s">
        <v>34</v>
      </c>
      <c r="I501" s="54" t="s">
        <v>34</v>
      </c>
      <c r="J501" s="54" t="s">
        <v>34</v>
      </c>
      <c r="K501" s="71" t="s">
        <v>34</v>
      </c>
      <c r="L501" s="54" t="s">
        <v>34</v>
      </c>
      <c r="M501" s="54">
        <f t="shared" si="457"/>
        <v>18.545324520000001</v>
      </c>
      <c r="N501" s="105">
        <v>0</v>
      </c>
      <c r="O501" s="105">
        <v>0</v>
      </c>
      <c r="P501" s="54">
        <v>0</v>
      </c>
      <c r="Q501" s="54">
        <v>18.545324520000001</v>
      </c>
      <c r="R501" s="54" t="s">
        <v>34</v>
      </c>
      <c r="S501" s="54" t="s">
        <v>34</v>
      </c>
      <c r="T501" s="55" t="s">
        <v>34</v>
      </c>
      <c r="U501" s="54" t="s">
        <v>34</v>
      </c>
      <c r="V501" s="55" t="s">
        <v>34</v>
      </c>
      <c r="W501" s="54" t="s">
        <v>34</v>
      </c>
      <c r="X501" s="55" t="s">
        <v>34</v>
      </c>
      <c r="Y501" s="54" t="s">
        <v>34</v>
      </c>
      <c r="Z501" s="55" t="s">
        <v>34</v>
      </c>
      <c r="AA501" s="54" t="s">
        <v>34</v>
      </c>
      <c r="AB501" s="55" t="s">
        <v>34</v>
      </c>
      <c r="AC501" s="56" t="s">
        <v>1078</v>
      </c>
      <c r="AK501" s="33"/>
      <c r="AL501" s="33"/>
    </row>
    <row r="502" spans="1:38" x14ac:dyDescent="0.25">
      <c r="A502" s="42" t="s">
        <v>1079</v>
      </c>
      <c r="B502" s="43" t="s">
        <v>1080</v>
      </c>
      <c r="C502" s="44" t="s">
        <v>33</v>
      </c>
      <c r="D502" s="45">
        <f t="shared" ref="D502:S502" si="464">SUM(D503,D544,D555,D641,D648,D654,D655)</f>
        <v>10856.7603814964</v>
      </c>
      <c r="E502" s="46">
        <f t="shared" si="464"/>
        <v>0</v>
      </c>
      <c r="F502" s="67">
        <f t="shared" si="464"/>
        <v>3835.8001755500004</v>
      </c>
      <c r="G502" s="67">
        <f t="shared" si="464"/>
        <v>7020.9602059463996</v>
      </c>
      <c r="H502" s="47">
        <f t="shared" si="464"/>
        <v>2860.7498776902003</v>
      </c>
      <c r="I502" s="47">
        <f t="shared" si="464"/>
        <v>0</v>
      </c>
      <c r="J502" s="47">
        <f t="shared" si="464"/>
        <v>0</v>
      </c>
      <c r="K502" s="47">
        <f t="shared" si="464"/>
        <v>1361.553638739</v>
      </c>
      <c r="L502" s="47">
        <f t="shared" si="464"/>
        <v>1499.1962389512</v>
      </c>
      <c r="M502" s="47">
        <f t="shared" si="464"/>
        <v>1850.8808692600003</v>
      </c>
      <c r="N502" s="47">
        <f t="shared" si="464"/>
        <v>0</v>
      </c>
      <c r="O502" s="47">
        <f t="shared" si="464"/>
        <v>0</v>
      </c>
      <c r="P502" s="47">
        <f t="shared" si="464"/>
        <v>799.43487521000009</v>
      </c>
      <c r="Q502" s="47">
        <f t="shared" si="464"/>
        <v>1051.4459940500001</v>
      </c>
      <c r="R502" s="47">
        <f t="shared" si="464"/>
        <v>5424.1435531763991</v>
      </c>
      <c r="S502" s="47">
        <f t="shared" si="464"/>
        <v>-1269.6550295402001</v>
      </c>
      <c r="T502" s="48">
        <f t="shared" ref="T502:T515" si="465">S502/H502</f>
        <v>-0.44381895790390907</v>
      </c>
      <c r="U502" s="47">
        <f t="shared" ref="U502" si="466">SUM(U503,U544,U555,U641,U648,U654,U655)</f>
        <v>0</v>
      </c>
      <c r="V502" s="48">
        <v>0</v>
      </c>
      <c r="W502" s="47">
        <f t="shared" ref="W502" si="467">SUM(W503,W544,W555,W641,W648,W654,W655)</f>
        <v>0</v>
      </c>
      <c r="X502" s="48">
        <v>0</v>
      </c>
      <c r="Y502" s="47">
        <f t="shared" ref="Y502" si="468">SUM(Y503,Y544,Y555,Y641,Y648,Y654,Y655)</f>
        <v>-573.93471856899998</v>
      </c>
      <c r="Z502" s="48">
        <f t="shared" ref="Z502:Z515" si="469">Y502/K502</f>
        <v>-0.42152927526274203</v>
      </c>
      <c r="AA502" s="47">
        <f t="shared" ref="AA502" si="470">SUM(AA503,AA544,AA555,AA641,AA648,AA654,AA655)</f>
        <v>-695.72031097120009</v>
      </c>
      <c r="AB502" s="48">
        <f t="shared" ref="AB502:AB515" si="471">AA502/L502</f>
        <v>-0.46406220406336435</v>
      </c>
      <c r="AC502" s="68" t="s">
        <v>34</v>
      </c>
      <c r="AK502" s="33"/>
      <c r="AL502" s="33"/>
    </row>
    <row r="503" spans="1:38" ht="31.5" x14ac:dyDescent="0.25">
      <c r="A503" s="42" t="s">
        <v>1081</v>
      </c>
      <c r="B503" s="43" t="s">
        <v>52</v>
      </c>
      <c r="C503" s="94" t="s">
        <v>33</v>
      </c>
      <c r="D503" s="45">
        <f t="shared" ref="D503:S503" si="472">D504+D507+D510+D543</f>
        <v>1999.027315924</v>
      </c>
      <c r="E503" s="46">
        <f t="shared" si="472"/>
        <v>0</v>
      </c>
      <c r="F503" s="67">
        <f t="shared" si="472"/>
        <v>301.10558921000006</v>
      </c>
      <c r="G503" s="67">
        <f t="shared" si="472"/>
        <v>1697.9217267139998</v>
      </c>
      <c r="H503" s="47">
        <f t="shared" si="472"/>
        <v>993.50296899600005</v>
      </c>
      <c r="I503" s="47">
        <f t="shared" si="472"/>
        <v>0</v>
      </c>
      <c r="J503" s="47">
        <f t="shared" si="472"/>
        <v>0</v>
      </c>
      <c r="K503" s="47">
        <f t="shared" si="472"/>
        <v>142.33891188999999</v>
      </c>
      <c r="L503" s="47">
        <f t="shared" si="472"/>
        <v>851.16405710599997</v>
      </c>
      <c r="M503" s="47">
        <f t="shared" si="472"/>
        <v>562.79195818000017</v>
      </c>
      <c r="N503" s="47">
        <f t="shared" si="472"/>
        <v>0</v>
      </c>
      <c r="O503" s="47">
        <f t="shared" si="472"/>
        <v>0</v>
      </c>
      <c r="P503" s="47">
        <f t="shared" si="472"/>
        <v>81.107977380000023</v>
      </c>
      <c r="Q503" s="47">
        <f t="shared" si="472"/>
        <v>481.68398079999997</v>
      </c>
      <c r="R503" s="47">
        <f t="shared" si="472"/>
        <v>1136.144173744</v>
      </c>
      <c r="S503" s="47">
        <f t="shared" si="472"/>
        <v>-431.72541602600006</v>
      </c>
      <c r="T503" s="48">
        <f t="shared" si="465"/>
        <v>-0.43454869235296489</v>
      </c>
      <c r="U503" s="47">
        <f t="shared" ref="U503" si="473">U504+U507+U510+U543</f>
        <v>0</v>
      </c>
      <c r="V503" s="48">
        <v>0</v>
      </c>
      <c r="W503" s="47">
        <f t="shared" ref="W503" si="474">W504+W507+W510+W543</f>
        <v>0</v>
      </c>
      <c r="X503" s="48">
        <v>0</v>
      </c>
      <c r="Y503" s="47">
        <f t="shared" ref="Y503" si="475">Y504+Y507+Y510+Y543</f>
        <v>-61.23093450999999</v>
      </c>
      <c r="Z503" s="48">
        <f t="shared" si="469"/>
        <v>-0.43017705908360093</v>
      </c>
      <c r="AA503" s="47">
        <f t="shared" ref="AA503" si="476">AA504+AA507+AA510+AA543</f>
        <v>-370.49448151600006</v>
      </c>
      <c r="AB503" s="48">
        <f t="shared" si="471"/>
        <v>-0.43527975414716136</v>
      </c>
      <c r="AC503" s="68" t="s">
        <v>34</v>
      </c>
      <c r="AK503" s="33"/>
      <c r="AL503" s="33"/>
    </row>
    <row r="504" spans="1:38" ht="78.75" x14ac:dyDescent="0.25">
      <c r="A504" s="42" t="s">
        <v>1082</v>
      </c>
      <c r="B504" s="43" t="s">
        <v>54</v>
      </c>
      <c r="C504" s="44" t="s">
        <v>33</v>
      </c>
      <c r="D504" s="45">
        <v>0</v>
      </c>
      <c r="E504" s="46">
        <v>0</v>
      </c>
      <c r="F504" s="67">
        <v>0</v>
      </c>
      <c r="G504" s="67">
        <v>0</v>
      </c>
      <c r="H504" s="47">
        <v>0</v>
      </c>
      <c r="I504" s="47">
        <v>0</v>
      </c>
      <c r="J504" s="47">
        <v>0</v>
      </c>
      <c r="K504" s="47">
        <v>0</v>
      </c>
      <c r="L504" s="47">
        <v>0</v>
      </c>
      <c r="M504" s="47">
        <v>0</v>
      </c>
      <c r="N504" s="47">
        <v>0</v>
      </c>
      <c r="O504" s="47">
        <v>0</v>
      </c>
      <c r="P504" s="47">
        <v>0</v>
      </c>
      <c r="Q504" s="47">
        <v>0</v>
      </c>
      <c r="R504" s="47">
        <v>0</v>
      </c>
      <c r="S504" s="47">
        <v>0</v>
      </c>
      <c r="T504" s="48">
        <v>0</v>
      </c>
      <c r="U504" s="47">
        <v>0</v>
      </c>
      <c r="V504" s="48">
        <v>0</v>
      </c>
      <c r="W504" s="47">
        <v>0</v>
      </c>
      <c r="X504" s="48">
        <v>0</v>
      </c>
      <c r="Y504" s="47">
        <v>0</v>
      </c>
      <c r="Z504" s="48">
        <v>0</v>
      </c>
      <c r="AA504" s="47">
        <v>0</v>
      </c>
      <c r="AB504" s="48">
        <v>0</v>
      </c>
      <c r="AC504" s="68" t="s">
        <v>34</v>
      </c>
      <c r="AK504" s="33"/>
      <c r="AL504" s="33"/>
    </row>
    <row r="505" spans="1:38" ht="31.5" x14ac:dyDescent="0.25">
      <c r="A505" s="42" t="s">
        <v>1083</v>
      </c>
      <c r="B505" s="43" t="s">
        <v>61</v>
      </c>
      <c r="C505" s="94" t="s">
        <v>33</v>
      </c>
      <c r="D505" s="45">
        <v>0</v>
      </c>
      <c r="E505" s="46">
        <v>0</v>
      </c>
      <c r="F505" s="67">
        <v>0</v>
      </c>
      <c r="G505" s="67">
        <v>0</v>
      </c>
      <c r="H505" s="47">
        <v>0</v>
      </c>
      <c r="I505" s="47">
        <v>0</v>
      </c>
      <c r="J505" s="47">
        <v>0</v>
      </c>
      <c r="K505" s="47">
        <v>0</v>
      </c>
      <c r="L505" s="47">
        <v>0</v>
      </c>
      <c r="M505" s="47">
        <v>0</v>
      </c>
      <c r="N505" s="47">
        <v>0</v>
      </c>
      <c r="O505" s="47">
        <v>0</v>
      </c>
      <c r="P505" s="47">
        <v>0</v>
      </c>
      <c r="Q505" s="47">
        <v>0</v>
      </c>
      <c r="R505" s="47">
        <v>0</v>
      </c>
      <c r="S505" s="47">
        <v>0</v>
      </c>
      <c r="T505" s="48">
        <v>0</v>
      </c>
      <c r="U505" s="47">
        <v>0</v>
      </c>
      <c r="V505" s="48">
        <v>0</v>
      </c>
      <c r="W505" s="47">
        <v>0</v>
      </c>
      <c r="X505" s="48">
        <v>0</v>
      </c>
      <c r="Y505" s="47">
        <v>0</v>
      </c>
      <c r="Z505" s="48">
        <v>0</v>
      </c>
      <c r="AA505" s="47">
        <v>0</v>
      </c>
      <c r="AB505" s="48">
        <v>0</v>
      </c>
      <c r="AC505" s="68" t="s">
        <v>34</v>
      </c>
      <c r="AK505" s="33"/>
      <c r="AL505" s="33"/>
    </row>
    <row r="506" spans="1:38" ht="31.5" x14ac:dyDescent="0.25">
      <c r="A506" s="42" t="s">
        <v>1084</v>
      </c>
      <c r="B506" s="43" t="s">
        <v>61</v>
      </c>
      <c r="C506" s="94" t="s">
        <v>33</v>
      </c>
      <c r="D506" s="45">
        <v>0</v>
      </c>
      <c r="E506" s="46">
        <v>0</v>
      </c>
      <c r="F506" s="67">
        <v>0</v>
      </c>
      <c r="G506" s="67">
        <v>0</v>
      </c>
      <c r="H506" s="47">
        <v>0</v>
      </c>
      <c r="I506" s="47">
        <v>0</v>
      </c>
      <c r="J506" s="47">
        <v>0</v>
      </c>
      <c r="K506" s="47">
        <v>0</v>
      </c>
      <c r="L506" s="47">
        <v>0</v>
      </c>
      <c r="M506" s="47">
        <v>0</v>
      </c>
      <c r="N506" s="47">
        <v>0</v>
      </c>
      <c r="O506" s="47">
        <v>0</v>
      </c>
      <c r="P506" s="47">
        <v>0</v>
      </c>
      <c r="Q506" s="47">
        <v>0</v>
      </c>
      <c r="R506" s="47">
        <v>0</v>
      </c>
      <c r="S506" s="47">
        <v>0</v>
      </c>
      <c r="T506" s="48">
        <v>0</v>
      </c>
      <c r="U506" s="47">
        <v>0</v>
      </c>
      <c r="V506" s="48">
        <v>0</v>
      </c>
      <c r="W506" s="47">
        <v>0</v>
      </c>
      <c r="X506" s="48">
        <v>0</v>
      </c>
      <c r="Y506" s="47">
        <v>0</v>
      </c>
      <c r="Z506" s="48">
        <v>0</v>
      </c>
      <c r="AA506" s="47">
        <v>0</v>
      </c>
      <c r="AB506" s="48">
        <v>0</v>
      </c>
      <c r="AC506" s="68" t="s">
        <v>34</v>
      </c>
      <c r="AK506" s="33"/>
      <c r="AL506" s="33"/>
    </row>
    <row r="507" spans="1:38" ht="47.25" x14ac:dyDescent="0.25">
      <c r="A507" s="42" t="s">
        <v>1085</v>
      </c>
      <c r="B507" s="43" t="s">
        <v>63</v>
      </c>
      <c r="C507" s="44" t="s">
        <v>33</v>
      </c>
      <c r="D507" s="37">
        <v>0</v>
      </c>
      <c r="E507" s="38">
        <v>0</v>
      </c>
      <c r="F507" s="86">
        <v>0</v>
      </c>
      <c r="G507" s="86">
        <v>0</v>
      </c>
      <c r="H507" s="47">
        <v>0</v>
      </c>
      <c r="I507" s="47">
        <v>0</v>
      </c>
      <c r="J507" s="47">
        <v>0</v>
      </c>
      <c r="K507" s="47">
        <v>0</v>
      </c>
      <c r="L507" s="47">
        <v>0</v>
      </c>
      <c r="M507" s="47">
        <v>0</v>
      </c>
      <c r="N507" s="47">
        <v>0</v>
      </c>
      <c r="O507" s="47">
        <v>0</v>
      </c>
      <c r="P507" s="47">
        <v>0</v>
      </c>
      <c r="Q507" s="47">
        <v>0</v>
      </c>
      <c r="R507" s="47">
        <v>0</v>
      </c>
      <c r="S507" s="47">
        <v>0</v>
      </c>
      <c r="T507" s="48">
        <v>0</v>
      </c>
      <c r="U507" s="47">
        <v>0</v>
      </c>
      <c r="V507" s="48">
        <v>0</v>
      </c>
      <c r="W507" s="47">
        <v>0</v>
      </c>
      <c r="X507" s="48">
        <v>0</v>
      </c>
      <c r="Y507" s="47">
        <v>0</v>
      </c>
      <c r="Z507" s="48">
        <v>0</v>
      </c>
      <c r="AA507" s="47">
        <v>0</v>
      </c>
      <c r="AB507" s="48">
        <v>0</v>
      </c>
      <c r="AC507" s="68" t="s">
        <v>34</v>
      </c>
      <c r="AK507" s="33"/>
      <c r="AL507" s="33"/>
    </row>
    <row r="508" spans="1:38" ht="31.5" x14ac:dyDescent="0.25">
      <c r="A508" s="42" t="s">
        <v>1086</v>
      </c>
      <c r="B508" s="43" t="s">
        <v>61</v>
      </c>
      <c r="C508" s="94" t="s">
        <v>33</v>
      </c>
      <c r="D508" s="37">
        <v>0</v>
      </c>
      <c r="E508" s="38">
        <v>0</v>
      </c>
      <c r="F508" s="86">
        <v>0</v>
      </c>
      <c r="G508" s="86">
        <v>0</v>
      </c>
      <c r="H508" s="47">
        <v>0</v>
      </c>
      <c r="I508" s="47">
        <v>0</v>
      </c>
      <c r="J508" s="47">
        <v>0</v>
      </c>
      <c r="K508" s="47">
        <v>0</v>
      </c>
      <c r="L508" s="47">
        <v>0</v>
      </c>
      <c r="M508" s="47">
        <v>0</v>
      </c>
      <c r="N508" s="47">
        <v>0</v>
      </c>
      <c r="O508" s="47">
        <v>0</v>
      </c>
      <c r="P508" s="47">
        <v>0</v>
      </c>
      <c r="Q508" s="47">
        <v>0</v>
      </c>
      <c r="R508" s="47">
        <v>0</v>
      </c>
      <c r="S508" s="47">
        <v>0</v>
      </c>
      <c r="T508" s="48">
        <v>0</v>
      </c>
      <c r="U508" s="47">
        <v>0</v>
      </c>
      <c r="V508" s="48">
        <v>0</v>
      </c>
      <c r="W508" s="47">
        <v>0</v>
      </c>
      <c r="X508" s="48">
        <v>0</v>
      </c>
      <c r="Y508" s="47">
        <v>0</v>
      </c>
      <c r="Z508" s="48">
        <v>0</v>
      </c>
      <c r="AA508" s="47">
        <v>0</v>
      </c>
      <c r="AB508" s="48">
        <v>0</v>
      </c>
      <c r="AC508" s="68" t="s">
        <v>34</v>
      </c>
      <c r="AK508" s="33"/>
      <c r="AL508" s="33"/>
    </row>
    <row r="509" spans="1:38" ht="31.5" x14ac:dyDescent="0.25">
      <c r="A509" s="42" t="s">
        <v>1087</v>
      </c>
      <c r="B509" s="43" t="s">
        <v>61</v>
      </c>
      <c r="C509" s="94" t="s">
        <v>33</v>
      </c>
      <c r="D509" s="37">
        <v>0</v>
      </c>
      <c r="E509" s="38">
        <v>0</v>
      </c>
      <c r="F509" s="86">
        <v>0</v>
      </c>
      <c r="G509" s="86">
        <v>0</v>
      </c>
      <c r="H509" s="47">
        <v>0</v>
      </c>
      <c r="I509" s="47">
        <v>0</v>
      </c>
      <c r="J509" s="47">
        <v>0</v>
      </c>
      <c r="K509" s="47">
        <v>0</v>
      </c>
      <c r="L509" s="47">
        <v>0</v>
      </c>
      <c r="M509" s="47">
        <v>0</v>
      </c>
      <c r="N509" s="47">
        <v>0</v>
      </c>
      <c r="O509" s="47">
        <v>0</v>
      </c>
      <c r="P509" s="47">
        <v>0</v>
      </c>
      <c r="Q509" s="47">
        <v>0</v>
      </c>
      <c r="R509" s="47">
        <v>0</v>
      </c>
      <c r="S509" s="47">
        <v>0</v>
      </c>
      <c r="T509" s="48">
        <v>0</v>
      </c>
      <c r="U509" s="47">
        <v>0</v>
      </c>
      <c r="V509" s="48">
        <v>0</v>
      </c>
      <c r="W509" s="47">
        <v>0</v>
      </c>
      <c r="X509" s="48">
        <v>0</v>
      </c>
      <c r="Y509" s="47">
        <v>0</v>
      </c>
      <c r="Z509" s="48">
        <v>0</v>
      </c>
      <c r="AA509" s="47">
        <v>0</v>
      </c>
      <c r="AB509" s="48">
        <v>0</v>
      </c>
      <c r="AC509" s="95" t="s">
        <v>34</v>
      </c>
      <c r="AK509" s="33"/>
      <c r="AL509" s="33"/>
    </row>
    <row r="510" spans="1:38" ht="56.25" customHeight="1" x14ac:dyDescent="0.25">
      <c r="A510" s="42" t="s">
        <v>1088</v>
      </c>
      <c r="B510" s="43" t="s">
        <v>67</v>
      </c>
      <c r="C510" s="94" t="s">
        <v>33</v>
      </c>
      <c r="D510" s="37">
        <f t="shared" ref="D510:S510" si="477">SUM(D511,D516,D518,D536,D538)</f>
        <v>1999.027315924</v>
      </c>
      <c r="E510" s="38">
        <f t="shared" si="477"/>
        <v>0</v>
      </c>
      <c r="F510" s="86">
        <f t="shared" si="477"/>
        <v>301.10558921000006</v>
      </c>
      <c r="G510" s="86">
        <f t="shared" si="477"/>
        <v>1697.9217267139998</v>
      </c>
      <c r="H510" s="47">
        <f t="shared" si="477"/>
        <v>993.50296899600005</v>
      </c>
      <c r="I510" s="47">
        <f t="shared" si="477"/>
        <v>0</v>
      </c>
      <c r="J510" s="47">
        <f t="shared" si="477"/>
        <v>0</v>
      </c>
      <c r="K510" s="47">
        <f t="shared" si="477"/>
        <v>142.33891188999999</v>
      </c>
      <c r="L510" s="47">
        <f t="shared" si="477"/>
        <v>851.16405710599997</v>
      </c>
      <c r="M510" s="47">
        <f t="shared" si="477"/>
        <v>562.79195818000017</v>
      </c>
      <c r="N510" s="47">
        <f t="shared" si="477"/>
        <v>0</v>
      </c>
      <c r="O510" s="47">
        <f t="shared" si="477"/>
        <v>0</v>
      </c>
      <c r="P510" s="47">
        <f t="shared" si="477"/>
        <v>81.107977380000023</v>
      </c>
      <c r="Q510" s="47">
        <f t="shared" si="477"/>
        <v>481.68398079999997</v>
      </c>
      <c r="R510" s="47">
        <f t="shared" si="477"/>
        <v>1136.144173744</v>
      </c>
      <c r="S510" s="47">
        <f t="shared" si="477"/>
        <v>-431.72541602600006</v>
      </c>
      <c r="T510" s="48">
        <f t="shared" si="465"/>
        <v>-0.43454869235296489</v>
      </c>
      <c r="U510" s="47">
        <f t="shared" ref="U510" si="478">SUM(U511,U516,U518,U536,U538)</f>
        <v>0</v>
      </c>
      <c r="V510" s="48">
        <v>0</v>
      </c>
      <c r="W510" s="47">
        <f t="shared" ref="W510" si="479">SUM(W511,W516,W518,W536,W538)</f>
        <v>0</v>
      </c>
      <c r="X510" s="48">
        <v>0</v>
      </c>
      <c r="Y510" s="47">
        <f t="shared" ref="Y510" si="480">SUM(Y511,Y516,Y518,Y536,Y538)</f>
        <v>-61.23093450999999</v>
      </c>
      <c r="Z510" s="48">
        <f t="shared" si="469"/>
        <v>-0.43017705908360093</v>
      </c>
      <c r="AA510" s="47">
        <f t="shared" ref="AA510" si="481">SUM(AA511,AA516,AA518,AA536,AA538)</f>
        <v>-370.49448151600006</v>
      </c>
      <c r="AB510" s="48">
        <f t="shared" si="471"/>
        <v>-0.43527975414716136</v>
      </c>
      <c r="AC510" s="68" t="s">
        <v>34</v>
      </c>
      <c r="AK510" s="33"/>
      <c r="AL510" s="33"/>
    </row>
    <row r="511" spans="1:38" ht="63" x14ac:dyDescent="0.25">
      <c r="A511" s="42" t="s">
        <v>1089</v>
      </c>
      <c r="B511" s="127" t="s">
        <v>69</v>
      </c>
      <c r="C511" s="61" t="s">
        <v>33</v>
      </c>
      <c r="D511" s="37">
        <f t="shared" ref="D511:S511" si="482">SUM(D512:D515)</f>
        <v>9.8060468200000006</v>
      </c>
      <c r="E511" s="38">
        <f t="shared" si="482"/>
        <v>0</v>
      </c>
      <c r="F511" s="86">
        <f t="shared" si="482"/>
        <v>2.4576941200000002</v>
      </c>
      <c r="G511" s="86">
        <f t="shared" si="482"/>
        <v>7.3483527000000004</v>
      </c>
      <c r="H511" s="61">
        <f t="shared" si="482"/>
        <v>7.3179263400000014</v>
      </c>
      <c r="I511" s="61">
        <f t="shared" si="482"/>
        <v>0</v>
      </c>
      <c r="J511" s="61">
        <f t="shared" si="482"/>
        <v>0</v>
      </c>
      <c r="K511" s="61">
        <f t="shared" si="482"/>
        <v>5.17454795</v>
      </c>
      <c r="L511" s="61">
        <f t="shared" si="482"/>
        <v>2.1433783899999996</v>
      </c>
      <c r="M511" s="61">
        <f t="shared" si="482"/>
        <v>7.3681034400000014</v>
      </c>
      <c r="N511" s="61">
        <f t="shared" si="482"/>
        <v>0</v>
      </c>
      <c r="O511" s="61">
        <f t="shared" si="482"/>
        <v>0</v>
      </c>
      <c r="P511" s="61">
        <f t="shared" si="482"/>
        <v>5.2163622000000007</v>
      </c>
      <c r="Q511" s="61">
        <f t="shared" si="482"/>
        <v>2.1517412400000007</v>
      </c>
      <c r="R511" s="61">
        <f t="shared" si="482"/>
        <v>-1.9750739999999989E-2</v>
      </c>
      <c r="S511" s="61">
        <f t="shared" si="482"/>
        <v>5.0177100000000086E-2</v>
      </c>
      <c r="T511" s="48">
        <f t="shared" si="465"/>
        <v>6.856737505778184E-3</v>
      </c>
      <c r="U511" s="61">
        <f t="shared" ref="U511" si="483">SUM(U512:U515)</f>
        <v>0</v>
      </c>
      <c r="V511" s="48">
        <v>0</v>
      </c>
      <c r="W511" s="61">
        <f t="shared" ref="W511" si="484">SUM(W512:W515)</f>
        <v>0</v>
      </c>
      <c r="X511" s="48">
        <v>0</v>
      </c>
      <c r="Y511" s="61">
        <f t="shared" ref="Y511" si="485">SUM(Y512:Y515)</f>
        <v>4.1814250000000441E-2</v>
      </c>
      <c r="Z511" s="48">
        <f t="shared" si="469"/>
        <v>8.0807541845274514E-3</v>
      </c>
      <c r="AA511" s="61">
        <f t="shared" ref="AA511" si="486">SUM(AA512:AA515)</f>
        <v>8.3628500000006017E-3</v>
      </c>
      <c r="AB511" s="48">
        <f t="shared" si="471"/>
        <v>3.9017142465454283E-3</v>
      </c>
      <c r="AC511" s="68" t="s">
        <v>34</v>
      </c>
      <c r="AK511" s="33"/>
      <c r="AL511" s="33"/>
    </row>
    <row r="512" spans="1:38" ht="31.5" x14ac:dyDescent="0.25">
      <c r="A512" s="50" t="s">
        <v>1089</v>
      </c>
      <c r="B512" s="135" t="s">
        <v>1090</v>
      </c>
      <c r="C512" s="99" t="s">
        <v>1091</v>
      </c>
      <c r="D512" s="77">
        <v>1.9333619200000001</v>
      </c>
      <c r="E512" s="77" t="s">
        <v>34</v>
      </c>
      <c r="F512" s="126">
        <v>1.84155442</v>
      </c>
      <c r="G512" s="71">
        <f t="shared" ref="G512:G515" si="487">D512-F512</f>
        <v>9.1807500000000042E-2</v>
      </c>
      <c r="H512" s="54">
        <v>9.18075E-2</v>
      </c>
      <c r="I512" s="54">
        <v>0</v>
      </c>
      <c r="J512" s="54">
        <v>0</v>
      </c>
      <c r="K512" s="54">
        <v>7.6506250000000012E-2</v>
      </c>
      <c r="L512" s="54">
        <v>1.5301249999999988E-2</v>
      </c>
      <c r="M512" s="54">
        <f t="shared" ref="M512:M515" si="488">N512+O512+P512+Q512</f>
        <v>9.18075E-2</v>
      </c>
      <c r="N512" s="54">
        <v>0</v>
      </c>
      <c r="O512" s="54">
        <v>0</v>
      </c>
      <c r="P512" s="54">
        <v>7.6506249999999998E-2</v>
      </c>
      <c r="Q512" s="54">
        <v>1.5301250000000002E-2</v>
      </c>
      <c r="R512" s="54">
        <f t="shared" ref="R512:R515" si="489">G512-M512</f>
        <v>0</v>
      </c>
      <c r="S512" s="54">
        <f t="shared" ref="S512:S515" si="490">M512-H512</f>
        <v>0</v>
      </c>
      <c r="T512" s="55">
        <f t="shared" si="465"/>
        <v>0</v>
      </c>
      <c r="U512" s="54">
        <f t="shared" ref="U512:U515" si="491">N512-I512</f>
        <v>0</v>
      </c>
      <c r="V512" s="55">
        <v>0</v>
      </c>
      <c r="W512" s="54">
        <f t="shared" ref="W512:W515" si="492">O512-J512</f>
        <v>0</v>
      </c>
      <c r="X512" s="55">
        <v>0</v>
      </c>
      <c r="Y512" s="54">
        <f t="shared" ref="Y512:Y515" si="493">P512-K512</f>
        <v>0</v>
      </c>
      <c r="Z512" s="55">
        <f t="shared" si="469"/>
        <v>0</v>
      </c>
      <c r="AA512" s="54">
        <f t="shared" ref="AA512:AA515" si="494">Q512-L512</f>
        <v>1.3877787807814457E-17</v>
      </c>
      <c r="AB512" s="55">
        <f t="shared" si="471"/>
        <v>9.0697085583298532E-16</v>
      </c>
      <c r="AC512" s="56" t="s">
        <v>34</v>
      </c>
      <c r="AK512" s="33"/>
      <c r="AL512" s="33"/>
    </row>
    <row r="513" spans="1:38" ht="63" x14ac:dyDescent="0.25">
      <c r="A513" s="50" t="s">
        <v>1089</v>
      </c>
      <c r="B513" s="128" t="s">
        <v>1092</v>
      </c>
      <c r="C513" s="63" t="s">
        <v>1093</v>
      </c>
      <c r="D513" s="77">
        <v>2.9253262400000004</v>
      </c>
      <c r="E513" s="77" t="s">
        <v>34</v>
      </c>
      <c r="F513" s="126">
        <v>0.30205303999999999</v>
      </c>
      <c r="G513" s="71">
        <f t="shared" si="487"/>
        <v>2.6232732000000003</v>
      </c>
      <c r="H513" s="54">
        <v>2.6232732000000007</v>
      </c>
      <c r="I513" s="54">
        <v>0</v>
      </c>
      <c r="J513" s="54">
        <v>0</v>
      </c>
      <c r="K513" s="54">
        <v>1.9676069166666701</v>
      </c>
      <c r="L513" s="54">
        <v>0.65566628333333021</v>
      </c>
      <c r="M513" s="54">
        <f t="shared" si="488"/>
        <v>2.6232732000000007</v>
      </c>
      <c r="N513" s="54">
        <v>0</v>
      </c>
      <c r="O513" s="54">
        <v>0</v>
      </c>
      <c r="P513" s="54">
        <v>1.9676069200000001</v>
      </c>
      <c r="Q513" s="54">
        <v>0.65566628000000038</v>
      </c>
      <c r="R513" s="54">
        <f t="shared" si="489"/>
        <v>0</v>
      </c>
      <c r="S513" s="54">
        <f t="shared" si="490"/>
        <v>0</v>
      </c>
      <c r="T513" s="55">
        <f t="shared" si="465"/>
        <v>0</v>
      </c>
      <c r="U513" s="54">
        <f t="shared" si="491"/>
        <v>0</v>
      </c>
      <c r="V513" s="55">
        <v>0</v>
      </c>
      <c r="W513" s="54">
        <f t="shared" si="492"/>
        <v>0</v>
      </c>
      <c r="X513" s="55">
        <v>0</v>
      </c>
      <c r="Y513" s="54">
        <f t="shared" si="493"/>
        <v>3.3333300564208912E-9</v>
      </c>
      <c r="Z513" s="55">
        <f t="shared" si="469"/>
        <v>1.6941036485417003E-9</v>
      </c>
      <c r="AA513" s="54">
        <f t="shared" si="494"/>
        <v>-3.3333298343762863E-9</v>
      </c>
      <c r="AB513" s="55">
        <f t="shared" si="471"/>
        <v>-5.0838817232297344E-9</v>
      </c>
      <c r="AC513" s="56" t="s">
        <v>34</v>
      </c>
      <c r="AK513" s="33"/>
      <c r="AL513" s="33"/>
    </row>
    <row r="514" spans="1:38" ht="31.5" x14ac:dyDescent="0.25">
      <c r="A514" s="50" t="s">
        <v>1089</v>
      </c>
      <c r="B514" s="128" t="s">
        <v>1094</v>
      </c>
      <c r="C514" s="63" t="s">
        <v>1095</v>
      </c>
      <c r="D514" s="77">
        <v>4.3388314599999998</v>
      </c>
      <c r="E514" s="77" t="s">
        <v>34</v>
      </c>
      <c r="F514" s="126">
        <v>0.31408666000000002</v>
      </c>
      <c r="G514" s="71">
        <f t="shared" si="487"/>
        <v>4.0247447999999997</v>
      </c>
      <c r="H514" s="54">
        <v>4.0247448000000006</v>
      </c>
      <c r="I514" s="54">
        <v>0</v>
      </c>
      <c r="J514" s="54">
        <v>0</v>
      </c>
      <c r="K514" s="54">
        <v>3.07127288333333</v>
      </c>
      <c r="L514" s="54">
        <v>0.95347191666666964</v>
      </c>
      <c r="M514" s="54">
        <f t="shared" si="488"/>
        <v>4.0247448000000006</v>
      </c>
      <c r="N514" s="54">
        <v>0</v>
      </c>
      <c r="O514" s="54">
        <v>0</v>
      </c>
      <c r="P514" s="54">
        <v>3.0712728800000004</v>
      </c>
      <c r="Q514" s="54">
        <v>0.95347192000000003</v>
      </c>
      <c r="R514" s="54">
        <f t="shared" si="489"/>
        <v>0</v>
      </c>
      <c r="S514" s="54">
        <f t="shared" si="490"/>
        <v>0</v>
      </c>
      <c r="T514" s="55">
        <f t="shared" si="465"/>
        <v>0</v>
      </c>
      <c r="U514" s="54">
        <f t="shared" si="491"/>
        <v>0</v>
      </c>
      <c r="V514" s="55">
        <v>0</v>
      </c>
      <c r="W514" s="54">
        <f t="shared" si="492"/>
        <v>0</v>
      </c>
      <c r="X514" s="55">
        <v>0</v>
      </c>
      <c r="Y514" s="54">
        <f t="shared" si="493"/>
        <v>-3.3333296123316813E-9</v>
      </c>
      <c r="Z514" s="55">
        <f t="shared" si="469"/>
        <v>-1.0853251205454379E-9</v>
      </c>
      <c r="AA514" s="54">
        <f t="shared" si="494"/>
        <v>3.3333303894877986E-9</v>
      </c>
      <c r="AB514" s="55">
        <f t="shared" si="471"/>
        <v>3.4959922061900844E-9</v>
      </c>
      <c r="AC514" s="56" t="s">
        <v>34</v>
      </c>
      <c r="AK514" s="33"/>
      <c r="AL514" s="33"/>
    </row>
    <row r="515" spans="1:38" ht="31.5" x14ac:dyDescent="0.25">
      <c r="A515" s="50" t="s">
        <v>1089</v>
      </c>
      <c r="B515" s="128" t="s">
        <v>1096</v>
      </c>
      <c r="C515" s="63" t="s">
        <v>1097</v>
      </c>
      <c r="D515" s="77">
        <v>0.60852720000000005</v>
      </c>
      <c r="E515" s="77" t="s">
        <v>34</v>
      </c>
      <c r="F515" s="126">
        <v>0</v>
      </c>
      <c r="G515" s="71">
        <f t="shared" si="487"/>
        <v>0.60852720000000005</v>
      </c>
      <c r="H515" s="54">
        <v>0.57810083999999995</v>
      </c>
      <c r="I515" s="54">
        <v>0</v>
      </c>
      <c r="J515" s="54">
        <v>0</v>
      </c>
      <c r="K515" s="54">
        <v>5.9161900000000003E-2</v>
      </c>
      <c r="L515" s="54">
        <v>0.51893893999999996</v>
      </c>
      <c r="M515" s="54">
        <f t="shared" si="488"/>
        <v>0.62827794000000003</v>
      </c>
      <c r="N515" s="54">
        <v>0</v>
      </c>
      <c r="O515" s="54">
        <v>0</v>
      </c>
      <c r="P515" s="54">
        <v>0.10097615</v>
      </c>
      <c r="Q515" s="54">
        <v>0.52730178999999999</v>
      </c>
      <c r="R515" s="54">
        <f t="shared" si="489"/>
        <v>-1.9750739999999989E-2</v>
      </c>
      <c r="S515" s="54">
        <f t="shared" si="490"/>
        <v>5.0177100000000086E-2</v>
      </c>
      <c r="T515" s="55">
        <f t="shared" si="465"/>
        <v>8.6796448868678502E-2</v>
      </c>
      <c r="U515" s="54">
        <f t="shared" si="491"/>
        <v>0</v>
      </c>
      <c r="V515" s="55">
        <v>0</v>
      </c>
      <c r="W515" s="54">
        <f t="shared" si="492"/>
        <v>0</v>
      </c>
      <c r="X515" s="55">
        <v>0</v>
      </c>
      <c r="Y515" s="54">
        <f t="shared" si="493"/>
        <v>4.1814249999999997E-2</v>
      </c>
      <c r="Z515" s="55">
        <f t="shared" si="469"/>
        <v>0.70677665862658223</v>
      </c>
      <c r="AA515" s="54">
        <f t="shared" si="494"/>
        <v>8.3628500000000328E-3</v>
      </c>
      <c r="AB515" s="55">
        <f t="shared" si="471"/>
        <v>1.6115287089459952E-2</v>
      </c>
      <c r="AC515" s="56" t="s">
        <v>34</v>
      </c>
      <c r="AK515" s="33"/>
      <c r="AL515" s="33"/>
    </row>
    <row r="516" spans="1:38" ht="78.75" x14ac:dyDescent="0.25">
      <c r="A516" s="42" t="s">
        <v>1098</v>
      </c>
      <c r="B516" s="127" t="s">
        <v>71</v>
      </c>
      <c r="C516" s="61" t="s">
        <v>33</v>
      </c>
      <c r="D516" s="37">
        <f t="shared" ref="D516:AA516" si="495">SUM(D517:D517)</f>
        <v>2.9758424399999996</v>
      </c>
      <c r="E516" s="38">
        <f t="shared" si="495"/>
        <v>0</v>
      </c>
      <c r="F516" s="38">
        <f t="shared" si="495"/>
        <v>0</v>
      </c>
      <c r="G516" s="38">
        <f t="shared" si="495"/>
        <v>2.9758424399999996</v>
      </c>
      <c r="H516" s="61">
        <f t="shared" si="495"/>
        <v>2.6980581959999999</v>
      </c>
      <c r="I516" s="61">
        <f t="shared" si="495"/>
        <v>0</v>
      </c>
      <c r="J516" s="61">
        <f t="shared" si="495"/>
        <v>0</v>
      </c>
      <c r="K516" s="61">
        <f t="shared" si="495"/>
        <v>0.09</v>
      </c>
      <c r="L516" s="61">
        <f t="shared" si="495"/>
        <v>2.608058196</v>
      </c>
      <c r="M516" s="61">
        <f t="shared" si="495"/>
        <v>0</v>
      </c>
      <c r="N516" s="61">
        <f t="shared" si="495"/>
        <v>0</v>
      </c>
      <c r="O516" s="61">
        <f t="shared" si="495"/>
        <v>0</v>
      </c>
      <c r="P516" s="61">
        <f t="shared" si="495"/>
        <v>0</v>
      </c>
      <c r="Q516" s="61">
        <f t="shared" si="495"/>
        <v>0</v>
      </c>
      <c r="R516" s="61">
        <f t="shared" si="495"/>
        <v>2.9758424399999996</v>
      </c>
      <c r="S516" s="61">
        <f t="shared" si="495"/>
        <v>-2.6980581959999999</v>
      </c>
      <c r="T516" s="48">
        <f>S516/H516</f>
        <v>-1</v>
      </c>
      <c r="U516" s="61">
        <f t="shared" si="495"/>
        <v>0</v>
      </c>
      <c r="V516" s="48">
        <v>0</v>
      </c>
      <c r="W516" s="61">
        <f t="shared" si="495"/>
        <v>0</v>
      </c>
      <c r="X516" s="48">
        <v>0</v>
      </c>
      <c r="Y516" s="61">
        <f t="shared" si="495"/>
        <v>-0.09</v>
      </c>
      <c r="Z516" s="48">
        <f>Y516/K516</f>
        <v>-1</v>
      </c>
      <c r="AA516" s="61">
        <f t="shared" si="495"/>
        <v>-2.608058196</v>
      </c>
      <c r="AB516" s="48">
        <f>AA516/L516</f>
        <v>-1</v>
      </c>
      <c r="AC516" s="68" t="s">
        <v>34</v>
      </c>
      <c r="AK516" s="33"/>
      <c r="AL516" s="33"/>
    </row>
    <row r="517" spans="1:38" ht="56.25" customHeight="1" x14ac:dyDescent="0.25">
      <c r="A517" s="50" t="s">
        <v>1098</v>
      </c>
      <c r="B517" s="128" t="s">
        <v>1099</v>
      </c>
      <c r="C517" s="63" t="s">
        <v>1100</v>
      </c>
      <c r="D517" s="54">
        <v>2.9758424399999996</v>
      </c>
      <c r="E517" s="54" t="s">
        <v>34</v>
      </c>
      <c r="F517" s="54">
        <v>0</v>
      </c>
      <c r="G517" s="71">
        <f>D517-F517</f>
        <v>2.9758424399999996</v>
      </c>
      <c r="H517" s="54">
        <v>2.6980581959999999</v>
      </c>
      <c r="I517" s="54">
        <v>0</v>
      </c>
      <c r="J517" s="54">
        <v>0</v>
      </c>
      <c r="K517" s="54">
        <v>0.09</v>
      </c>
      <c r="L517" s="54">
        <v>2.608058196</v>
      </c>
      <c r="M517" s="54">
        <f>N517+O517+P517+Q517</f>
        <v>0</v>
      </c>
      <c r="N517" s="54">
        <v>0</v>
      </c>
      <c r="O517" s="54">
        <v>0</v>
      </c>
      <c r="P517" s="54">
        <v>0</v>
      </c>
      <c r="Q517" s="54">
        <v>0</v>
      </c>
      <c r="R517" s="54">
        <f>G517-M517</f>
        <v>2.9758424399999996</v>
      </c>
      <c r="S517" s="54">
        <f>M517-H517</f>
        <v>-2.6980581959999999</v>
      </c>
      <c r="T517" s="55">
        <f>S517/H517</f>
        <v>-1</v>
      </c>
      <c r="U517" s="54">
        <f>N517-I517</f>
        <v>0</v>
      </c>
      <c r="V517" s="55">
        <v>0</v>
      </c>
      <c r="W517" s="54">
        <f>O517-J517</f>
        <v>0</v>
      </c>
      <c r="X517" s="55">
        <v>0</v>
      </c>
      <c r="Y517" s="54">
        <f>P517-K517</f>
        <v>-0.09</v>
      </c>
      <c r="Z517" s="55">
        <f>Y517/K517</f>
        <v>-1</v>
      </c>
      <c r="AA517" s="54">
        <f>Q517-L517</f>
        <v>-2.608058196</v>
      </c>
      <c r="AB517" s="55">
        <f>AA517/L517</f>
        <v>-1</v>
      </c>
      <c r="AC517" s="56" t="s">
        <v>1101</v>
      </c>
      <c r="AK517" s="33"/>
      <c r="AL517" s="33"/>
    </row>
    <row r="518" spans="1:38" ht="63" x14ac:dyDescent="0.25">
      <c r="A518" s="42" t="s">
        <v>1102</v>
      </c>
      <c r="B518" s="43" t="s">
        <v>73</v>
      </c>
      <c r="C518" s="44" t="s">
        <v>33</v>
      </c>
      <c r="D518" s="45">
        <f t="shared" ref="D518:E518" si="496">SUM(D519:D535)</f>
        <v>1063.8992653139999</v>
      </c>
      <c r="E518" s="46">
        <f t="shared" si="496"/>
        <v>0</v>
      </c>
      <c r="F518" s="46">
        <f t="shared" ref="F518:S518" si="497">SUM(F519:F535)</f>
        <v>13.31547597</v>
      </c>
      <c r="G518" s="46">
        <f t="shared" si="497"/>
        <v>1050.5837893439998</v>
      </c>
      <c r="H518" s="47">
        <f t="shared" si="497"/>
        <v>939.49633254000003</v>
      </c>
      <c r="I518" s="47">
        <f t="shared" si="497"/>
        <v>0</v>
      </c>
      <c r="J518" s="47">
        <f t="shared" si="497"/>
        <v>0</v>
      </c>
      <c r="K518" s="47">
        <f t="shared" si="497"/>
        <v>120.66548733999998</v>
      </c>
      <c r="L518" s="47">
        <f t="shared" si="497"/>
        <v>818.83084520000011</v>
      </c>
      <c r="M518" s="47">
        <f t="shared" si="497"/>
        <v>530.83165479000013</v>
      </c>
      <c r="N518" s="47">
        <f t="shared" si="497"/>
        <v>0</v>
      </c>
      <c r="O518" s="47">
        <f t="shared" si="497"/>
        <v>0</v>
      </c>
      <c r="P518" s="47">
        <f t="shared" si="497"/>
        <v>59.354459220000017</v>
      </c>
      <c r="Q518" s="47">
        <f t="shared" si="497"/>
        <v>471.47719556999999</v>
      </c>
      <c r="R518" s="47">
        <f t="shared" si="497"/>
        <v>520.76653976399996</v>
      </c>
      <c r="S518" s="47">
        <f t="shared" si="497"/>
        <v>-409.67908296000007</v>
      </c>
      <c r="T518" s="48">
        <f>S518/H518</f>
        <v>-0.43606246109806668</v>
      </c>
      <c r="U518" s="47">
        <f t="shared" ref="U518" si="498">SUM(U519:U535)</f>
        <v>0</v>
      </c>
      <c r="V518" s="48">
        <v>0</v>
      </c>
      <c r="W518" s="47">
        <f t="shared" ref="W518" si="499">SUM(W519:W535)</f>
        <v>0</v>
      </c>
      <c r="X518" s="48">
        <v>0</v>
      </c>
      <c r="Y518" s="47">
        <f t="shared" ref="Y518" si="500">SUM(Y519:Y535)</f>
        <v>-61.311028119999989</v>
      </c>
      <c r="Z518" s="48">
        <f>Y518/K518</f>
        <v>-0.5081074089332891</v>
      </c>
      <c r="AA518" s="47">
        <f t="shared" ref="AA518" si="501">SUM(AA519:AA535)</f>
        <v>-348.36805484000007</v>
      </c>
      <c r="AB518" s="48">
        <f>AA518/L518</f>
        <v>-0.42544569111207686</v>
      </c>
      <c r="AC518" s="68" t="s">
        <v>34</v>
      </c>
      <c r="AK518" s="33"/>
      <c r="AL518" s="33"/>
    </row>
    <row r="519" spans="1:38" ht="47.25" x14ac:dyDescent="0.25">
      <c r="A519" s="50" t="s">
        <v>1102</v>
      </c>
      <c r="B519" s="128" t="s">
        <v>1103</v>
      </c>
      <c r="C519" s="63" t="s">
        <v>1104</v>
      </c>
      <c r="D519" s="54">
        <v>97.275664970000008</v>
      </c>
      <c r="E519" s="54" t="s">
        <v>34</v>
      </c>
      <c r="F519" s="54">
        <v>3.3764359699999997</v>
      </c>
      <c r="G519" s="71">
        <f t="shared" ref="G519:G535" si="502">D519-F519</f>
        <v>93.899229000000005</v>
      </c>
      <c r="H519" s="54">
        <v>84.702680279999996</v>
      </c>
      <c r="I519" s="54">
        <v>0</v>
      </c>
      <c r="J519" s="54">
        <v>0</v>
      </c>
      <c r="K519" s="54">
        <v>0</v>
      </c>
      <c r="L519" s="54">
        <v>84.702680279999996</v>
      </c>
      <c r="M519" s="54">
        <f t="shared" ref="M519:M535" si="503">N519+O519+P519+Q519</f>
        <v>33.894608159999997</v>
      </c>
      <c r="N519" s="54">
        <v>0</v>
      </c>
      <c r="O519" s="54">
        <v>0</v>
      </c>
      <c r="P519" s="54">
        <v>0</v>
      </c>
      <c r="Q519" s="54">
        <v>33.894608159999997</v>
      </c>
      <c r="R519" s="54">
        <f t="shared" ref="R519:R535" si="504">G519-M519</f>
        <v>60.004620840000008</v>
      </c>
      <c r="S519" s="54">
        <f t="shared" ref="S519:S535" si="505">M519-H519</f>
        <v>-50.808072119999999</v>
      </c>
      <c r="T519" s="55">
        <f t="shared" ref="T519:T535" si="506">S519/H519</f>
        <v>-0.599840193392284</v>
      </c>
      <c r="U519" s="54">
        <f t="shared" ref="U519:U535" si="507">N519-I519</f>
        <v>0</v>
      </c>
      <c r="V519" s="55">
        <v>0</v>
      </c>
      <c r="W519" s="54">
        <f t="shared" ref="W519:W535" si="508">O519-J519</f>
        <v>0</v>
      </c>
      <c r="X519" s="55">
        <v>0</v>
      </c>
      <c r="Y519" s="54">
        <f t="shared" ref="Y519:Y535" si="509">P519-K519</f>
        <v>0</v>
      </c>
      <c r="Z519" s="55">
        <v>0</v>
      </c>
      <c r="AA519" s="54">
        <f t="shared" ref="AA519:AA535" si="510">Q519-L519</f>
        <v>-50.808072119999999</v>
      </c>
      <c r="AB519" s="55">
        <f t="shared" ref="AB519:AB535" si="511">AA519/L519</f>
        <v>-0.599840193392284</v>
      </c>
      <c r="AC519" s="92" t="s">
        <v>1105</v>
      </c>
      <c r="AK519" s="33"/>
      <c r="AL519" s="33"/>
    </row>
    <row r="520" spans="1:38" ht="42.75" customHeight="1" x14ac:dyDescent="0.25">
      <c r="A520" s="50" t="s">
        <v>1102</v>
      </c>
      <c r="B520" s="128" t="s">
        <v>1106</v>
      </c>
      <c r="C520" s="63" t="s">
        <v>1107</v>
      </c>
      <c r="D520" s="54">
        <v>145.55271098400002</v>
      </c>
      <c r="E520" s="54" t="s">
        <v>34</v>
      </c>
      <c r="F520" s="54">
        <v>4.0560035999999995</v>
      </c>
      <c r="G520" s="71">
        <f t="shared" si="502"/>
        <v>141.49670738400002</v>
      </c>
      <c r="H520" s="54">
        <v>129.07889220000001</v>
      </c>
      <c r="I520" s="54">
        <v>0</v>
      </c>
      <c r="J520" s="54">
        <v>0</v>
      </c>
      <c r="K520" s="54">
        <v>0</v>
      </c>
      <c r="L520" s="54">
        <v>129.07889220000001</v>
      </c>
      <c r="M520" s="54">
        <f t="shared" si="503"/>
        <v>10.391131439999999</v>
      </c>
      <c r="N520" s="54">
        <v>0</v>
      </c>
      <c r="O520" s="54">
        <v>0</v>
      </c>
      <c r="P520" s="54">
        <v>0</v>
      </c>
      <c r="Q520" s="54">
        <v>10.391131439999999</v>
      </c>
      <c r="R520" s="54">
        <f t="shared" si="504"/>
        <v>131.10557594400001</v>
      </c>
      <c r="S520" s="54">
        <f t="shared" si="505"/>
        <v>-118.68776076000002</v>
      </c>
      <c r="T520" s="55">
        <f t="shared" si="506"/>
        <v>-0.91949782599699137</v>
      </c>
      <c r="U520" s="54">
        <f t="shared" si="507"/>
        <v>0</v>
      </c>
      <c r="V520" s="55">
        <v>0</v>
      </c>
      <c r="W520" s="54">
        <f t="shared" si="508"/>
        <v>0</v>
      </c>
      <c r="X520" s="55">
        <v>0</v>
      </c>
      <c r="Y520" s="54">
        <f t="shared" si="509"/>
        <v>0</v>
      </c>
      <c r="Z520" s="55">
        <v>0</v>
      </c>
      <c r="AA520" s="54">
        <f t="shared" si="510"/>
        <v>-118.68776076000002</v>
      </c>
      <c r="AB520" s="55">
        <f t="shared" si="511"/>
        <v>-0.91949782599699137</v>
      </c>
      <c r="AC520" s="92" t="s">
        <v>1105</v>
      </c>
      <c r="AK520" s="33"/>
      <c r="AL520" s="33"/>
    </row>
    <row r="521" spans="1:38" ht="47.25" x14ac:dyDescent="0.25">
      <c r="A521" s="50" t="s">
        <v>1102</v>
      </c>
      <c r="B521" s="128" t="s">
        <v>1108</v>
      </c>
      <c r="C521" s="63" t="s">
        <v>1109</v>
      </c>
      <c r="D521" s="54">
        <v>177.64904580000001</v>
      </c>
      <c r="E521" s="54" t="s">
        <v>34</v>
      </c>
      <c r="F521" s="54">
        <v>5.8580363999999996</v>
      </c>
      <c r="G521" s="71">
        <f t="shared" si="502"/>
        <v>171.79100940000001</v>
      </c>
      <c r="H521" s="54">
        <v>153.98968177600003</v>
      </c>
      <c r="I521" s="54">
        <v>0</v>
      </c>
      <c r="J521" s="54">
        <v>0</v>
      </c>
      <c r="K521" s="71">
        <v>47.568363333333302</v>
      </c>
      <c r="L521" s="54">
        <v>106.42131844266672</v>
      </c>
      <c r="M521" s="54">
        <f t="shared" si="503"/>
        <v>155.72065071000003</v>
      </c>
      <c r="N521" s="105">
        <v>0</v>
      </c>
      <c r="O521" s="105">
        <v>0</v>
      </c>
      <c r="P521" s="54">
        <v>51.285440820000012</v>
      </c>
      <c r="Q521" s="105">
        <v>104.43520989000001</v>
      </c>
      <c r="R521" s="54">
        <f t="shared" si="504"/>
        <v>16.070358689999978</v>
      </c>
      <c r="S521" s="54">
        <f t="shared" si="505"/>
        <v>1.7309689340000034</v>
      </c>
      <c r="T521" s="55">
        <f t="shared" si="506"/>
        <v>1.124081116368527E-2</v>
      </c>
      <c r="U521" s="54">
        <f t="shared" si="507"/>
        <v>0</v>
      </c>
      <c r="V521" s="55">
        <v>0</v>
      </c>
      <c r="W521" s="54">
        <f t="shared" si="508"/>
        <v>0</v>
      </c>
      <c r="X521" s="55">
        <v>0</v>
      </c>
      <c r="Y521" s="54">
        <f t="shared" si="509"/>
        <v>3.7170774866667102</v>
      </c>
      <c r="Z521" s="55">
        <f t="shared" ref="Z521:Z534" si="512">Y521/K521</f>
        <v>7.8141799006609627E-2</v>
      </c>
      <c r="AA521" s="54">
        <f t="shared" si="510"/>
        <v>-1.9861085526667068</v>
      </c>
      <c r="AB521" s="55">
        <f t="shared" si="511"/>
        <v>-1.866269448387543E-2</v>
      </c>
      <c r="AC521" s="92" t="s">
        <v>34</v>
      </c>
      <c r="AK521" s="33"/>
      <c r="AL521" s="33"/>
    </row>
    <row r="522" spans="1:38" ht="63" x14ac:dyDescent="0.25">
      <c r="A522" s="50" t="s">
        <v>1102</v>
      </c>
      <c r="B522" s="128" t="s">
        <v>1110</v>
      </c>
      <c r="C522" s="63" t="s">
        <v>1111</v>
      </c>
      <c r="D522" s="54">
        <v>163.55950199999998</v>
      </c>
      <c r="E522" s="54" t="s">
        <v>34</v>
      </c>
      <c r="F522" s="54">
        <v>0</v>
      </c>
      <c r="G522" s="71">
        <f t="shared" si="502"/>
        <v>163.55950199999998</v>
      </c>
      <c r="H522" s="54">
        <v>147.20315024000001</v>
      </c>
      <c r="I522" s="54">
        <v>0</v>
      </c>
      <c r="J522" s="54">
        <v>0</v>
      </c>
      <c r="K522" s="71">
        <v>8.2069848666666605</v>
      </c>
      <c r="L522" s="54">
        <v>138.99616537333333</v>
      </c>
      <c r="M522" s="54">
        <f t="shared" si="503"/>
        <v>25.376881900000001</v>
      </c>
      <c r="N522" s="105">
        <v>0</v>
      </c>
      <c r="O522" s="105">
        <v>0</v>
      </c>
      <c r="P522" s="54">
        <v>6.25E-2</v>
      </c>
      <c r="Q522" s="105">
        <v>25.314381900000001</v>
      </c>
      <c r="R522" s="54">
        <f t="shared" si="504"/>
        <v>138.18262009999998</v>
      </c>
      <c r="S522" s="54">
        <f t="shared" si="505"/>
        <v>-121.82626834000001</v>
      </c>
      <c r="T522" s="55">
        <f t="shared" si="506"/>
        <v>-0.82760639389425072</v>
      </c>
      <c r="U522" s="54">
        <f t="shared" si="507"/>
        <v>0</v>
      </c>
      <c r="V522" s="55">
        <v>0</v>
      </c>
      <c r="W522" s="54">
        <f t="shared" si="508"/>
        <v>0</v>
      </c>
      <c r="X522" s="55">
        <v>0</v>
      </c>
      <c r="Y522" s="54">
        <f t="shared" si="509"/>
        <v>-8.1444848666666605</v>
      </c>
      <c r="Z522" s="55">
        <f t="shared" si="512"/>
        <v>-0.99238453573201424</v>
      </c>
      <c r="AA522" s="54">
        <f t="shared" si="510"/>
        <v>-113.68178347333333</v>
      </c>
      <c r="AB522" s="55">
        <f t="shared" si="511"/>
        <v>-0.81787712033632398</v>
      </c>
      <c r="AC522" s="56" t="s">
        <v>1112</v>
      </c>
      <c r="AK522" s="33"/>
      <c r="AL522" s="33"/>
    </row>
    <row r="523" spans="1:38" ht="63" x14ac:dyDescent="0.25">
      <c r="A523" s="50" t="s">
        <v>1102</v>
      </c>
      <c r="B523" s="128" t="s">
        <v>1113</v>
      </c>
      <c r="C523" s="63" t="s">
        <v>1114</v>
      </c>
      <c r="D523" s="54">
        <v>33.112735199999996</v>
      </c>
      <c r="E523" s="54" t="s">
        <v>34</v>
      </c>
      <c r="F523" s="54">
        <v>0</v>
      </c>
      <c r="G523" s="71">
        <f t="shared" si="502"/>
        <v>33.112735199999996</v>
      </c>
      <c r="H523" s="54">
        <v>25.8475</v>
      </c>
      <c r="I523" s="54">
        <v>0</v>
      </c>
      <c r="J523" s="54">
        <v>0</v>
      </c>
      <c r="K523" s="71">
        <v>0</v>
      </c>
      <c r="L523" s="54">
        <v>25.8475</v>
      </c>
      <c r="M523" s="54">
        <f t="shared" si="503"/>
        <v>31.669883860000002</v>
      </c>
      <c r="N523" s="105">
        <v>0</v>
      </c>
      <c r="O523" s="105">
        <v>0</v>
      </c>
      <c r="P523" s="54">
        <v>6.25E-2</v>
      </c>
      <c r="Q523" s="105">
        <v>31.607383860000002</v>
      </c>
      <c r="R523" s="54">
        <f t="shared" si="504"/>
        <v>1.4428513399999936</v>
      </c>
      <c r="S523" s="54">
        <f t="shared" si="505"/>
        <v>5.8223838600000022</v>
      </c>
      <c r="T523" s="55">
        <f t="shared" si="506"/>
        <v>0.22525907186381669</v>
      </c>
      <c r="U523" s="54">
        <f t="shared" si="507"/>
        <v>0</v>
      </c>
      <c r="V523" s="55">
        <v>0</v>
      </c>
      <c r="W523" s="54">
        <f t="shared" si="508"/>
        <v>0</v>
      </c>
      <c r="X523" s="55">
        <v>0</v>
      </c>
      <c r="Y523" s="54">
        <f t="shared" si="509"/>
        <v>6.25E-2</v>
      </c>
      <c r="Z523" s="55">
        <v>1</v>
      </c>
      <c r="AA523" s="54">
        <f t="shared" si="510"/>
        <v>5.7598838600000022</v>
      </c>
      <c r="AB523" s="55">
        <f t="shared" si="511"/>
        <v>0.22284104304091312</v>
      </c>
      <c r="AC523" s="56" t="s">
        <v>1115</v>
      </c>
      <c r="AK523" s="33"/>
      <c r="AL523" s="33"/>
    </row>
    <row r="524" spans="1:38" ht="78.75" x14ac:dyDescent="0.25">
      <c r="A524" s="50" t="s">
        <v>1102</v>
      </c>
      <c r="B524" s="128" t="s">
        <v>1116</v>
      </c>
      <c r="C524" s="63" t="s">
        <v>1117</v>
      </c>
      <c r="D524" s="54">
        <v>56.480552400000008</v>
      </c>
      <c r="E524" s="54" t="s">
        <v>34</v>
      </c>
      <c r="F524" s="54">
        <v>0</v>
      </c>
      <c r="G524" s="71">
        <f t="shared" si="502"/>
        <v>56.480552400000008</v>
      </c>
      <c r="H524" s="54">
        <v>47.464999999999996</v>
      </c>
      <c r="I524" s="54">
        <v>0</v>
      </c>
      <c r="J524" s="54">
        <v>0</v>
      </c>
      <c r="K524" s="71">
        <v>16.498166666666702</v>
      </c>
      <c r="L524" s="54">
        <v>30.966833333333302</v>
      </c>
      <c r="M524" s="54">
        <f t="shared" si="503"/>
        <v>28.972560400000003</v>
      </c>
      <c r="N524" s="105">
        <v>0</v>
      </c>
      <c r="O524" s="105">
        <v>0</v>
      </c>
      <c r="P524" s="54">
        <v>1.0878003400000016</v>
      </c>
      <c r="Q524" s="105">
        <v>27.884760060000001</v>
      </c>
      <c r="R524" s="54">
        <f t="shared" si="504"/>
        <v>27.507992000000005</v>
      </c>
      <c r="S524" s="54">
        <f t="shared" si="505"/>
        <v>-18.492439599999994</v>
      </c>
      <c r="T524" s="55">
        <f t="shared" si="506"/>
        <v>-0.3896015927525544</v>
      </c>
      <c r="U524" s="54">
        <f t="shared" si="507"/>
        <v>0</v>
      </c>
      <c r="V524" s="55">
        <v>0</v>
      </c>
      <c r="W524" s="54">
        <f t="shared" si="508"/>
        <v>0</v>
      </c>
      <c r="X524" s="55">
        <v>0</v>
      </c>
      <c r="Y524" s="54">
        <f t="shared" si="509"/>
        <v>-15.410366326666701</v>
      </c>
      <c r="Z524" s="55">
        <f t="shared" si="512"/>
        <v>-0.93406538059784427</v>
      </c>
      <c r="AA524" s="54">
        <f t="shared" si="510"/>
        <v>-3.0820732733333003</v>
      </c>
      <c r="AB524" s="55">
        <f t="shared" si="511"/>
        <v>-9.9528202969843119E-2</v>
      </c>
      <c r="AC524" s="56" t="s">
        <v>1118</v>
      </c>
      <c r="AK524" s="33"/>
      <c r="AL524" s="33"/>
    </row>
    <row r="525" spans="1:38" ht="47.25" x14ac:dyDescent="0.25">
      <c r="A525" s="50" t="s">
        <v>1102</v>
      </c>
      <c r="B525" s="128" t="s">
        <v>1119</v>
      </c>
      <c r="C525" s="63" t="s">
        <v>1120</v>
      </c>
      <c r="D525" s="54">
        <v>4.3338986400000001</v>
      </c>
      <c r="E525" s="54" t="s">
        <v>34</v>
      </c>
      <c r="F525" s="54">
        <v>0</v>
      </c>
      <c r="G525" s="71">
        <f t="shared" si="502"/>
        <v>4.3338986400000001</v>
      </c>
      <c r="H525" s="54">
        <v>4.3338986400000001</v>
      </c>
      <c r="I525" s="54">
        <v>0</v>
      </c>
      <c r="J525" s="54">
        <v>0</v>
      </c>
      <c r="K525" s="71">
        <v>0</v>
      </c>
      <c r="L525" s="54">
        <v>4.3338986400000001</v>
      </c>
      <c r="M525" s="54">
        <f t="shared" si="503"/>
        <v>0.6044577000000001</v>
      </c>
      <c r="N525" s="105">
        <v>0</v>
      </c>
      <c r="O525" s="105">
        <v>0</v>
      </c>
      <c r="P525" s="54">
        <v>2.5614599999999998E-3</v>
      </c>
      <c r="Q525" s="105">
        <v>0.60189624000000008</v>
      </c>
      <c r="R525" s="54">
        <f t="shared" si="504"/>
        <v>3.7294409399999999</v>
      </c>
      <c r="S525" s="54">
        <f t="shared" si="505"/>
        <v>-3.7294409399999999</v>
      </c>
      <c r="T525" s="55">
        <f t="shared" si="506"/>
        <v>-0.86052795641755009</v>
      </c>
      <c r="U525" s="54">
        <f t="shared" si="507"/>
        <v>0</v>
      </c>
      <c r="V525" s="55">
        <v>0</v>
      </c>
      <c r="W525" s="54">
        <f t="shared" si="508"/>
        <v>0</v>
      </c>
      <c r="X525" s="55">
        <v>0</v>
      </c>
      <c r="Y525" s="54">
        <f t="shared" si="509"/>
        <v>2.5614599999999998E-3</v>
      </c>
      <c r="Z525" s="55">
        <v>0</v>
      </c>
      <c r="AA525" s="54">
        <f t="shared" si="510"/>
        <v>-3.7320023999999998</v>
      </c>
      <c r="AB525" s="55">
        <f t="shared" si="511"/>
        <v>-0.8611189854684741</v>
      </c>
      <c r="AC525" s="92" t="s">
        <v>1121</v>
      </c>
      <c r="AK525" s="33"/>
      <c r="AL525" s="33"/>
    </row>
    <row r="526" spans="1:38" ht="63" x14ac:dyDescent="0.25">
      <c r="A526" s="50" t="s">
        <v>1102</v>
      </c>
      <c r="B526" s="128" t="s">
        <v>1122</v>
      </c>
      <c r="C526" s="63" t="s">
        <v>1123</v>
      </c>
      <c r="D526" s="54">
        <v>1.1877156</v>
      </c>
      <c r="E526" s="54" t="s">
        <v>34</v>
      </c>
      <c r="F526" s="54">
        <v>0</v>
      </c>
      <c r="G526" s="71">
        <f t="shared" si="502"/>
        <v>1.1877156</v>
      </c>
      <c r="H526" s="54">
        <v>1.0689440400000001</v>
      </c>
      <c r="I526" s="54">
        <v>0</v>
      </c>
      <c r="J526" s="54">
        <v>0</v>
      </c>
      <c r="K526" s="71">
        <v>0</v>
      </c>
      <c r="L526" s="54">
        <v>1.0689440400000001</v>
      </c>
      <c r="M526" s="54">
        <f t="shared" si="503"/>
        <v>1.1259483600000002</v>
      </c>
      <c r="N526" s="105">
        <v>0</v>
      </c>
      <c r="O526" s="105">
        <v>0</v>
      </c>
      <c r="P526" s="54">
        <v>0</v>
      </c>
      <c r="Q526" s="105">
        <v>1.1259483600000002</v>
      </c>
      <c r="R526" s="54">
        <f t="shared" si="504"/>
        <v>6.1767239999999779E-2</v>
      </c>
      <c r="S526" s="54">
        <f t="shared" si="505"/>
        <v>5.7004320000000108E-2</v>
      </c>
      <c r="T526" s="55">
        <f t="shared" si="506"/>
        <v>5.332769337485628E-2</v>
      </c>
      <c r="U526" s="54">
        <f t="shared" si="507"/>
        <v>0</v>
      </c>
      <c r="V526" s="55">
        <v>0</v>
      </c>
      <c r="W526" s="54">
        <f t="shared" si="508"/>
        <v>0</v>
      </c>
      <c r="X526" s="55">
        <v>0</v>
      </c>
      <c r="Y526" s="54">
        <f t="shared" si="509"/>
        <v>0</v>
      </c>
      <c r="Z526" s="55">
        <v>0</v>
      </c>
      <c r="AA526" s="54">
        <f t="shared" si="510"/>
        <v>5.7004320000000108E-2</v>
      </c>
      <c r="AB526" s="55">
        <f t="shared" si="511"/>
        <v>5.332769337485628E-2</v>
      </c>
      <c r="AC526" s="56" t="s">
        <v>34</v>
      </c>
      <c r="AK526" s="33"/>
      <c r="AL526" s="33"/>
    </row>
    <row r="527" spans="1:38" ht="31.5" x14ac:dyDescent="0.25">
      <c r="A527" s="50" t="s">
        <v>1102</v>
      </c>
      <c r="B527" s="128" t="s">
        <v>1124</v>
      </c>
      <c r="C527" s="63" t="s">
        <v>1125</v>
      </c>
      <c r="D527" s="54">
        <v>71.668895199999994</v>
      </c>
      <c r="E527" s="54" t="s">
        <v>34</v>
      </c>
      <c r="F527" s="54">
        <v>2.5000000000000001E-2</v>
      </c>
      <c r="G527" s="71">
        <f t="shared" si="502"/>
        <v>71.643895199999989</v>
      </c>
      <c r="H527" s="54">
        <v>63.843499999999992</v>
      </c>
      <c r="I527" s="54">
        <v>0</v>
      </c>
      <c r="J527" s="54">
        <v>0</v>
      </c>
      <c r="K527" s="54">
        <v>15.585656666666701</v>
      </c>
      <c r="L527" s="54">
        <v>48.257843333333298</v>
      </c>
      <c r="M527" s="54">
        <f t="shared" si="503"/>
        <v>52.685406880000002</v>
      </c>
      <c r="N527" s="54">
        <v>0</v>
      </c>
      <c r="O527" s="54">
        <v>0</v>
      </c>
      <c r="P527" s="54">
        <v>6.2871832999999997</v>
      </c>
      <c r="Q527" s="54">
        <v>46.39822358</v>
      </c>
      <c r="R527" s="54">
        <f t="shared" si="504"/>
        <v>18.958488319999987</v>
      </c>
      <c r="S527" s="54">
        <f t="shared" si="505"/>
        <v>-11.15809311999999</v>
      </c>
      <c r="T527" s="55">
        <f t="shared" si="506"/>
        <v>-0.17477257857103684</v>
      </c>
      <c r="U527" s="54">
        <f t="shared" si="507"/>
        <v>0</v>
      </c>
      <c r="V527" s="55">
        <v>0</v>
      </c>
      <c r="W527" s="54">
        <f t="shared" si="508"/>
        <v>0</v>
      </c>
      <c r="X527" s="55">
        <v>0</v>
      </c>
      <c r="Y527" s="54">
        <f t="shared" si="509"/>
        <v>-9.2984733666667019</v>
      </c>
      <c r="Z527" s="55">
        <f t="shared" si="512"/>
        <v>-0.59660452976315714</v>
      </c>
      <c r="AA527" s="54">
        <f t="shared" si="510"/>
        <v>-1.8596197533332983</v>
      </c>
      <c r="AB527" s="55">
        <f t="shared" si="511"/>
        <v>-3.8535077924810555E-2</v>
      </c>
      <c r="AC527" s="56" t="s">
        <v>1126</v>
      </c>
      <c r="AK527" s="33"/>
      <c r="AL527" s="33"/>
    </row>
    <row r="528" spans="1:38" ht="47.25" x14ac:dyDescent="0.25">
      <c r="A528" s="50" t="s">
        <v>1102</v>
      </c>
      <c r="B528" s="128" t="s">
        <v>1127</v>
      </c>
      <c r="C528" s="63" t="s">
        <v>1128</v>
      </c>
      <c r="D528" s="54">
        <v>10.71262608</v>
      </c>
      <c r="E528" s="54" t="s">
        <v>34</v>
      </c>
      <c r="F528" s="54">
        <v>0</v>
      </c>
      <c r="G528" s="71">
        <f t="shared" si="502"/>
        <v>10.71262608</v>
      </c>
      <c r="H528" s="54">
        <v>9.6413630000000001</v>
      </c>
      <c r="I528" s="54">
        <v>0</v>
      </c>
      <c r="J528" s="54">
        <v>0</v>
      </c>
      <c r="K528" s="71">
        <v>0</v>
      </c>
      <c r="L528" s="54">
        <v>9.6413630000000001</v>
      </c>
      <c r="M528" s="54">
        <f t="shared" si="503"/>
        <v>9.24898986</v>
      </c>
      <c r="N528" s="105">
        <v>0</v>
      </c>
      <c r="O528" s="105">
        <v>0</v>
      </c>
      <c r="P528" s="54">
        <v>0</v>
      </c>
      <c r="Q528" s="105">
        <v>9.24898986</v>
      </c>
      <c r="R528" s="54">
        <f t="shared" si="504"/>
        <v>1.4636362199999997</v>
      </c>
      <c r="S528" s="54">
        <f t="shared" si="505"/>
        <v>-0.39237314000000012</v>
      </c>
      <c r="T528" s="55">
        <f t="shared" si="506"/>
        <v>-4.0696853753976497E-2</v>
      </c>
      <c r="U528" s="54">
        <f t="shared" si="507"/>
        <v>0</v>
      </c>
      <c r="V528" s="55">
        <v>0</v>
      </c>
      <c r="W528" s="54">
        <f t="shared" si="508"/>
        <v>0</v>
      </c>
      <c r="X528" s="55">
        <v>0</v>
      </c>
      <c r="Y528" s="54">
        <f t="shared" si="509"/>
        <v>0</v>
      </c>
      <c r="Z528" s="55">
        <v>0</v>
      </c>
      <c r="AA528" s="54">
        <f t="shared" si="510"/>
        <v>-0.39237314000000012</v>
      </c>
      <c r="AB528" s="55">
        <f t="shared" si="511"/>
        <v>-4.0696853753976497E-2</v>
      </c>
      <c r="AC528" s="56" t="s">
        <v>34</v>
      </c>
      <c r="AK528" s="33"/>
      <c r="AL528" s="33"/>
    </row>
    <row r="529" spans="1:38" ht="63" x14ac:dyDescent="0.25">
      <c r="A529" s="50" t="s">
        <v>1102</v>
      </c>
      <c r="B529" s="128" t="s">
        <v>1129</v>
      </c>
      <c r="C529" s="63" t="s">
        <v>1130</v>
      </c>
      <c r="D529" s="77">
        <v>167.20094279999998</v>
      </c>
      <c r="E529" s="77" t="s">
        <v>34</v>
      </c>
      <c r="F529" s="77">
        <v>0</v>
      </c>
      <c r="G529" s="71">
        <f t="shared" si="502"/>
        <v>167.20094279999998</v>
      </c>
      <c r="H529" s="54">
        <v>150.489848524</v>
      </c>
      <c r="I529" s="54">
        <v>0</v>
      </c>
      <c r="J529" s="54">
        <v>0</v>
      </c>
      <c r="K529" s="71">
        <v>27.223507103333301</v>
      </c>
      <c r="L529" s="54">
        <v>123.26634142066669</v>
      </c>
      <c r="M529" s="54">
        <f t="shared" si="503"/>
        <v>89.710404949999997</v>
      </c>
      <c r="N529" s="105">
        <v>0</v>
      </c>
      <c r="O529" s="105">
        <v>0</v>
      </c>
      <c r="P529" s="54">
        <v>0.56647329999999996</v>
      </c>
      <c r="Q529" s="105">
        <v>89.143931649999999</v>
      </c>
      <c r="R529" s="54">
        <f t="shared" si="504"/>
        <v>77.490537849999981</v>
      </c>
      <c r="S529" s="54">
        <f t="shared" si="505"/>
        <v>-60.779443573999998</v>
      </c>
      <c r="T529" s="55">
        <f t="shared" si="506"/>
        <v>-0.40387736561716947</v>
      </c>
      <c r="U529" s="54">
        <f t="shared" si="507"/>
        <v>0</v>
      </c>
      <c r="V529" s="55">
        <v>0</v>
      </c>
      <c r="W529" s="54">
        <f t="shared" si="508"/>
        <v>0</v>
      </c>
      <c r="X529" s="55">
        <v>0</v>
      </c>
      <c r="Y529" s="54">
        <f t="shared" si="509"/>
        <v>-26.657033803333302</v>
      </c>
      <c r="Z529" s="55">
        <f t="shared" si="512"/>
        <v>-0.97919175887772969</v>
      </c>
      <c r="AA529" s="54">
        <f t="shared" si="510"/>
        <v>-34.122409770666692</v>
      </c>
      <c r="AB529" s="55">
        <f t="shared" si="511"/>
        <v>-0.27681854898425473</v>
      </c>
      <c r="AC529" s="56" t="s">
        <v>1131</v>
      </c>
      <c r="AK529" s="33"/>
      <c r="AL529" s="33"/>
    </row>
    <row r="530" spans="1:38" ht="47.25" x14ac:dyDescent="0.25">
      <c r="A530" s="50" t="s">
        <v>1102</v>
      </c>
      <c r="B530" s="128" t="s">
        <v>1132</v>
      </c>
      <c r="C530" s="63" t="s">
        <v>1133</v>
      </c>
      <c r="D530" s="54">
        <v>3.1245911999999998</v>
      </c>
      <c r="E530" s="54" t="s">
        <v>34</v>
      </c>
      <c r="F530" s="54">
        <v>0</v>
      </c>
      <c r="G530" s="71">
        <f t="shared" si="502"/>
        <v>3.1245911999999998</v>
      </c>
      <c r="H530" s="54">
        <v>2.9683616399999999</v>
      </c>
      <c r="I530" s="54">
        <v>0</v>
      </c>
      <c r="J530" s="54">
        <v>0</v>
      </c>
      <c r="K530" s="71">
        <v>1.0770843699999999</v>
      </c>
      <c r="L530" s="54">
        <v>1.89127727</v>
      </c>
      <c r="M530" s="54">
        <f t="shared" si="503"/>
        <v>0</v>
      </c>
      <c r="N530" s="105">
        <v>0</v>
      </c>
      <c r="O530" s="105">
        <v>0</v>
      </c>
      <c r="P530" s="54">
        <v>0</v>
      </c>
      <c r="Q530" s="105">
        <v>0</v>
      </c>
      <c r="R530" s="54">
        <f t="shared" si="504"/>
        <v>3.1245911999999998</v>
      </c>
      <c r="S530" s="54">
        <f t="shared" si="505"/>
        <v>-2.9683616399999999</v>
      </c>
      <c r="T530" s="55">
        <f t="shared" si="506"/>
        <v>-1</v>
      </c>
      <c r="U530" s="54">
        <f t="shared" si="507"/>
        <v>0</v>
      </c>
      <c r="V530" s="55">
        <v>0</v>
      </c>
      <c r="W530" s="54">
        <f t="shared" si="508"/>
        <v>0</v>
      </c>
      <c r="X530" s="55">
        <v>0</v>
      </c>
      <c r="Y530" s="54">
        <f t="shared" si="509"/>
        <v>-1.0770843699999999</v>
      </c>
      <c r="Z530" s="55">
        <f t="shared" si="512"/>
        <v>-1</v>
      </c>
      <c r="AA530" s="54">
        <f t="shared" si="510"/>
        <v>-1.89127727</v>
      </c>
      <c r="AB530" s="55">
        <f t="shared" si="511"/>
        <v>-1</v>
      </c>
      <c r="AC530" s="56" t="s">
        <v>1134</v>
      </c>
      <c r="AK530" s="33"/>
      <c r="AL530" s="33"/>
    </row>
    <row r="531" spans="1:38" ht="33" customHeight="1" x14ac:dyDescent="0.25">
      <c r="A531" s="50" t="s">
        <v>1102</v>
      </c>
      <c r="B531" s="107" t="s">
        <v>1135</v>
      </c>
      <c r="C531" s="108" t="s">
        <v>1136</v>
      </c>
      <c r="D531" s="54" t="s">
        <v>34</v>
      </c>
      <c r="E531" s="54" t="s">
        <v>34</v>
      </c>
      <c r="F531" s="54" t="s">
        <v>34</v>
      </c>
      <c r="G531" s="71" t="s">
        <v>34</v>
      </c>
      <c r="H531" s="54" t="s">
        <v>34</v>
      </c>
      <c r="I531" s="54" t="s">
        <v>34</v>
      </c>
      <c r="J531" s="54" t="s">
        <v>34</v>
      </c>
      <c r="K531" s="71" t="s">
        <v>34</v>
      </c>
      <c r="L531" s="54" t="s">
        <v>34</v>
      </c>
      <c r="M531" s="54">
        <f t="shared" si="503"/>
        <v>1.0144052100000001</v>
      </c>
      <c r="N531" s="105">
        <v>0</v>
      </c>
      <c r="O531" s="105">
        <v>0</v>
      </c>
      <c r="P531" s="54">
        <v>0</v>
      </c>
      <c r="Q531" s="105">
        <v>1.0144052100000001</v>
      </c>
      <c r="R531" s="54" t="s">
        <v>34</v>
      </c>
      <c r="S531" s="54" t="s">
        <v>34</v>
      </c>
      <c r="T531" s="55" t="s">
        <v>34</v>
      </c>
      <c r="U531" s="54" t="s">
        <v>34</v>
      </c>
      <c r="V531" s="55" t="s">
        <v>34</v>
      </c>
      <c r="W531" s="54" t="s">
        <v>34</v>
      </c>
      <c r="X531" s="55" t="s">
        <v>34</v>
      </c>
      <c r="Y531" s="54" t="s">
        <v>34</v>
      </c>
      <c r="Z531" s="55" t="s">
        <v>34</v>
      </c>
      <c r="AA531" s="54" t="s">
        <v>34</v>
      </c>
      <c r="AB531" s="55" t="s">
        <v>34</v>
      </c>
      <c r="AC531" s="56" t="s">
        <v>1137</v>
      </c>
      <c r="AK531" s="33"/>
      <c r="AL531" s="33"/>
    </row>
    <row r="532" spans="1:38" ht="81.75" customHeight="1" x14ac:dyDescent="0.25">
      <c r="A532" s="50" t="s">
        <v>1102</v>
      </c>
      <c r="B532" s="128" t="s">
        <v>1138</v>
      </c>
      <c r="C532" s="63" t="s">
        <v>1139</v>
      </c>
      <c r="D532" s="54">
        <v>42.454583999999997</v>
      </c>
      <c r="E532" s="54" t="s">
        <v>34</v>
      </c>
      <c r="F532" s="54">
        <v>0</v>
      </c>
      <c r="G532" s="71">
        <f t="shared" si="502"/>
        <v>42.454583999999997</v>
      </c>
      <c r="H532" s="54">
        <v>38.218187000000007</v>
      </c>
      <c r="I532" s="54">
        <v>0</v>
      </c>
      <c r="J532" s="54">
        <v>0</v>
      </c>
      <c r="K532" s="71">
        <v>0</v>
      </c>
      <c r="L532" s="54">
        <v>38.218187000000007</v>
      </c>
      <c r="M532" s="54">
        <f t="shared" si="503"/>
        <v>22.0864555</v>
      </c>
      <c r="N532" s="105">
        <v>0</v>
      </c>
      <c r="O532" s="105">
        <v>0</v>
      </c>
      <c r="P532" s="54">
        <v>0</v>
      </c>
      <c r="Q532" s="105">
        <v>22.0864555</v>
      </c>
      <c r="R532" s="54">
        <f t="shared" si="504"/>
        <v>20.368128499999997</v>
      </c>
      <c r="S532" s="54">
        <f t="shared" si="505"/>
        <v>-16.131731500000008</v>
      </c>
      <c r="T532" s="55">
        <f t="shared" si="506"/>
        <v>-0.42209567659502018</v>
      </c>
      <c r="U532" s="54">
        <f t="shared" si="507"/>
        <v>0</v>
      </c>
      <c r="V532" s="55">
        <v>0</v>
      </c>
      <c r="W532" s="54">
        <f t="shared" si="508"/>
        <v>0</v>
      </c>
      <c r="X532" s="55">
        <v>0</v>
      </c>
      <c r="Y532" s="54">
        <f t="shared" si="509"/>
        <v>0</v>
      </c>
      <c r="Z532" s="55">
        <v>0</v>
      </c>
      <c r="AA532" s="54">
        <f t="shared" si="510"/>
        <v>-16.131731500000008</v>
      </c>
      <c r="AB532" s="55">
        <f t="shared" si="511"/>
        <v>-0.42209567659502018</v>
      </c>
      <c r="AC532" s="56" t="s">
        <v>1140</v>
      </c>
      <c r="AK532" s="33"/>
      <c r="AL532" s="33"/>
    </row>
    <row r="533" spans="1:38" ht="47.25" x14ac:dyDescent="0.25">
      <c r="A533" s="50" t="s">
        <v>1102</v>
      </c>
      <c r="B533" s="128" t="s">
        <v>1141</v>
      </c>
      <c r="C533" s="63" t="s">
        <v>1142</v>
      </c>
      <c r="D533" s="54">
        <v>47.858615999999998</v>
      </c>
      <c r="E533" s="54" t="s">
        <v>34</v>
      </c>
      <c r="F533" s="54">
        <v>0</v>
      </c>
      <c r="G533" s="71">
        <f t="shared" si="502"/>
        <v>47.858615999999998</v>
      </c>
      <c r="H533" s="54">
        <v>43.081755399999999</v>
      </c>
      <c r="I533" s="54">
        <v>0</v>
      </c>
      <c r="J533" s="54">
        <v>0</v>
      </c>
      <c r="K533" s="71">
        <v>2.74381283333333</v>
      </c>
      <c r="L533" s="54">
        <v>40.337942566666669</v>
      </c>
      <c r="M533" s="54">
        <f t="shared" si="503"/>
        <v>35.52423585999999</v>
      </c>
      <c r="N533" s="105">
        <v>0</v>
      </c>
      <c r="O533" s="105">
        <v>0</v>
      </c>
      <c r="P533" s="54">
        <v>0</v>
      </c>
      <c r="Q533" s="105">
        <v>35.52423585999999</v>
      </c>
      <c r="R533" s="54">
        <f t="shared" si="504"/>
        <v>12.334380140000007</v>
      </c>
      <c r="S533" s="54">
        <f t="shared" si="505"/>
        <v>-7.5575195400000084</v>
      </c>
      <c r="T533" s="55">
        <f t="shared" si="506"/>
        <v>-0.17542273915793155</v>
      </c>
      <c r="U533" s="54">
        <f t="shared" si="507"/>
        <v>0</v>
      </c>
      <c r="V533" s="55">
        <v>0</v>
      </c>
      <c r="W533" s="54">
        <f t="shared" si="508"/>
        <v>0</v>
      </c>
      <c r="X533" s="55">
        <v>0</v>
      </c>
      <c r="Y533" s="54">
        <f t="shared" si="509"/>
        <v>-2.74381283333333</v>
      </c>
      <c r="Z533" s="55">
        <f t="shared" si="512"/>
        <v>-1</v>
      </c>
      <c r="AA533" s="54">
        <f t="shared" si="510"/>
        <v>-4.8137067066666788</v>
      </c>
      <c r="AB533" s="55">
        <f t="shared" si="511"/>
        <v>-0.11933446280040307</v>
      </c>
      <c r="AC533" s="56" t="s">
        <v>1143</v>
      </c>
      <c r="AK533" s="33"/>
      <c r="AL533" s="33"/>
    </row>
    <row r="534" spans="1:38" ht="47.25" x14ac:dyDescent="0.25">
      <c r="A534" s="50" t="s">
        <v>1102</v>
      </c>
      <c r="B534" s="128" t="s">
        <v>1144</v>
      </c>
      <c r="C534" s="63" t="s">
        <v>1145</v>
      </c>
      <c r="D534" s="54">
        <v>30.182860799999997</v>
      </c>
      <c r="E534" s="54" t="s">
        <v>34</v>
      </c>
      <c r="F534" s="54">
        <v>0</v>
      </c>
      <c r="G534" s="71">
        <f t="shared" si="502"/>
        <v>30.182860799999997</v>
      </c>
      <c r="H534" s="54">
        <v>27.173569800000003</v>
      </c>
      <c r="I534" s="54">
        <v>0</v>
      </c>
      <c r="J534" s="54">
        <v>0</v>
      </c>
      <c r="K534" s="54">
        <v>1.7619115000000001</v>
      </c>
      <c r="L534" s="54">
        <v>25.411658300000003</v>
      </c>
      <c r="M534" s="54">
        <f t="shared" si="503"/>
        <v>22.145072020000001</v>
      </c>
      <c r="N534" s="54">
        <v>0</v>
      </c>
      <c r="O534" s="54">
        <v>0</v>
      </c>
      <c r="P534" s="54">
        <v>0</v>
      </c>
      <c r="Q534" s="54">
        <v>22.145072020000001</v>
      </c>
      <c r="R534" s="54">
        <f t="shared" si="504"/>
        <v>8.0377887799999961</v>
      </c>
      <c r="S534" s="54">
        <f t="shared" si="505"/>
        <v>-5.0284977800000021</v>
      </c>
      <c r="T534" s="55">
        <f t="shared" si="506"/>
        <v>-0.18505105575050362</v>
      </c>
      <c r="U534" s="54">
        <f t="shared" si="507"/>
        <v>0</v>
      </c>
      <c r="V534" s="55">
        <v>0</v>
      </c>
      <c r="W534" s="54">
        <f t="shared" si="508"/>
        <v>0</v>
      </c>
      <c r="X534" s="55">
        <v>0</v>
      </c>
      <c r="Y534" s="54">
        <f t="shared" si="509"/>
        <v>-1.7619115000000001</v>
      </c>
      <c r="Z534" s="55">
        <f t="shared" si="512"/>
        <v>-1</v>
      </c>
      <c r="AA534" s="54">
        <f t="shared" si="510"/>
        <v>-3.2665862800000021</v>
      </c>
      <c r="AB534" s="55">
        <f t="shared" si="511"/>
        <v>-0.12854675761164322</v>
      </c>
      <c r="AC534" s="56" t="s">
        <v>1143</v>
      </c>
      <c r="AK534" s="33"/>
      <c r="AL534" s="33"/>
    </row>
    <row r="535" spans="1:38" ht="31.5" x14ac:dyDescent="0.25">
      <c r="A535" s="50" t="s">
        <v>1102</v>
      </c>
      <c r="B535" s="128" t="s">
        <v>1146</v>
      </c>
      <c r="C535" s="63" t="s">
        <v>1147</v>
      </c>
      <c r="D535" s="54">
        <v>11.544323640000002</v>
      </c>
      <c r="E535" s="54" t="s">
        <v>34</v>
      </c>
      <c r="F535" s="54">
        <v>0</v>
      </c>
      <c r="G535" s="71">
        <f t="shared" si="502"/>
        <v>11.544323640000002</v>
      </c>
      <c r="H535" s="54">
        <v>10.39</v>
      </c>
      <c r="I535" s="54">
        <v>0</v>
      </c>
      <c r="J535" s="54">
        <v>0</v>
      </c>
      <c r="K535" s="71">
        <v>0</v>
      </c>
      <c r="L535" s="54">
        <v>10.39</v>
      </c>
      <c r="M535" s="54">
        <f t="shared" si="503"/>
        <v>10.660561980000001</v>
      </c>
      <c r="N535" s="105">
        <v>0</v>
      </c>
      <c r="O535" s="105">
        <v>0</v>
      </c>
      <c r="P535" s="54">
        <v>0</v>
      </c>
      <c r="Q535" s="105">
        <v>10.660561980000001</v>
      </c>
      <c r="R535" s="54">
        <f t="shared" si="504"/>
        <v>0.88376166000000111</v>
      </c>
      <c r="S535" s="54">
        <f t="shared" si="505"/>
        <v>0.27056198000000009</v>
      </c>
      <c r="T535" s="55">
        <f t="shared" si="506"/>
        <v>2.6040614051973058E-2</v>
      </c>
      <c r="U535" s="54">
        <f t="shared" si="507"/>
        <v>0</v>
      </c>
      <c r="V535" s="55">
        <v>0</v>
      </c>
      <c r="W535" s="54">
        <f t="shared" si="508"/>
        <v>0</v>
      </c>
      <c r="X535" s="55">
        <v>0</v>
      </c>
      <c r="Y535" s="54">
        <f t="shared" si="509"/>
        <v>0</v>
      </c>
      <c r="Z535" s="55">
        <v>0</v>
      </c>
      <c r="AA535" s="54">
        <f t="shared" si="510"/>
        <v>0.27056198000000009</v>
      </c>
      <c r="AB535" s="55">
        <f t="shared" si="511"/>
        <v>2.6040614051973058E-2</v>
      </c>
      <c r="AC535" s="92" t="s">
        <v>34</v>
      </c>
      <c r="AK535" s="33"/>
      <c r="AL535" s="33"/>
    </row>
    <row r="536" spans="1:38" ht="78.75" x14ac:dyDescent="0.25">
      <c r="A536" s="42" t="s">
        <v>1148</v>
      </c>
      <c r="B536" s="127" t="s">
        <v>75</v>
      </c>
      <c r="C536" s="61" t="s">
        <v>33</v>
      </c>
      <c r="D536" s="45">
        <f t="shared" ref="D536:AA536" si="513">SUM(D537:D537)</f>
        <v>787.5</v>
      </c>
      <c r="E536" s="46">
        <f t="shared" si="513"/>
        <v>0</v>
      </c>
      <c r="F536" s="46">
        <f t="shared" si="513"/>
        <v>170.17690969</v>
      </c>
      <c r="G536" s="46">
        <f t="shared" si="513"/>
        <v>617.32309031</v>
      </c>
      <c r="H536" s="61">
        <f t="shared" si="513"/>
        <v>24.3</v>
      </c>
      <c r="I536" s="61">
        <f t="shared" si="513"/>
        <v>0</v>
      </c>
      <c r="J536" s="61">
        <f t="shared" si="513"/>
        <v>0</v>
      </c>
      <c r="K536" s="61">
        <f t="shared" si="513"/>
        <v>0</v>
      </c>
      <c r="L536" s="61">
        <f t="shared" si="513"/>
        <v>24.3</v>
      </c>
      <c r="M536" s="61">
        <f t="shared" si="513"/>
        <v>4.9015480299999998</v>
      </c>
      <c r="N536" s="61">
        <f t="shared" si="513"/>
        <v>0</v>
      </c>
      <c r="O536" s="61">
        <f t="shared" si="513"/>
        <v>0</v>
      </c>
      <c r="P536" s="61">
        <f t="shared" si="513"/>
        <v>0</v>
      </c>
      <c r="Q536" s="61">
        <f t="shared" si="513"/>
        <v>4.9015480299999998</v>
      </c>
      <c r="R536" s="61">
        <f t="shared" si="513"/>
        <v>612.42154228000004</v>
      </c>
      <c r="S536" s="61">
        <f t="shared" si="513"/>
        <v>-19.39845197</v>
      </c>
      <c r="T536" s="48">
        <f>S536/H536</f>
        <v>-0.79829020452674893</v>
      </c>
      <c r="U536" s="61">
        <f t="shared" si="513"/>
        <v>0</v>
      </c>
      <c r="V536" s="48">
        <v>0</v>
      </c>
      <c r="W536" s="61">
        <f t="shared" si="513"/>
        <v>0</v>
      </c>
      <c r="X536" s="48">
        <v>0</v>
      </c>
      <c r="Y536" s="61">
        <f t="shared" si="513"/>
        <v>0</v>
      </c>
      <c r="Z536" s="48">
        <v>0</v>
      </c>
      <c r="AA536" s="61">
        <f t="shared" si="513"/>
        <v>-19.39845197</v>
      </c>
      <c r="AB536" s="48">
        <f>AA536/L536</f>
        <v>-0.79829020452674893</v>
      </c>
      <c r="AC536" s="49" t="s">
        <v>34</v>
      </c>
      <c r="AK536" s="33"/>
      <c r="AL536" s="33"/>
    </row>
    <row r="537" spans="1:38" ht="40.5" customHeight="1" x14ac:dyDescent="0.25">
      <c r="A537" s="50" t="s">
        <v>1148</v>
      </c>
      <c r="B537" s="125" t="s">
        <v>1149</v>
      </c>
      <c r="C537" s="102" t="s">
        <v>1150</v>
      </c>
      <c r="D537" s="54">
        <v>787.5</v>
      </c>
      <c r="E537" s="54" t="s">
        <v>34</v>
      </c>
      <c r="F537" s="54">
        <v>170.17690969</v>
      </c>
      <c r="G537" s="71">
        <f>D537-F537</f>
        <v>617.32309031</v>
      </c>
      <c r="H537" s="54">
        <v>24.3</v>
      </c>
      <c r="I537" s="54">
        <v>0</v>
      </c>
      <c r="J537" s="54">
        <v>0</v>
      </c>
      <c r="K537" s="71">
        <v>0</v>
      </c>
      <c r="L537" s="54">
        <v>24.3</v>
      </c>
      <c r="M537" s="54">
        <f>N537+O537+P537+Q537</f>
        <v>4.9015480299999998</v>
      </c>
      <c r="N537" s="105">
        <v>0</v>
      </c>
      <c r="O537" s="105">
        <v>0</v>
      </c>
      <c r="P537" s="54">
        <v>0</v>
      </c>
      <c r="Q537" s="105">
        <v>4.9015480299999998</v>
      </c>
      <c r="R537" s="54">
        <f>G537-M537</f>
        <v>612.42154228000004</v>
      </c>
      <c r="S537" s="54">
        <f>M537-H537</f>
        <v>-19.39845197</v>
      </c>
      <c r="T537" s="55">
        <f>S537/H537</f>
        <v>-0.79829020452674893</v>
      </c>
      <c r="U537" s="54">
        <f>N537-I537</f>
        <v>0</v>
      </c>
      <c r="V537" s="55">
        <v>0</v>
      </c>
      <c r="W537" s="54">
        <f>O537-J537</f>
        <v>0</v>
      </c>
      <c r="X537" s="55">
        <v>0</v>
      </c>
      <c r="Y537" s="54">
        <f>P537-K537</f>
        <v>0</v>
      </c>
      <c r="Z537" s="55">
        <v>0</v>
      </c>
      <c r="AA537" s="54">
        <f>Q537-L537</f>
        <v>-19.39845197</v>
      </c>
      <c r="AB537" s="55">
        <f>AA537/L537</f>
        <v>-0.79829020452674893</v>
      </c>
      <c r="AC537" s="56" t="s">
        <v>1151</v>
      </c>
      <c r="AK537" s="33"/>
      <c r="AL537" s="33"/>
    </row>
    <row r="538" spans="1:38" ht="78.75" x14ac:dyDescent="0.25">
      <c r="A538" s="42" t="s">
        <v>1152</v>
      </c>
      <c r="B538" s="127" t="s">
        <v>80</v>
      </c>
      <c r="C538" s="61" t="s">
        <v>33</v>
      </c>
      <c r="D538" s="37">
        <f t="shared" ref="D538:E538" si="514">SUM(D539:D542)</f>
        <v>134.84616135000002</v>
      </c>
      <c r="E538" s="38">
        <f t="shared" si="514"/>
        <v>0</v>
      </c>
      <c r="F538" s="38">
        <f t="shared" ref="F538:S538" si="515">SUM(F539:F542)</f>
        <v>115.15550943000002</v>
      </c>
      <c r="G538" s="38">
        <f t="shared" si="515"/>
        <v>19.690651920000001</v>
      </c>
      <c r="H538" s="61">
        <f t="shared" si="515"/>
        <v>19.690651920000001</v>
      </c>
      <c r="I538" s="61">
        <f t="shared" si="515"/>
        <v>0</v>
      </c>
      <c r="J538" s="61">
        <f t="shared" si="515"/>
        <v>0</v>
      </c>
      <c r="K538" s="61">
        <f t="shared" si="515"/>
        <v>16.408876600000003</v>
      </c>
      <c r="L538" s="61">
        <f t="shared" si="515"/>
        <v>3.2817753199999999</v>
      </c>
      <c r="M538" s="61">
        <f t="shared" si="515"/>
        <v>19.690651920000001</v>
      </c>
      <c r="N538" s="61">
        <f t="shared" si="515"/>
        <v>0</v>
      </c>
      <c r="O538" s="61">
        <f t="shared" si="515"/>
        <v>0</v>
      </c>
      <c r="P538" s="61">
        <f t="shared" si="515"/>
        <v>16.537155960000003</v>
      </c>
      <c r="Q538" s="61">
        <f t="shared" si="515"/>
        <v>3.1534959599999977</v>
      </c>
      <c r="R538" s="61">
        <f t="shared" si="515"/>
        <v>0</v>
      </c>
      <c r="S538" s="61">
        <f t="shared" si="515"/>
        <v>0</v>
      </c>
      <c r="T538" s="48">
        <f>S538/H538</f>
        <v>0</v>
      </c>
      <c r="U538" s="61">
        <f t="shared" ref="U538" si="516">SUM(U539:U542)</f>
        <v>0</v>
      </c>
      <c r="V538" s="48">
        <v>0</v>
      </c>
      <c r="W538" s="61">
        <f t="shared" ref="W538" si="517">SUM(W539:W542)</f>
        <v>0</v>
      </c>
      <c r="X538" s="48">
        <v>0</v>
      </c>
      <c r="Y538" s="61">
        <f t="shared" ref="Y538" si="518">SUM(Y539:Y542)</f>
        <v>0.1282793600000014</v>
      </c>
      <c r="Z538" s="48">
        <f>Y538/K538</f>
        <v>7.8176808277052538E-3</v>
      </c>
      <c r="AA538" s="61">
        <f t="shared" ref="AA538" si="519">SUM(AA539:AA542)</f>
        <v>-0.12827936000000228</v>
      </c>
      <c r="AB538" s="48">
        <f>AA538/L538</f>
        <v>-3.9088404138526552E-2</v>
      </c>
      <c r="AC538" s="49" t="s">
        <v>34</v>
      </c>
      <c r="AK538" s="33"/>
      <c r="AL538" s="33"/>
    </row>
    <row r="539" spans="1:38" ht="47.25" x14ac:dyDescent="0.25">
      <c r="A539" s="50" t="s">
        <v>1152</v>
      </c>
      <c r="B539" s="135" t="s">
        <v>1153</v>
      </c>
      <c r="C539" s="99" t="s">
        <v>1154</v>
      </c>
      <c r="D539" s="77">
        <v>27.938196810000001</v>
      </c>
      <c r="E539" s="77" t="s">
        <v>34</v>
      </c>
      <c r="F539" s="77">
        <v>22.969006220000001</v>
      </c>
      <c r="G539" s="71">
        <f t="shared" ref="G539:G542" si="520">D539-F539</f>
        <v>4.9691905900000002</v>
      </c>
      <c r="H539" s="54">
        <v>4.9691905900000002</v>
      </c>
      <c r="I539" s="54">
        <v>0</v>
      </c>
      <c r="J539" s="54">
        <v>0</v>
      </c>
      <c r="K539" s="71">
        <v>4.1409921583333347</v>
      </c>
      <c r="L539" s="54">
        <v>0.8281984316666664</v>
      </c>
      <c r="M539" s="54">
        <f t="shared" ref="M539:M542" si="521">N539+O539+P539+Q539</f>
        <v>4.9691905900000002</v>
      </c>
      <c r="N539" s="105">
        <v>0</v>
      </c>
      <c r="O539" s="105">
        <v>0</v>
      </c>
      <c r="P539" s="54">
        <v>4.1981921600000005</v>
      </c>
      <c r="Q539" s="105">
        <v>0.77099842999999968</v>
      </c>
      <c r="R539" s="54">
        <f t="shared" ref="R539:R542" si="522">G539-M539</f>
        <v>0</v>
      </c>
      <c r="S539" s="54">
        <f t="shared" ref="S539:S542" si="523">M539-H539</f>
        <v>0</v>
      </c>
      <c r="T539" s="55">
        <f t="shared" ref="T539:T545" si="524">S539/H539</f>
        <v>0</v>
      </c>
      <c r="U539" s="54">
        <f t="shared" ref="U539:U542" si="525">N539-I539</f>
        <v>0</v>
      </c>
      <c r="V539" s="55">
        <v>0</v>
      </c>
      <c r="W539" s="54">
        <f t="shared" ref="W539:W542" si="526">O539-J539</f>
        <v>0</v>
      </c>
      <c r="X539" s="55">
        <v>0</v>
      </c>
      <c r="Y539" s="54">
        <f t="shared" ref="Y539:Y542" si="527">P539-K539</f>
        <v>5.7200001666665834E-2</v>
      </c>
      <c r="Z539" s="55">
        <f t="shared" ref="Z539:Z545" si="528">Y539/K539</f>
        <v>1.3813115185827271E-2</v>
      </c>
      <c r="AA539" s="54">
        <f t="shared" ref="AA539:AA542" si="529">Q539-L539</f>
        <v>-5.7200001666666722E-2</v>
      </c>
      <c r="AB539" s="55">
        <f t="shared" ref="AB539:AB545" si="530">AA539/L539</f>
        <v>-6.9065575929137479E-2</v>
      </c>
      <c r="AC539" s="56" t="s">
        <v>34</v>
      </c>
      <c r="AK539" s="33"/>
      <c r="AL539" s="33"/>
    </row>
    <row r="540" spans="1:38" ht="47.25" x14ac:dyDescent="0.25">
      <c r="A540" s="50" t="s">
        <v>1152</v>
      </c>
      <c r="B540" s="135" t="s">
        <v>1155</v>
      </c>
      <c r="C540" s="99" t="s">
        <v>1156</v>
      </c>
      <c r="D540" s="77">
        <v>62.114275940000006</v>
      </c>
      <c r="E540" s="77" t="s">
        <v>34</v>
      </c>
      <c r="F540" s="77">
        <v>52.689590380000006</v>
      </c>
      <c r="G540" s="71">
        <f t="shared" si="520"/>
        <v>9.4246855600000004</v>
      </c>
      <c r="H540" s="54">
        <v>9.4246855600000004</v>
      </c>
      <c r="I540" s="54">
        <v>0</v>
      </c>
      <c r="J540" s="54">
        <v>0</v>
      </c>
      <c r="K540" s="71">
        <v>7.8539046333333333</v>
      </c>
      <c r="L540" s="54">
        <v>1.570780926666667</v>
      </c>
      <c r="M540" s="54">
        <f t="shared" si="521"/>
        <v>9.4246855600000004</v>
      </c>
      <c r="N540" s="105">
        <v>0</v>
      </c>
      <c r="O540" s="105">
        <v>0</v>
      </c>
      <c r="P540" s="54">
        <v>7.8924583600000009</v>
      </c>
      <c r="Q540" s="105">
        <v>1.5322271999999995</v>
      </c>
      <c r="R540" s="54">
        <f t="shared" si="522"/>
        <v>0</v>
      </c>
      <c r="S540" s="54">
        <f t="shared" si="523"/>
        <v>0</v>
      </c>
      <c r="T540" s="55">
        <f t="shared" si="524"/>
        <v>0</v>
      </c>
      <c r="U540" s="54">
        <f t="shared" si="525"/>
        <v>0</v>
      </c>
      <c r="V540" s="55">
        <v>0</v>
      </c>
      <c r="W540" s="54">
        <f t="shared" si="526"/>
        <v>0</v>
      </c>
      <c r="X540" s="55">
        <v>0</v>
      </c>
      <c r="Y540" s="54">
        <f t="shared" si="527"/>
        <v>3.8553726666667565E-2</v>
      </c>
      <c r="Z540" s="55">
        <f t="shared" si="528"/>
        <v>4.908861065493317E-3</v>
      </c>
      <c r="AA540" s="54">
        <f t="shared" si="529"/>
        <v>-3.8553726666667565E-2</v>
      </c>
      <c r="AB540" s="55">
        <f t="shared" si="530"/>
        <v>-2.4544305327466581E-2</v>
      </c>
      <c r="AC540" s="56" t="s">
        <v>34</v>
      </c>
      <c r="AK540" s="33"/>
      <c r="AL540" s="33"/>
    </row>
    <row r="541" spans="1:38" ht="47.25" x14ac:dyDescent="0.25">
      <c r="A541" s="50" t="s">
        <v>1152</v>
      </c>
      <c r="B541" s="135" t="s">
        <v>1157</v>
      </c>
      <c r="C541" s="99" t="s">
        <v>1158</v>
      </c>
      <c r="D541" s="77">
        <v>43.002759100000006</v>
      </c>
      <c r="E541" s="77" t="s">
        <v>34</v>
      </c>
      <c r="F541" s="77">
        <v>37.862637690000007</v>
      </c>
      <c r="G541" s="71">
        <f t="shared" si="520"/>
        <v>5.140121409999999</v>
      </c>
      <c r="H541" s="54">
        <v>5.1401214099999999</v>
      </c>
      <c r="I541" s="54">
        <v>0</v>
      </c>
      <c r="J541" s="54">
        <v>0</v>
      </c>
      <c r="K541" s="71">
        <v>4.2834345083333334</v>
      </c>
      <c r="L541" s="54">
        <v>0.8566869016666665</v>
      </c>
      <c r="M541" s="54">
        <f t="shared" si="521"/>
        <v>5.1401214099999999</v>
      </c>
      <c r="N541" s="105">
        <v>0</v>
      </c>
      <c r="O541" s="105">
        <v>0</v>
      </c>
      <c r="P541" s="54">
        <v>4.3159601400000014</v>
      </c>
      <c r="Q541" s="105">
        <v>0.8241612699999985</v>
      </c>
      <c r="R541" s="54">
        <f t="shared" si="522"/>
        <v>0</v>
      </c>
      <c r="S541" s="54">
        <f t="shared" si="523"/>
        <v>0</v>
      </c>
      <c r="T541" s="55">
        <f t="shared" si="524"/>
        <v>0</v>
      </c>
      <c r="U541" s="54">
        <f t="shared" si="525"/>
        <v>0</v>
      </c>
      <c r="V541" s="55">
        <v>0</v>
      </c>
      <c r="W541" s="54">
        <f t="shared" si="526"/>
        <v>0</v>
      </c>
      <c r="X541" s="55">
        <v>0</v>
      </c>
      <c r="Y541" s="54">
        <f t="shared" si="527"/>
        <v>3.2525631666667998E-2</v>
      </c>
      <c r="Z541" s="55">
        <f t="shared" si="528"/>
        <v>7.5933533250922948E-3</v>
      </c>
      <c r="AA541" s="54">
        <f t="shared" si="529"/>
        <v>-3.2525631666667998E-2</v>
      </c>
      <c r="AB541" s="55">
        <f t="shared" si="530"/>
        <v>-3.7966766625461487E-2</v>
      </c>
      <c r="AC541" s="56" t="s">
        <v>34</v>
      </c>
      <c r="AK541" s="33"/>
      <c r="AL541" s="33"/>
    </row>
    <row r="542" spans="1:38" ht="63" x14ac:dyDescent="0.25">
      <c r="A542" s="50" t="s">
        <v>1152</v>
      </c>
      <c r="B542" s="135" t="s">
        <v>1159</v>
      </c>
      <c r="C542" s="99" t="s">
        <v>1160</v>
      </c>
      <c r="D542" s="77">
        <v>1.7909295000000003</v>
      </c>
      <c r="E542" s="77" t="s">
        <v>34</v>
      </c>
      <c r="F542" s="77">
        <v>1.6342751400000002</v>
      </c>
      <c r="G542" s="71">
        <f t="shared" si="520"/>
        <v>0.1566543600000001</v>
      </c>
      <c r="H542" s="54">
        <v>0.15665435999999999</v>
      </c>
      <c r="I542" s="54">
        <v>0</v>
      </c>
      <c r="J542" s="54">
        <v>0</v>
      </c>
      <c r="K542" s="54">
        <v>0.1305453</v>
      </c>
      <c r="L542" s="54">
        <v>2.6109059999999989E-2</v>
      </c>
      <c r="M542" s="54">
        <f t="shared" si="521"/>
        <v>0.15665435999999999</v>
      </c>
      <c r="N542" s="54">
        <v>0</v>
      </c>
      <c r="O542" s="54">
        <v>0</v>
      </c>
      <c r="P542" s="54">
        <v>0.1305453</v>
      </c>
      <c r="Q542" s="54">
        <v>2.6109059999999989E-2</v>
      </c>
      <c r="R542" s="54">
        <f t="shared" si="522"/>
        <v>0</v>
      </c>
      <c r="S542" s="54">
        <f t="shared" si="523"/>
        <v>0</v>
      </c>
      <c r="T542" s="55">
        <f t="shared" si="524"/>
        <v>0</v>
      </c>
      <c r="U542" s="54">
        <f t="shared" si="525"/>
        <v>0</v>
      </c>
      <c r="V542" s="55">
        <v>0</v>
      </c>
      <c r="W542" s="54">
        <f t="shared" si="526"/>
        <v>0</v>
      </c>
      <c r="X542" s="55">
        <v>0</v>
      </c>
      <c r="Y542" s="54">
        <f t="shared" si="527"/>
        <v>0</v>
      </c>
      <c r="Z542" s="55">
        <f t="shared" si="528"/>
        <v>0</v>
      </c>
      <c r="AA542" s="54">
        <f t="shared" si="529"/>
        <v>0</v>
      </c>
      <c r="AB542" s="55">
        <f t="shared" si="530"/>
        <v>0</v>
      </c>
      <c r="AC542" s="56" t="s">
        <v>34</v>
      </c>
      <c r="AK542" s="33"/>
      <c r="AL542" s="33"/>
    </row>
    <row r="543" spans="1:38" ht="31.5" x14ac:dyDescent="0.25">
      <c r="A543" s="42" t="s">
        <v>1161</v>
      </c>
      <c r="B543" s="43" t="s">
        <v>95</v>
      </c>
      <c r="C543" s="44" t="s">
        <v>33</v>
      </c>
      <c r="D543" s="37">
        <v>0</v>
      </c>
      <c r="E543" s="38">
        <v>0</v>
      </c>
      <c r="F543" s="38">
        <v>0</v>
      </c>
      <c r="G543" s="38">
        <v>0</v>
      </c>
      <c r="H543" s="47">
        <v>0</v>
      </c>
      <c r="I543" s="47">
        <v>0</v>
      </c>
      <c r="J543" s="47">
        <v>0</v>
      </c>
      <c r="K543" s="47">
        <v>0</v>
      </c>
      <c r="L543" s="47">
        <v>0</v>
      </c>
      <c r="M543" s="47">
        <v>0</v>
      </c>
      <c r="N543" s="47">
        <v>0</v>
      </c>
      <c r="O543" s="47">
        <v>0</v>
      </c>
      <c r="P543" s="47">
        <v>0</v>
      </c>
      <c r="Q543" s="47">
        <v>0</v>
      </c>
      <c r="R543" s="47">
        <v>0</v>
      </c>
      <c r="S543" s="47">
        <v>0</v>
      </c>
      <c r="T543" s="48">
        <v>0</v>
      </c>
      <c r="U543" s="47">
        <v>0</v>
      </c>
      <c r="V543" s="48">
        <v>0</v>
      </c>
      <c r="W543" s="47">
        <v>0</v>
      </c>
      <c r="X543" s="48">
        <v>0</v>
      </c>
      <c r="Y543" s="47">
        <v>0</v>
      </c>
      <c r="Z543" s="48">
        <v>0</v>
      </c>
      <c r="AA543" s="47">
        <v>0</v>
      </c>
      <c r="AB543" s="48">
        <v>0</v>
      </c>
      <c r="AC543" s="49" t="s">
        <v>34</v>
      </c>
      <c r="AK543" s="33"/>
      <c r="AL543" s="33"/>
    </row>
    <row r="544" spans="1:38" ht="47.25" x14ac:dyDescent="0.25">
      <c r="A544" s="42" t="s">
        <v>1162</v>
      </c>
      <c r="B544" s="43" t="s">
        <v>97</v>
      </c>
      <c r="C544" s="44" t="s">
        <v>33</v>
      </c>
      <c r="D544" s="45">
        <f t="shared" ref="D544:S544" si="531">D545+D549+D547+D548</f>
        <v>2554.0591061099999</v>
      </c>
      <c r="E544" s="46">
        <f t="shared" si="531"/>
        <v>0</v>
      </c>
      <c r="F544" s="46">
        <f t="shared" si="531"/>
        <v>906.25295129999995</v>
      </c>
      <c r="G544" s="46">
        <f t="shared" si="531"/>
        <v>1647.80615481</v>
      </c>
      <c r="H544" s="47">
        <f t="shared" si="531"/>
        <v>149.90663708</v>
      </c>
      <c r="I544" s="47">
        <f t="shared" si="531"/>
        <v>0</v>
      </c>
      <c r="J544" s="47">
        <f t="shared" si="531"/>
        <v>0</v>
      </c>
      <c r="K544" s="47">
        <f t="shared" si="531"/>
        <v>53.855817204999994</v>
      </c>
      <c r="L544" s="47">
        <f t="shared" si="531"/>
        <v>96.050819875000002</v>
      </c>
      <c r="M544" s="47">
        <f t="shared" si="531"/>
        <v>28.322287289999998</v>
      </c>
      <c r="N544" s="47">
        <f t="shared" si="531"/>
        <v>0</v>
      </c>
      <c r="O544" s="47">
        <f t="shared" si="531"/>
        <v>0</v>
      </c>
      <c r="P544" s="47">
        <f t="shared" si="531"/>
        <v>2.9090610900000002</v>
      </c>
      <c r="Q544" s="47">
        <f t="shared" si="531"/>
        <v>25.4132262</v>
      </c>
      <c r="R544" s="47">
        <f t="shared" si="531"/>
        <v>1619.4838675199999</v>
      </c>
      <c r="S544" s="47">
        <f t="shared" si="531"/>
        <v>-121.58434979</v>
      </c>
      <c r="T544" s="48">
        <f t="shared" si="524"/>
        <v>-0.81106715591995193</v>
      </c>
      <c r="U544" s="47">
        <f t="shared" ref="U544" si="532">U545+U549+U547+U548</f>
        <v>0</v>
      </c>
      <c r="V544" s="48">
        <v>0</v>
      </c>
      <c r="W544" s="47">
        <f t="shared" ref="W544" si="533">W545+W549+W547+W548</f>
        <v>0</v>
      </c>
      <c r="X544" s="48">
        <v>0</v>
      </c>
      <c r="Y544" s="47">
        <f t="shared" ref="Y544" si="534">Y545+Y549+Y547+Y548</f>
        <v>-50.946756114999999</v>
      </c>
      <c r="Z544" s="48">
        <f t="shared" si="528"/>
        <v>-0.94598427354789227</v>
      </c>
      <c r="AA544" s="47">
        <f t="shared" ref="AA544" si="535">AA545+AA549+AA547+AA548</f>
        <v>-70.637593675000005</v>
      </c>
      <c r="AB544" s="48">
        <f t="shared" si="530"/>
        <v>-0.73541895599566331</v>
      </c>
      <c r="AC544" s="49" t="s">
        <v>34</v>
      </c>
      <c r="AK544" s="33"/>
      <c r="AL544" s="33"/>
    </row>
    <row r="545" spans="1:38" ht="31.5" x14ac:dyDescent="0.25">
      <c r="A545" s="42" t="s">
        <v>1163</v>
      </c>
      <c r="B545" s="43" t="s">
        <v>99</v>
      </c>
      <c r="C545" s="44" t="s">
        <v>33</v>
      </c>
      <c r="D545" s="45">
        <f t="shared" ref="D545:E545" si="536">SUM(D546:D546)</f>
        <v>755.88</v>
      </c>
      <c r="E545" s="46">
        <f t="shared" si="536"/>
        <v>0</v>
      </c>
      <c r="F545" s="46">
        <f t="shared" ref="F545:AA545" si="537">SUM(F546:F546)</f>
        <v>0</v>
      </c>
      <c r="G545" s="46">
        <f t="shared" si="537"/>
        <v>755.88</v>
      </c>
      <c r="H545" s="47">
        <f t="shared" si="537"/>
        <v>61.776000000000003</v>
      </c>
      <c r="I545" s="47">
        <f t="shared" si="537"/>
        <v>0</v>
      </c>
      <c r="J545" s="47">
        <f t="shared" si="537"/>
        <v>0</v>
      </c>
      <c r="K545" s="47">
        <f t="shared" si="537"/>
        <v>51.48</v>
      </c>
      <c r="L545" s="47">
        <f t="shared" si="537"/>
        <v>10.296000000000006</v>
      </c>
      <c r="M545" s="47">
        <f t="shared" si="537"/>
        <v>0</v>
      </c>
      <c r="N545" s="47">
        <f t="shared" si="537"/>
        <v>0</v>
      </c>
      <c r="O545" s="47">
        <f t="shared" si="537"/>
        <v>0</v>
      </c>
      <c r="P545" s="47">
        <f t="shared" si="537"/>
        <v>0</v>
      </c>
      <c r="Q545" s="47">
        <f t="shared" si="537"/>
        <v>0</v>
      </c>
      <c r="R545" s="47">
        <f t="shared" si="537"/>
        <v>755.88</v>
      </c>
      <c r="S545" s="47">
        <f t="shared" si="537"/>
        <v>-61.776000000000003</v>
      </c>
      <c r="T545" s="48">
        <f t="shared" si="524"/>
        <v>-1</v>
      </c>
      <c r="U545" s="47">
        <f t="shared" si="537"/>
        <v>0</v>
      </c>
      <c r="V545" s="48">
        <v>0</v>
      </c>
      <c r="W545" s="47">
        <f t="shared" si="537"/>
        <v>0</v>
      </c>
      <c r="X545" s="48">
        <v>0</v>
      </c>
      <c r="Y545" s="47">
        <f t="shared" si="537"/>
        <v>-51.48</v>
      </c>
      <c r="Z545" s="48">
        <f t="shared" si="528"/>
        <v>-1</v>
      </c>
      <c r="AA545" s="47">
        <f t="shared" si="537"/>
        <v>-10.296000000000006</v>
      </c>
      <c r="AB545" s="48">
        <f t="shared" si="530"/>
        <v>-1</v>
      </c>
      <c r="AC545" s="68" t="s">
        <v>34</v>
      </c>
      <c r="AK545" s="33"/>
      <c r="AL545" s="33"/>
    </row>
    <row r="546" spans="1:38" ht="31.5" x14ac:dyDescent="0.25">
      <c r="A546" s="50" t="s">
        <v>1163</v>
      </c>
      <c r="B546" s="125" t="s">
        <v>1164</v>
      </c>
      <c r="C546" s="102" t="s">
        <v>1165</v>
      </c>
      <c r="D546" s="54">
        <v>755.88</v>
      </c>
      <c r="E546" s="54" t="s">
        <v>34</v>
      </c>
      <c r="F546" s="54">
        <v>0</v>
      </c>
      <c r="G546" s="71">
        <f>D546-F546</f>
        <v>755.88</v>
      </c>
      <c r="H546" s="54">
        <v>61.776000000000003</v>
      </c>
      <c r="I546" s="54">
        <v>0</v>
      </c>
      <c r="J546" s="54">
        <v>0</v>
      </c>
      <c r="K546" s="71">
        <v>51.48</v>
      </c>
      <c r="L546" s="54">
        <v>10.296000000000006</v>
      </c>
      <c r="M546" s="54">
        <f>N546+O546+P546+Q546</f>
        <v>0</v>
      </c>
      <c r="N546" s="105">
        <v>0</v>
      </c>
      <c r="O546" s="105">
        <v>0</v>
      </c>
      <c r="P546" s="54">
        <v>0</v>
      </c>
      <c r="Q546" s="105">
        <v>0</v>
      </c>
      <c r="R546" s="54">
        <f>G546-M546</f>
        <v>755.88</v>
      </c>
      <c r="S546" s="54">
        <f>M546-H546</f>
        <v>-61.776000000000003</v>
      </c>
      <c r="T546" s="55">
        <f>S546/H546</f>
        <v>-1</v>
      </c>
      <c r="U546" s="54">
        <f>N546-I546</f>
        <v>0</v>
      </c>
      <c r="V546" s="55">
        <v>0</v>
      </c>
      <c r="W546" s="54">
        <f>O546-J546</f>
        <v>0</v>
      </c>
      <c r="X546" s="55">
        <v>0</v>
      </c>
      <c r="Y546" s="54">
        <f>P546-K546</f>
        <v>-51.48</v>
      </c>
      <c r="Z546" s="55">
        <f>Y546/K546</f>
        <v>-1</v>
      </c>
      <c r="AA546" s="54">
        <f>Q546-L546</f>
        <v>-10.296000000000006</v>
      </c>
      <c r="AB546" s="55">
        <f>AA546/L546</f>
        <v>-1</v>
      </c>
      <c r="AC546" s="56" t="s">
        <v>908</v>
      </c>
      <c r="AK546" s="33"/>
      <c r="AL546" s="33"/>
    </row>
    <row r="547" spans="1:38" x14ac:dyDescent="0.25">
      <c r="A547" s="42" t="s">
        <v>1166</v>
      </c>
      <c r="B547" s="43" t="s">
        <v>112</v>
      </c>
      <c r="C547" s="44" t="s">
        <v>33</v>
      </c>
      <c r="D547" s="45">
        <v>0</v>
      </c>
      <c r="E547" s="46">
        <v>0</v>
      </c>
      <c r="F547" s="46">
        <v>0</v>
      </c>
      <c r="G547" s="46">
        <v>0</v>
      </c>
      <c r="H547" s="47">
        <v>0</v>
      </c>
      <c r="I547" s="47">
        <v>0</v>
      </c>
      <c r="J547" s="47">
        <v>0</v>
      </c>
      <c r="K547" s="47">
        <v>0</v>
      </c>
      <c r="L547" s="47">
        <v>0</v>
      </c>
      <c r="M547" s="47">
        <v>0</v>
      </c>
      <c r="N547" s="47">
        <v>0</v>
      </c>
      <c r="O547" s="47">
        <v>0</v>
      </c>
      <c r="P547" s="47">
        <v>0</v>
      </c>
      <c r="Q547" s="47">
        <v>0</v>
      </c>
      <c r="R547" s="47">
        <v>0</v>
      </c>
      <c r="S547" s="47">
        <v>0</v>
      </c>
      <c r="T547" s="48">
        <v>0</v>
      </c>
      <c r="U547" s="47">
        <v>0</v>
      </c>
      <c r="V547" s="48">
        <v>0</v>
      </c>
      <c r="W547" s="47">
        <v>0</v>
      </c>
      <c r="X547" s="48">
        <v>0</v>
      </c>
      <c r="Y547" s="47">
        <v>0</v>
      </c>
      <c r="Z547" s="48">
        <v>0</v>
      </c>
      <c r="AA547" s="47">
        <v>0</v>
      </c>
      <c r="AB547" s="48">
        <v>0</v>
      </c>
      <c r="AC547" s="49" t="s">
        <v>34</v>
      </c>
      <c r="AK547" s="33"/>
      <c r="AL547" s="33"/>
    </row>
    <row r="548" spans="1:38" x14ac:dyDescent="0.25">
      <c r="A548" s="42" t="s">
        <v>1167</v>
      </c>
      <c r="B548" s="106" t="s">
        <v>117</v>
      </c>
      <c r="C548" s="61" t="s">
        <v>33</v>
      </c>
      <c r="D548" s="45">
        <v>0</v>
      </c>
      <c r="E548" s="46">
        <v>0</v>
      </c>
      <c r="F548" s="46">
        <v>0</v>
      </c>
      <c r="G548" s="46">
        <v>0</v>
      </c>
      <c r="H548" s="61">
        <v>0</v>
      </c>
      <c r="I548" s="61">
        <v>0</v>
      </c>
      <c r="J548" s="61">
        <v>0</v>
      </c>
      <c r="K548" s="61">
        <v>0</v>
      </c>
      <c r="L548" s="61">
        <v>0</v>
      </c>
      <c r="M548" s="61">
        <v>0</v>
      </c>
      <c r="N548" s="61">
        <v>0</v>
      </c>
      <c r="O548" s="61">
        <v>0</v>
      </c>
      <c r="P548" s="61">
        <v>0</v>
      </c>
      <c r="Q548" s="61">
        <v>0</v>
      </c>
      <c r="R548" s="61">
        <v>0</v>
      </c>
      <c r="S548" s="61">
        <v>0</v>
      </c>
      <c r="T548" s="48">
        <v>0</v>
      </c>
      <c r="U548" s="61">
        <v>0</v>
      </c>
      <c r="V548" s="48">
        <v>0</v>
      </c>
      <c r="W548" s="61">
        <v>0</v>
      </c>
      <c r="X548" s="48">
        <v>0</v>
      </c>
      <c r="Y548" s="61">
        <v>0</v>
      </c>
      <c r="Z548" s="48">
        <v>0</v>
      </c>
      <c r="AA548" s="61">
        <v>0</v>
      </c>
      <c r="AB548" s="48">
        <v>0</v>
      </c>
      <c r="AC548" s="49" t="s">
        <v>34</v>
      </c>
      <c r="AK548" s="33"/>
      <c r="AL548" s="33"/>
    </row>
    <row r="549" spans="1:38" ht="31.5" x14ac:dyDescent="0.25">
      <c r="A549" s="42" t="s">
        <v>1168</v>
      </c>
      <c r="B549" s="43" t="s">
        <v>124</v>
      </c>
      <c r="C549" s="44" t="s">
        <v>33</v>
      </c>
      <c r="D549" s="37">
        <f t="shared" ref="D549:E549" si="538">SUM(D550:D554)</f>
        <v>1798.1791061099998</v>
      </c>
      <c r="E549" s="38">
        <f t="shared" si="538"/>
        <v>0</v>
      </c>
      <c r="F549" s="38">
        <f t="shared" ref="F549:S549" si="539">SUM(F550:F554)</f>
        <v>906.25295129999995</v>
      </c>
      <c r="G549" s="38">
        <f t="shared" si="539"/>
        <v>891.92615480999996</v>
      </c>
      <c r="H549" s="47">
        <f t="shared" si="539"/>
        <v>88.13063708</v>
      </c>
      <c r="I549" s="47">
        <f t="shared" si="539"/>
        <v>0</v>
      </c>
      <c r="J549" s="47">
        <f t="shared" si="539"/>
        <v>0</v>
      </c>
      <c r="K549" s="47">
        <f t="shared" si="539"/>
        <v>2.3758172050000002</v>
      </c>
      <c r="L549" s="47">
        <f t="shared" si="539"/>
        <v>85.754819874999995</v>
      </c>
      <c r="M549" s="47">
        <f t="shared" si="539"/>
        <v>28.322287289999998</v>
      </c>
      <c r="N549" s="47">
        <f t="shared" si="539"/>
        <v>0</v>
      </c>
      <c r="O549" s="47">
        <f t="shared" si="539"/>
        <v>0</v>
      </c>
      <c r="P549" s="47">
        <f t="shared" si="539"/>
        <v>2.9090610900000002</v>
      </c>
      <c r="Q549" s="47">
        <f t="shared" si="539"/>
        <v>25.4132262</v>
      </c>
      <c r="R549" s="47">
        <f t="shared" si="539"/>
        <v>863.60386751999988</v>
      </c>
      <c r="S549" s="47">
        <f t="shared" si="539"/>
        <v>-59.808349789999994</v>
      </c>
      <c r="T549" s="48">
        <f t="shared" ref="T549:T563" si="540">S549/H549</f>
        <v>-0.67863289965451357</v>
      </c>
      <c r="U549" s="47">
        <f t="shared" ref="U549" si="541">SUM(U550:U554)</f>
        <v>0</v>
      </c>
      <c r="V549" s="48">
        <v>0</v>
      </c>
      <c r="W549" s="47">
        <f t="shared" ref="W549" si="542">SUM(W550:W554)</f>
        <v>0</v>
      </c>
      <c r="X549" s="48">
        <v>0</v>
      </c>
      <c r="Y549" s="47">
        <f t="shared" ref="Y549" si="543">SUM(Y550:Y554)</f>
        <v>0.53324388499999975</v>
      </c>
      <c r="Z549" s="48">
        <f t="shared" ref="Z549:Z563" si="544">Y549/K549</f>
        <v>0.22444651207919833</v>
      </c>
      <c r="AA549" s="47">
        <f t="shared" ref="AA549" si="545">SUM(AA550:AA554)</f>
        <v>-60.341593674999999</v>
      </c>
      <c r="AB549" s="48">
        <f t="shared" ref="AB549:AB563" si="546">AA549/L549</f>
        <v>-0.70365250329901652</v>
      </c>
      <c r="AC549" s="68" t="s">
        <v>34</v>
      </c>
      <c r="AK549" s="33"/>
      <c r="AL549" s="33"/>
    </row>
    <row r="550" spans="1:38" ht="31.5" x14ac:dyDescent="0.25">
      <c r="A550" s="50" t="s">
        <v>1168</v>
      </c>
      <c r="B550" s="125" t="s">
        <v>1169</v>
      </c>
      <c r="C550" s="63" t="s">
        <v>1170</v>
      </c>
      <c r="D550" s="54">
        <v>674.17082832999995</v>
      </c>
      <c r="E550" s="54" t="s">
        <v>34</v>
      </c>
      <c r="F550" s="54">
        <v>671.80773287</v>
      </c>
      <c r="G550" s="71">
        <f t="shared" ref="G550:G554" si="547">D550-F550</f>
        <v>2.3630954599999541</v>
      </c>
      <c r="H550" s="54">
        <v>2.3630954599999998</v>
      </c>
      <c r="I550" s="54">
        <v>0</v>
      </c>
      <c r="J550" s="54">
        <v>0</v>
      </c>
      <c r="K550" s="54">
        <v>1.9692462166666667</v>
      </c>
      <c r="L550" s="54">
        <v>0.39384924333333315</v>
      </c>
      <c r="M550" s="54">
        <f t="shared" ref="M550:M554" si="548">N550+O550+P550+Q550</f>
        <v>2.3630954599999998</v>
      </c>
      <c r="N550" s="54">
        <v>0</v>
      </c>
      <c r="O550" s="54">
        <v>0</v>
      </c>
      <c r="P550" s="54">
        <v>2.3630954599999998</v>
      </c>
      <c r="Q550" s="54">
        <v>0</v>
      </c>
      <c r="R550" s="54">
        <f t="shared" ref="R550:R554" si="549">G550-M550</f>
        <v>-4.5741188614556449E-14</v>
      </c>
      <c r="S550" s="54">
        <f t="shared" ref="S550:S554" si="550">M550-H550</f>
        <v>0</v>
      </c>
      <c r="T550" s="55">
        <f t="shared" si="540"/>
        <v>0</v>
      </c>
      <c r="U550" s="54">
        <f t="shared" ref="U550:U554" si="551">N550-I550</f>
        <v>0</v>
      </c>
      <c r="V550" s="55">
        <v>0</v>
      </c>
      <c r="W550" s="54">
        <f t="shared" ref="W550:W554" si="552">O550-J550</f>
        <v>0</v>
      </c>
      <c r="X550" s="55">
        <v>0</v>
      </c>
      <c r="Y550" s="54">
        <f t="shared" ref="Y550:Y554" si="553">P550-K550</f>
        <v>0.39384924333333315</v>
      </c>
      <c r="Z550" s="55">
        <f t="shared" si="544"/>
        <v>0.1999999999999999</v>
      </c>
      <c r="AA550" s="54">
        <f t="shared" ref="AA550:AA554" si="554">Q550-L550</f>
        <v>-0.39384924333333315</v>
      </c>
      <c r="AB550" s="55">
        <f t="shared" si="546"/>
        <v>-1</v>
      </c>
      <c r="AC550" s="56" t="s">
        <v>34</v>
      </c>
      <c r="AK550" s="33"/>
      <c r="AL550" s="33"/>
    </row>
    <row r="551" spans="1:38" ht="31.5" x14ac:dyDescent="0.25">
      <c r="A551" s="50" t="s">
        <v>1168</v>
      </c>
      <c r="B551" s="125" t="s">
        <v>1171</v>
      </c>
      <c r="C551" s="63" t="s">
        <v>1172</v>
      </c>
      <c r="D551" s="54">
        <v>542.36808453800006</v>
      </c>
      <c r="E551" s="54" t="s">
        <v>34</v>
      </c>
      <c r="F551" s="54">
        <v>211.32099742999998</v>
      </c>
      <c r="G551" s="71">
        <f t="shared" si="547"/>
        <v>331.04708710800008</v>
      </c>
      <c r="H551" s="54" t="s">
        <v>34</v>
      </c>
      <c r="I551" s="54" t="s">
        <v>34</v>
      </c>
      <c r="J551" s="54" t="s">
        <v>34</v>
      </c>
      <c r="K551" s="54" t="s">
        <v>34</v>
      </c>
      <c r="L551" s="54" t="s">
        <v>34</v>
      </c>
      <c r="M551" s="54">
        <f t="shared" si="548"/>
        <v>0</v>
      </c>
      <c r="N551" s="54">
        <v>0</v>
      </c>
      <c r="O551" s="54">
        <v>0</v>
      </c>
      <c r="P551" s="54">
        <v>0</v>
      </c>
      <c r="Q551" s="54">
        <v>0</v>
      </c>
      <c r="R551" s="54">
        <f t="shared" si="549"/>
        <v>331.04708710800008</v>
      </c>
      <c r="S551" s="54" t="s">
        <v>34</v>
      </c>
      <c r="T551" s="55" t="s">
        <v>34</v>
      </c>
      <c r="U551" s="54" t="s">
        <v>34</v>
      </c>
      <c r="V551" s="55" t="s">
        <v>34</v>
      </c>
      <c r="W551" s="54" t="s">
        <v>34</v>
      </c>
      <c r="X551" s="55" t="s">
        <v>34</v>
      </c>
      <c r="Y551" s="54" t="s">
        <v>34</v>
      </c>
      <c r="Z551" s="55" t="s">
        <v>34</v>
      </c>
      <c r="AA551" s="54" t="s">
        <v>34</v>
      </c>
      <c r="AB551" s="55" t="s">
        <v>34</v>
      </c>
      <c r="AC551" s="56" t="s">
        <v>34</v>
      </c>
      <c r="AK551" s="33"/>
      <c r="AL551" s="33"/>
    </row>
    <row r="552" spans="1:38" ht="31.5" x14ac:dyDescent="0.25">
      <c r="A552" s="50" t="s">
        <v>1168</v>
      </c>
      <c r="B552" s="129" t="s">
        <v>1173</v>
      </c>
      <c r="C552" s="63" t="s">
        <v>1174</v>
      </c>
      <c r="D552" s="54">
        <v>23.591760389999997</v>
      </c>
      <c r="E552" s="54" t="s">
        <v>34</v>
      </c>
      <c r="F552" s="54">
        <v>23.124220999999999</v>
      </c>
      <c r="G552" s="71">
        <f t="shared" si="547"/>
        <v>0.46753938999999889</v>
      </c>
      <c r="H552" s="54">
        <v>0.46753939</v>
      </c>
      <c r="I552" s="54">
        <v>0</v>
      </c>
      <c r="J552" s="54">
        <v>0</v>
      </c>
      <c r="K552" s="71">
        <v>0.38961615833333335</v>
      </c>
      <c r="L552" s="54">
        <v>7.7923231666666648E-2</v>
      </c>
      <c r="M552" s="54">
        <f t="shared" si="548"/>
        <v>0.46753939</v>
      </c>
      <c r="N552" s="105">
        <v>0</v>
      </c>
      <c r="O552" s="105">
        <v>0</v>
      </c>
      <c r="P552" s="102">
        <v>0.46753939</v>
      </c>
      <c r="Q552" s="102">
        <v>0</v>
      </c>
      <c r="R552" s="54">
        <f t="shared" si="549"/>
        <v>-1.1102230246251565E-15</v>
      </c>
      <c r="S552" s="54">
        <f t="shared" si="550"/>
        <v>0</v>
      </c>
      <c r="T552" s="55">
        <f t="shared" si="540"/>
        <v>0</v>
      </c>
      <c r="U552" s="54">
        <f t="shared" si="551"/>
        <v>0</v>
      </c>
      <c r="V552" s="55">
        <v>0</v>
      </c>
      <c r="W552" s="54">
        <f t="shared" si="552"/>
        <v>0</v>
      </c>
      <c r="X552" s="55">
        <v>0</v>
      </c>
      <c r="Y552" s="54">
        <f t="shared" si="553"/>
        <v>7.7923231666666648E-2</v>
      </c>
      <c r="Z552" s="55">
        <f t="shared" si="544"/>
        <v>0.19999999999999996</v>
      </c>
      <c r="AA552" s="54">
        <f t="shared" si="554"/>
        <v>-7.7923231666666648E-2</v>
      </c>
      <c r="AB552" s="55">
        <f t="shared" si="546"/>
        <v>-1</v>
      </c>
      <c r="AC552" s="56" t="s">
        <v>34</v>
      </c>
      <c r="AK552" s="33"/>
      <c r="AL552" s="33"/>
    </row>
    <row r="553" spans="1:38" ht="31.5" x14ac:dyDescent="0.25">
      <c r="A553" s="50" t="s">
        <v>1168</v>
      </c>
      <c r="B553" s="129" t="s">
        <v>1175</v>
      </c>
      <c r="C553" s="63" t="s">
        <v>1176</v>
      </c>
      <c r="D553" s="54">
        <v>479.25688255199992</v>
      </c>
      <c r="E553" s="54" t="s">
        <v>34</v>
      </c>
      <c r="F553" s="54">
        <v>0</v>
      </c>
      <c r="G553" s="71">
        <f t="shared" si="547"/>
        <v>479.25688255199992</v>
      </c>
      <c r="H553" s="54">
        <v>48.047437199999997</v>
      </c>
      <c r="I553" s="54">
        <v>0</v>
      </c>
      <c r="J553" s="54">
        <v>0</v>
      </c>
      <c r="K553" s="71">
        <v>0</v>
      </c>
      <c r="L553" s="54">
        <v>48.047437199999997</v>
      </c>
      <c r="M553" s="54">
        <f t="shared" si="548"/>
        <v>4.5568325999999999</v>
      </c>
      <c r="N553" s="105">
        <v>0</v>
      </c>
      <c r="O553" s="105">
        <v>0</v>
      </c>
      <c r="P553" s="54">
        <v>0</v>
      </c>
      <c r="Q553" s="105">
        <v>4.5568325999999999</v>
      </c>
      <c r="R553" s="54">
        <f t="shared" si="549"/>
        <v>474.70004995199992</v>
      </c>
      <c r="S553" s="54">
        <f t="shared" si="550"/>
        <v>-43.490604599999998</v>
      </c>
      <c r="T553" s="55">
        <f t="shared" si="540"/>
        <v>-0.9051597157818857</v>
      </c>
      <c r="U553" s="54">
        <f t="shared" si="551"/>
        <v>0</v>
      </c>
      <c r="V553" s="55">
        <v>0</v>
      </c>
      <c r="W553" s="54">
        <f t="shared" si="552"/>
        <v>0</v>
      </c>
      <c r="X553" s="55">
        <v>0</v>
      </c>
      <c r="Y553" s="54">
        <f t="shared" si="553"/>
        <v>0</v>
      </c>
      <c r="Z553" s="55">
        <v>0</v>
      </c>
      <c r="AA553" s="54">
        <f t="shared" si="554"/>
        <v>-43.490604599999998</v>
      </c>
      <c r="AB553" s="55">
        <f t="shared" si="546"/>
        <v>-0.9051597157818857</v>
      </c>
      <c r="AC553" s="56" t="s">
        <v>1177</v>
      </c>
      <c r="AK553" s="33"/>
      <c r="AL553" s="33"/>
    </row>
    <row r="554" spans="1:38" ht="47.25" x14ac:dyDescent="0.25">
      <c r="A554" s="50" t="s">
        <v>1168</v>
      </c>
      <c r="B554" s="129" t="s">
        <v>1178</v>
      </c>
      <c r="C554" s="63" t="s">
        <v>1179</v>
      </c>
      <c r="D554" s="54">
        <v>78.791550299999997</v>
      </c>
      <c r="E554" s="54" t="s">
        <v>34</v>
      </c>
      <c r="F554" s="54">
        <v>0</v>
      </c>
      <c r="G554" s="71">
        <f t="shared" si="547"/>
        <v>78.791550299999997</v>
      </c>
      <c r="H554" s="54">
        <v>37.25256503</v>
      </c>
      <c r="I554" s="54">
        <v>0</v>
      </c>
      <c r="J554" s="54">
        <v>0</v>
      </c>
      <c r="K554" s="71">
        <v>1.6954830000000001E-2</v>
      </c>
      <c r="L554" s="54">
        <v>37.235610199999996</v>
      </c>
      <c r="M554" s="54">
        <f t="shared" si="548"/>
        <v>20.934819839999999</v>
      </c>
      <c r="N554" s="105">
        <v>0</v>
      </c>
      <c r="O554" s="105">
        <v>0</v>
      </c>
      <c r="P554" s="54">
        <v>7.8426239999999994E-2</v>
      </c>
      <c r="Q554" s="105">
        <v>20.856393600000001</v>
      </c>
      <c r="R554" s="54">
        <f t="shared" si="549"/>
        <v>57.856730459999994</v>
      </c>
      <c r="S554" s="54">
        <f t="shared" si="550"/>
        <v>-16.31774519</v>
      </c>
      <c r="T554" s="55">
        <f t="shared" si="540"/>
        <v>-0.43803011086240901</v>
      </c>
      <c r="U554" s="54">
        <f t="shared" si="551"/>
        <v>0</v>
      </c>
      <c r="V554" s="55">
        <v>0</v>
      </c>
      <c r="W554" s="54">
        <f t="shared" si="552"/>
        <v>0</v>
      </c>
      <c r="X554" s="55">
        <v>0</v>
      </c>
      <c r="Y554" s="54">
        <f t="shared" si="553"/>
        <v>6.147140999999999E-2</v>
      </c>
      <c r="Z554" s="55">
        <f t="shared" si="544"/>
        <v>3.6255987231956905</v>
      </c>
      <c r="AA554" s="54">
        <f t="shared" si="554"/>
        <v>-16.379216599999996</v>
      </c>
      <c r="AB554" s="55">
        <f t="shared" si="546"/>
        <v>-0.43988044004177479</v>
      </c>
      <c r="AC554" s="56" t="s">
        <v>1180</v>
      </c>
      <c r="AK554" s="33"/>
      <c r="AL554" s="33"/>
    </row>
    <row r="555" spans="1:38" ht="31.5" x14ac:dyDescent="0.25">
      <c r="A555" s="42" t="s">
        <v>1181</v>
      </c>
      <c r="B555" s="43" t="s">
        <v>141</v>
      </c>
      <c r="C555" s="44" t="s">
        <v>33</v>
      </c>
      <c r="D555" s="45">
        <f t="shared" ref="D555:S555" si="555">D556+D565+D569+D597</f>
        <v>3719.0049183033998</v>
      </c>
      <c r="E555" s="46">
        <f t="shared" si="555"/>
        <v>0</v>
      </c>
      <c r="F555" s="46">
        <f t="shared" si="555"/>
        <v>755.51055794000001</v>
      </c>
      <c r="G555" s="46">
        <f t="shared" si="555"/>
        <v>2963.4943603633992</v>
      </c>
      <c r="H555" s="47">
        <f t="shared" si="555"/>
        <v>1403.6815182142002</v>
      </c>
      <c r="I555" s="47">
        <f t="shared" si="555"/>
        <v>0</v>
      </c>
      <c r="J555" s="47">
        <f t="shared" si="555"/>
        <v>0</v>
      </c>
      <c r="K555" s="47">
        <f t="shared" si="555"/>
        <v>930.14444836400003</v>
      </c>
      <c r="L555" s="47">
        <f t="shared" si="555"/>
        <v>473.5370698502</v>
      </c>
      <c r="M555" s="47">
        <f t="shared" si="555"/>
        <v>1032.23572173</v>
      </c>
      <c r="N555" s="47">
        <f t="shared" si="555"/>
        <v>0</v>
      </c>
      <c r="O555" s="47">
        <f t="shared" si="555"/>
        <v>0</v>
      </c>
      <c r="P555" s="47">
        <f t="shared" si="555"/>
        <v>565.52005772000007</v>
      </c>
      <c r="Q555" s="47">
        <f t="shared" si="555"/>
        <v>466.71566401000001</v>
      </c>
      <c r="R555" s="47">
        <f t="shared" si="555"/>
        <v>2163.3908977133997</v>
      </c>
      <c r="S555" s="47">
        <f t="shared" si="555"/>
        <v>-609.29986018420004</v>
      </c>
      <c r="T555" s="48">
        <f t="shared" si="540"/>
        <v>-0.43407272396046576</v>
      </c>
      <c r="U555" s="47">
        <f t="shared" ref="U555" si="556">U556+U565+U569+U597</f>
        <v>0</v>
      </c>
      <c r="V555" s="48">
        <v>0</v>
      </c>
      <c r="W555" s="47">
        <f t="shared" ref="W555" si="557">W556+W565+W569+W597</f>
        <v>0</v>
      </c>
      <c r="X555" s="48">
        <v>0</v>
      </c>
      <c r="Y555" s="47">
        <f t="shared" ref="Y555" si="558">Y556+Y565+Y569+Y597</f>
        <v>-372.89751976399998</v>
      </c>
      <c r="Z555" s="48">
        <f t="shared" si="544"/>
        <v>-0.40090280646181026</v>
      </c>
      <c r="AA555" s="47">
        <f t="shared" ref="AA555" si="559">AA556+AA565+AA569+AA597</f>
        <v>-236.40234042019995</v>
      </c>
      <c r="AB555" s="48">
        <f t="shared" si="546"/>
        <v>-0.49922668249601687</v>
      </c>
      <c r="AC555" s="68" t="s">
        <v>34</v>
      </c>
      <c r="AK555" s="33"/>
      <c r="AL555" s="33"/>
    </row>
    <row r="556" spans="1:38" ht="47.25" x14ac:dyDescent="0.25">
      <c r="A556" s="42" t="s">
        <v>1182</v>
      </c>
      <c r="B556" s="43" t="s">
        <v>143</v>
      </c>
      <c r="C556" s="44" t="s">
        <v>33</v>
      </c>
      <c r="D556" s="65">
        <f>SUM(D557:D564)</f>
        <v>927.49118978599995</v>
      </c>
      <c r="E556" s="66">
        <f>SUM(E557:E564)</f>
        <v>0</v>
      </c>
      <c r="F556" s="66">
        <f t="shared" ref="F556:S556" si="560">SUM(F557:F564)</f>
        <v>7.1986228499999996</v>
      </c>
      <c r="G556" s="66">
        <f t="shared" si="560"/>
        <v>920.29256693599996</v>
      </c>
      <c r="H556" s="47">
        <f t="shared" si="560"/>
        <v>404.15414845600003</v>
      </c>
      <c r="I556" s="47">
        <f t="shared" si="560"/>
        <v>0</v>
      </c>
      <c r="J556" s="47">
        <f t="shared" si="560"/>
        <v>0</v>
      </c>
      <c r="K556" s="47">
        <f t="shared" si="560"/>
        <v>91.370876515000006</v>
      </c>
      <c r="L556" s="47">
        <f t="shared" si="560"/>
        <v>312.78327194100001</v>
      </c>
      <c r="M556" s="47">
        <f t="shared" si="560"/>
        <v>183.44618560999999</v>
      </c>
      <c r="N556" s="47">
        <f t="shared" si="560"/>
        <v>0</v>
      </c>
      <c r="O556" s="47">
        <f t="shared" si="560"/>
        <v>0</v>
      </c>
      <c r="P556" s="47">
        <f t="shared" si="560"/>
        <v>39.565033920000005</v>
      </c>
      <c r="Q556" s="47">
        <f t="shared" si="560"/>
        <v>143.88115168999997</v>
      </c>
      <c r="R556" s="47">
        <f t="shared" si="560"/>
        <v>741.05233164600008</v>
      </c>
      <c r="S556" s="47">
        <f t="shared" si="560"/>
        <v>-224.91391316599999</v>
      </c>
      <c r="T556" s="48">
        <f t="shared" si="540"/>
        <v>-0.55650526915347553</v>
      </c>
      <c r="U556" s="47">
        <f t="shared" ref="U556" si="561">SUM(U557:U564)</f>
        <v>0</v>
      </c>
      <c r="V556" s="48">
        <v>0</v>
      </c>
      <c r="W556" s="47">
        <f t="shared" ref="W556" si="562">SUM(W557:W564)</f>
        <v>0</v>
      </c>
      <c r="X556" s="48">
        <v>0</v>
      </c>
      <c r="Y556" s="47">
        <f t="shared" ref="Y556" si="563">SUM(Y557:Y564)</f>
        <v>-55.31080119500001</v>
      </c>
      <c r="Z556" s="48">
        <f t="shared" si="544"/>
        <v>-0.60534388313457677</v>
      </c>
      <c r="AA556" s="47">
        <f t="shared" ref="AA556" si="564">SUM(AA557:AA564)</f>
        <v>-169.603111971</v>
      </c>
      <c r="AB556" s="48">
        <f t="shared" si="546"/>
        <v>-0.54223843531821636</v>
      </c>
      <c r="AC556" s="68" t="s">
        <v>34</v>
      </c>
      <c r="AK556" s="33"/>
      <c r="AL556" s="33"/>
    </row>
    <row r="557" spans="1:38" ht="50.25" customHeight="1" x14ac:dyDescent="0.25">
      <c r="A557" s="50" t="s">
        <v>1182</v>
      </c>
      <c r="B557" s="129" t="s">
        <v>1183</v>
      </c>
      <c r="C557" s="90" t="s">
        <v>1184</v>
      </c>
      <c r="D557" s="54">
        <v>12.099999996000001</v>
      </c>
      <c r="E557" s="54" t="s">
        <v>34</v>
      </c>
      <c r="F557" s="71">
        <v>0</v>
      </c>
      <c r="G557" s="71">
        <f t="shared" ref="G557:G563" si="565">D557-F557</f>
        <v>12.099999996000001</v>
      </c>
      <c r="H557" s="54">
        <v>12.099999996000001</v>
      </c>
      <c r="I557" s="54">
        <v>0</v>
      </c>
      <c r="J557" s="54">
        <v>0</v>
      </c>
      <c r="K557" s="71">
        <v>10.083333330000002</v>
      </c>
      <c r="L557" s="54">
        <v>2.016666665999999</v>
      </c>
      <c r="M557" s="54">
        <f t="shared" ref="M557:M564" si="566">N557+O557+P557+Q557</f>
        <v>10.99436828</v>
      </c>
      <c r="N557" s="105">
        <v>0</v>
      </c>
      <c r="O557" s="105">
        <v>0</v>
      </c>
      <c r="P557" s="54">
        <v>9.1619735599999998</v>
      </c>
      <c r="Q557" s="54">
        <v>1.8323947199999999</v>
      </c>
      <c r="R557" s="54">
        <f t="shared" ref="R557:R563" si="567">G557-M557</f>
        <v>1.1056317160000013</v>
      </c>
      <c r="S557" s="54">
        <f t="shared" ref="S557:S563" si="568">M557-H557</f>
        <v>-1.1056317160000013</v>
      </c>
      <c r="T557" s="55">
        <f t="shared" si="540"/>
        <v>-9.1374522013677628E-2</v>
      </c>
      <c r="U557" s="54">
        <f t="shared" ref="U557:U563" si="569">N557-I557</f>
        <v>0</v>
      </c>
      <c r="V557" s="55">
        <v>0</v>
      </c>
      <c r="W557" s="54">
        <f t="shared" ref="W557:W563" si="570">O557-J557</f>
        <v>0</v>
      </c>
      <c r="X557" s="55">
        <v>0</v>
      </c>
      <c r="Y557" s="54">
        <f t="shared" ref="Y557:Y563" si="571">P557-K557</f>
        <v>-0.92135977000000224</v>
      </c>
      <c r="Z557" s="55">
        <f t="shared" si="544"/>
        <v>-9.1374522674834757E-2</v>
      </c>
      <c r="AA557" s="54">
        <f t="shared" ref="AA557:AA563" si="572">Q557-L557</f>
        <v>-0.18427194599999908</v>
      </c>
      <c r="AB557" s="55">
        <f t="shared" si="546"/>
        <v>-9.1374518707891997E-2</v>
      </c>
      <c r="AC557" s="56" t="s">
        <v>34</v>
      </c>
      <c r="AK557" s="33"/>
      <c r="AL557" s="33"/>
    </row>
    <row r="558" spans="1:38" ht="31.5" x14ac:dyDescent="0.25">
      <c r="A558" s="50" t="s">
        <v>1182</v>
      </c>
      <c r="B558" s="129" t="s">
        <v>1185</v>
      </c>
      <c r="C558" s="90" t="s">
        <v>1186</v>
      </c>
      <c r="D558" s="54">
        <v>2.8827275119999998</v>
      </c>
      <c r="E558" s="54" t="s">
        <v>34</v>
      </c>
      <c r="F558" s="71">
        <v>0</v>
      </c>
      <c r="G558" s="71">
        <f t="shared" si="565"/>
        <v>2.8827275119999998</v>
      </c>
      <c r="H558" s="54" t="s">
        <v>34</v>
      </c>
      <c r="I558" s="54" t="s">
        <v>34</v>
      </c>
      <c r="J558" s="54" t="s">
        <v>34</v>
      </c>
      <c r="K558" s="71" t="s">
        <v>34</v>
      </c>
      <c r="L558" s="54" t="s">
        <v>34</v>
      </c>
      <c r="M558" s="54">
        <f t="shared" si="566"/>
        <v>0</v>
      </c>
      <c r="N558" s="105">
        <v>0</v>
      </c>
      <c r="O558" s="105">
        <v>0</v>
      </c>
      <c r="P558" s="54">
        <v>0</v>
      </c>
      <c r="Q558" s="54">
        <v>0</v>
      </c>
      <c r="R558" s="54">
        <f t="shared" si="567"/>
        <v>2.8827275119999998</v>
      </c>
      <c r="S558" s="54" t="s">
        <v>34</v>
      </c>
      <c r="T558" s="55" t="s">
        <v>34</v>
      </c>
      <c r="U558" s="54" t="s">
        <v>34</v>
      </c>
      <c r="V558" s="55" t="s">
        <v>34</v>
      </c>
      <c r="W558" s="54" t="s">
        <v>34</v>
      </c>
      <c r="X558" s="55" t="s">
        <v>34</v>
      </c>
      <c r="Y558" s="54" t="s">
        <v>34</v>
      </c>
      <c r="Z558" s="55" t="s">
        <v>34</v>
      </c>
      <c r="AA558" s="54" t="s">
        <v>34</v>
      </c>
      <c r="AB558" s="55" t="s">
        <v>34</v>
      </c>
      <c r="AC558" s="56" t="s">
        <v>228</v>
      </c>
      <c r="AK558" s="33"/>
      <c r="AL558" s="33"/>
    </row>
    <row r="559" spans="1:38" ht="31.5" x14ac:dyDescent="0.25">
      <c r="A559" s="50" t="s">
        <v>1182</v>
      </c>
      <c r="B559" s="129" t="s">
        <v>1187</v>
      </c>
      <c r="C559" s="90" t="s">
        <v>1188</v>
      </c>
      <c r="D559" s="64">
        <v>76.036553289999986</v>
      </c>
      <c r="E559" s="64" t="s">
        <v>34</v>
      </c>
      <c r="F559" s="64">
        <v>5.05125885</v>
      </c>
      <c r="G559" s="71">
        <f t="shared" si="565"/>
        <v>70.98529443999999</v>
      </c>
      <c r="H559" s="54">
        <v>62.561918040000002</v>
      </c>
      <c r="I559" s="54">
        <v>0</v>
      </c>
      <c r="J559" s="54">
        <v>0</v>
      </c>
      <c r="K559" s="54">
        <v>52.388614275000009</v>
      </c>
      <c r="L559" s="54">
        <v>10.173303764999993</v>
      </c>
      <c r="M559" s="54">
        <f t="shared" si="566"/>
        <v>4.2166225900000001</v>
      </c>
      <c r="N559" s="54">
        <v>0</v>
      </c>
      <c r="O559" s="54">
        <v>0</v>
      </c>
      <c r="P559" s="54">
        <v>3.5138521600000003</v>
      </c>
      <c r="Q559" s="54">
        <v>0.70277042999999972</v>
      </c>
      <c r="R559" s="54">
        <f t="shared" si="567"/>
        <v>66.76867184999999</v>
      </c>
      <c r="S559" s="54">
        <f t="shared" si="568"/>
        <v>-58.345295450000002</v>
      </c>
      <c r="T559" s="55">
        <f t="shared" si="540"/>
        <v>-0.93260081017170804</v>
      </c>
      <c r="U559" s="54">
        <f t="shared" si="569"/>
        <v>0</v>
      </c>
      <c r="V559" s="55">
        <v>0</v>
      </c>
      <c r="W559" s="54">
        <f t="shared" si="570"/>
        <v>0</v>
      </c>
      <c r="X559" s="55">
        <v>0</v>
      </c>
      <c r="Y559" s="54">
        <f t="shared" si="571"/>
        <v>-48.87476211500001</v>
      </c>
      <c r="Z559" s="55">
        <f t="shared" si="544"/>
        <v>-0.93292717876531395</v>
      </c>
      <c r="AA559" s="54">
        <f t="shared" si="572"/>
        <v>-9.4705333349999936</v>
      </c>
      <c r="AB559" s="55">
        <f t="shared" si="546"/>
        <v>-0.93092013703377319</v>
      </c>
      <c r="AC559" s="56" t="s">
        <v>1189</v>
      </c>
      <c r="AK559" s="33"/>
      <c r="AL559" s="33"/>
    </row>
    <row r="560" spans="1:38" ht="47.25" x14ac:dyDescent="0.25">
      <c r="A560" s="50" t="s">
        <v>1182</v>
      </c>
      <c r="B560" s="129" t="s">
        <v>1190</v>
      </c>
      <c r="C560" s="90" t="s">
        <v>1191</v>
      </c>
      <c r="D560" s="77">
        <v>368.9704744</v>
      </c>
      <c r="E560" s="77" t="s">
        <v>34</v>
      </c>
      <c r="F560" s="77">
        <v>2.1473640000000001</v>
      </c>
      <c r="G560" s="71">
        <f t="shared" si="565"/>
        <v>366.82311040000002</v>
      </c>
      <c r="H560" s="54">
        <v>108.80239040000001</v>
      </c>
      <c r="I560" s="54">
        <v>0</v>
      </c>
      <c r="J560" s="54">
        <v>0</v>
      </c>
      <c r="K560" s="71">
        <v>22.163867</v>
      </c>
      <c r="L560" s="54">
        <v>86.638523400000011</v>
      </c>
      <c r="M560" s="54">
        <f t="shared" si="566"/>
        <v>74.485369999999989</v>
      </c>
      <c r="N560" s="105">
        <v>0</v>
      </c>
      <c r="O560" s="105">
        <v>0</v>
      </c>
      <c r="P560" s="54">
        <v>22.123244600000007</v>
      </c>
      <c r="Q560" s="54">
        <v>52.362125399999989</v>
      </c>
      <c r="R560" s="54">
        <f t="shared" si="567"/>
        <v>292.33774040000003</v>
      </c>
      <c r="S560" s="54">
        <f t="shared" si="568"/>
        <v>-34.317020400000018</v>
      </c>
      <c r="T560" s="55">
        <f t="shared" si="540"/>
        <v>-0.3154068607669121</v>
      </c>
      <c r="U560" s="54">
        <f t="shared" si="569"/>
        <v>0</v>
      </c>
      <c r="V560" s="55">
        <v>0</v>
      </c>
      <c r="W560" s="54">
        <f t="shared" si="570"/>
        <v>0</v>
      </c>
      <c r="X560" s="55">
        <v>0</v>
      </c>
      <c r="Y560" s="54">
        <f t="shared" si="571"/>
        <v>-4.0622399999993064E-2</v>
      </c>
      <c r="Z560" s="55">
        <f t="shared" si="544"/>
        <v>-1.8328209603492506E-3</v>
      </c>
      <c r="AA560" s="54">
        <f t="shared" si="572"/>
        <v>-34.276398000000022</v>
      </c>
      <c r="AB560" s="55">
        <f t="shared" si="546"/>
        <v>-0.39562537142686366</v>
      </c>
      <c r="AC560" s="56" t="s">
        <v>1192</v>
      </c>
      <c r="AK560" s="33"/>
      <c r="AL560" s="33"/>
    </row>
    <row r="561" spans="1:38" ht="47.25" x14ac:dyDescent="0.25">
      <c r="A561" s="50" t="s">
        <v>1182</v>
      </c>
      <c r="B561" s="125" t="s">
        <v>1193</v>
      </c>
      <c r="C561" s="63" t="s">
        <v>1194</v>
      </c>
      <c r="D561" s="54">
        <v>73.993097783999985</v>
      </c>
      <c r="E561" s="54" t="s">
        <v>34</v>
      </c>
      <c r="F561" s="54">
        <v>0</v>
      </c>
      <c r="G561" s="71">
        <f t="shared" si="565"/>
        <v>73.993097783999985</v>
      </c>
      <c r="H561" s="54">
        <v>8.0268288000000005</v>
      </c>
      <c r="I561" s="54">
        <v>0</v>
      </c>
      <c r="J561" s="54">
        <v>0</v>
      </c>
      <c r="K561" s="71">
        <v>6.6890240000000007</v>
      </c>
      <c r="L561" s="54">
        <v>1.3378047999999998</v>
      </c>
      <c r="M561" s="54">
        <f t="shared" si="566"/>
        <v>1.5132060000000001</v>
      </c>
      <c r="N561" s="105">
        <v>0</v>
      </c>
      <c r="O561" s="105">
        <v>0</v>
      </c>
      <c r="P561" s="54">
        <v>1.2610049999999999</v>
      </c>
      <c r="Q561" s="54">
        <v>0.25220100000000012</v>
      </c>
      <c r="R561" s="54">
        <f t="shared" si="567"/>
        <v>72.479891783999989</v>
      </c>
      <c r="S561" s="54">
        <f t="shared" si="568"/>
        <v>-6.5136228000000003</v>
      </c>
      <c r="T561" s="55">
        <f t="shared" si="540"/>
        <v>-0.8114814657564392</v>
      </c>
      <c r="U561" s="54">
        <f t="shared" si="569"/>
        <v>0</v>
      </c>
      <c r="V561" s="55">
        <v>0</v>
      </c>
      <c r="W561" s="54">
        <f t="shared" si="570"/>
        <v>0</v>
      </c>
      <c r="X561" s="55">
        <v>0</v>
      </c>
      <c r="Y561" s="54">
        <f t="shared" si="571"/>
        <v>-5.4280190000000008</v>
      </c>
      <c r="Z561" s="55">
        <f t="shared" si="544"/>
        <v>-0.8114814657564392</v>
      </c>
      <c r="AA561" s="54">
        <f t="shared" si="572"/>
        <v>-1.0856037999999997</v>
      </c>
      <c r="AB561" s="55">
        <f t="shared" si="546"/>
        <v>-0.81148146575643909</v>
      </c>
      <c r="AC561" s="56" t="s">
        <v>1195</v>
      </c>
      <c r="AK561" s="33"/>
      <c r="AL561" s="33"/>
    </row>
    <row r="562" spans="1:38" ht="125.25" customHeight="1" x14ac:dyDescent="0.25">
      <c r="A562" s="50" t="s">
        <v>1182</v>
      </c>
      <c r="B562" s="125" t="s">
        <v>1196</v>
      </c>
      <c r="C562" s="63" t="s">
        <v>1197</v>
      </c>
      <c r="D562" s="54">
        <v>12.188160478000002</v>
      </c>
      <c r="E562" s="54" t="s">
        <v>34</v>
      </c>
      <c r="F562" s="54">
        <v>0</v>
      </c>
      <c r="G562" s="71">
        <f t="shared" si="565"/>
        <v>12.188160478000002</v>
      </c>
      <c r="H562" s="54" t="s">
        <v>34</v>
      </c>
      <c r="I562" s="54" t="s">
        <v>34</v>
      </c>
      <c r="J562" s="54" t="s">
        <v>34</v>
      </c>
      <c r="K562" s="71" t="s">
        <v>34</v>
      </c>
      <c r="L562" s="54" t="s">
        <v>34</v>
      </c>
      <c r="M562" s="54">
        <f t="shared" si="566"/>
        <v>0</v>
      </c>
      <c r="N562" s="105">
        <v>0</v>
      </c>
      <c r="O562" s="105">
        <v>0</v>
      </c>
      <c r="P562" s="54">
        <v>0</v>
      </c>
      <c r="Q562" s="54">
        <v>0</v>
      </c>
      <c r="R562" s="54">
        <f t="shared" si="567"/>
        <v>12.188160478000002</v>
      </c>
      <c r="S562" s="54" t="s">
        <v>34</v>
      </c>
      <c r="T562" s="55" t="s">
        <v>34</v>
      </c>
      <c r="U562" s="54" t="s">
        <v>34</v>
      </c>
      <c r="V562" s="55" t="s">
        <v>34</v>
      </c>
      <c r="W562" s="54" t="s">
        <v>34</v>
      </c>
      <c r="X562" s="55" t="s">
        <v>34</v>
      </c>
      <c r="Y562" s="54" t="s">
        <v>34</v>
      </c>
      <c r="Z562" s="55" t="s">
        <v>34</v>
      </c>
      <c r="AA562" s="54" t="s">
        <v>34</v>
      </c>
      <c r="AB562" s="55" t="s">
        <v>34</v>
      </c>
      <c r="AC562" s="56" t="s">
        <v>1198</v>
      </c>
      <c r="AK562" s="33"/>
      <c r="AL562" s="33"/>
    </row>
    <row r="563" spans="1:38" ht="47.25" x14ac:dyDescent="0.25">
      <c r="A563" s="50" t="s">
        <v>1182</v>
      </c>
      <c r="B563" s="125" t="s">
        <v>1199</v>
      </c>
      <c r="C563" s="63" t="s">
        <v>1200</v>
      </c>
      <c r="D563" s="54">
        <v>381.32017632600002</v>
      </c>
      <c r="E563" s="54" t="s">
        <v>34</v>
      </c>
      <c r="F563" s="71">
        <v>0</v>
      </c>
      <c r="G563" s="71">
        <f t="shared" si="565"/>
        <v>381.32017632600002</v>
      </c>
      <c r="H563" s="54">
        <v>212.66301121999999</v>
      </c>
      <c r="I563" s="54">
        <v>0</v>
      </c>
      <c r="J563" s="54">
        <v>0</v>
      </c>
      <c r="K563" s="71">
        <v>4.6037910000000001E-2</v>
      </c>
      <c r="L563" s="54">
        <v>212.61697330999999</v>
      </c>
      <c r="M563" s="54">
        <f t="shared" si="566"/>
        <v>88.030668419999998</v>
      </c>
      <c r="N563" s="105">
        <v>0</v>
      </c>
      <c r="O563" s="105">
        <v>0</v>
      </c>
      <c r="P563" s="54">
        <v>0</v>
      </c>
      <c r="Q563" s="54">
        <v>88.030668419999998</v>
      </c>
      <c r="R563" s="54">
        <f t="shared" si="567"/>
        <v>293.28950790600004</v>
      </c>
      <c r="S563" s="54">
        <f t="shared" si="568"/>
        <v>-124.63234279999999</v>
      </c>
      <c r="T563" s="55">
        <f t="shared" si="540"/>
        <v>-0.58605557254650065</v>
      </c>
      <c r="U563" s="54">
        <f t="shared" si="569"/>
        <v>0</v>
      </c>
      <c r="V563" s="55">
        <v>0</v>
      </c>
      <c r="W563" s="54">
        <f t="shared" si="570"/>
        <v>0</v>
      </c>
      <c r="X563" s="55">
        <v>0</v>
      </c>
      <c r="Y563" s="54">
        <f t="shared" si="571"/>
        <v>-4.6037910000000001E-2</v>
      </c>
      <c r="Z563" s="55">
        <f t="shared" si="544"/>
        <v>-1</v>
      </c>
      <c r="AA563" s="54">
        <f t="shared" si="572"/>
        <v>-124.58630488999999</v>
      </c>
      <c r="AB563" s="55">
        <f t="shared" si="546"/>
        <v>-0.58596594124379031</v>
      </c>
      <c r="AC563" s="56" t="s">
        <v>1201</v>
      </c>
      <c r="AK563" s="33"/>
      <c r="AL563" s="33"/>
    </row>
    <row r="564" spans="1:38" ht="47.25" x14ac:dyDescent="0.25">
      <c r="A564" s="96" t="s">
        <v>1182</v>
      </c>
      <c r="B564" s="109" t="s">
        <v>1202</v>
      </c>
      <c r="C564" s="98" t="s">
        <v>1203</v>
      </c>
      <c r="D564" s="54" t="s">
        <v>34</v>
      </c>
      <c r="E564" s="54" t="s">
        <v>34</v>
      </c>
      <c r="F564" s="71" t="s">
        <v>34</v>
      </c>
      <c r="G564" s="71" t="s">
        <v>34</v>
      </c>
      <c r="H564" s="54" t="s">
        <v>34</v>
      </c>
      <c r="I564" s="54" t="s">
        <v>34</v>
      </c>
      <c r="J564" s="54" t="s">
        <v>34</v>
      </c>
      <c r="K564" s="71" t="s">
        <v>34</v>
      </c>
      <c r="L564" s="54" t="s">
        <v>34</v>
      </c>
      <c r="M564" s="54">
        <f t="shared" si="566"/>
        <v>4.2059503200000004</v>
      </c>
      <c r="N564" s="105">
        <v>0</v>
      </c>
      <c r="O564" s="105">
        <v>0</v>
      </c>
      <c r="P564" s="54">
        <v>3.5049586000000001</v>
      </c>
      <c r="Q564" s="54">
        <v>0.70099172000000021</v>
      </c>
      <c r="R564" s="54" t="s">
        <v>34</v>
      </c>
      <c r="S564" s="54" t="s">
        <v>34</v>
      </c>
      <c r="T564" s="55" t="s">
        <v>34</v>
      </c>
      <c r="U564" s="54" t="s">
        <v>34</v>
      </c>
      <c r="V564" s="55" t="s">
        <v>34</v>
      </c>
      <c r="W564" s="54" t="s">
        <v>34</v>
      </c>
      <c r="X564" s="55" t="s">
        <v>34</v>
      </c>
      <c r="Y564" s="54" t="s">
        <v>34</v>
      </c>
      <c r="Z564" s="55" t="s">
        <v>34</v>
      </c>
      <c r="AA564" s="54" t="s">
        <v>34</v>
      </c>
      <c r="AB564" s="55" t="s">
        <v>34</v>
      </c>
      <c r="AC564" s="56" t="s">
        <v>1204</v>
      </c>
      <c r="AK564" s="33"/>
      <c r="AL564" s="33"/>
    </row>
    <row r="565" spans="1:38" ht="31.5" x14ac:dyDescent="0.25">
      <c r="A565" s="42" t="s">
        <v>1205</v>
      </c>
      <c r="B565" s="127" t="s">
        <v>181</v>
      </c>
      <c r="C565" s="61" t="s">
        <v>33</v>
      </c>
      <c r="D565" s="45">
        <f t="shared" ref="D565:S565" si="573">SUM(D566:D568)</f>
        <v>84.165710300000001</v>
      </c>
      <c r="E565" s="46">
        <f t="shared" si="573"/>
        <v>0</v>
      </c>
      <c r="F565" s="67">
        <f t="shared" si="573"/>
        <v>21.157294800000003</v>
      </c>
      <c r="G565" s="67">
        <f t="shared" si="573"/>
        <v>63.008415499999998</v>
      </c>
      <c r="H565" s="61">
        <f t="shared" si="573"/>
        <v>56.514485879999988</v>
      </c>
      <c r="I565" s="61">
        <f t="shared" si="573"/>
        <v>0</v>
      </c>
      <c r="J565" s="61">
        <f t="shared" si="573"/>
        <v>0</v>
      </c>
      <c r="K565" s="61">
        <f t="shared" si="573"/>
        <v>47.475169883333329</v>
      </c>
      <c r="L565" s="61">
        <f t="shared" si="573"/>
        <v>9.0393159966666623</v>
      </c>
      <c r="M565" s="61">
        <f t="shared" si="573"/>
        <v>47.116702689999997</v>
      </c>
      <c r="N565" s="61">
        <f t="shared" si="573"/>
        <v>0</v>
      </c>
      <c r="O565" s="61">
        <f t="shared" si="573"/>
        <v>0</v>
      </c>
      <c r="P565" s="61">
        <f t="shared" si="573"/>
        <v>39.824176999999999</v>
      </c>
      <c r="Q565" s="61">
        <f t="shared" si="573"/>
        <v>7.292525689999998</v>
      </c>
      <c r="R565" s="61">
        <f t="shared" si="573"/>
        <v>15.891712809999998</v>
      </c>
      <c r="S565" s="61">
        <f t="shared" si="573"/>
        <v>-9.3977831899999877</v>
      </c>
      <c r="T565" s="48">
        <f>S565/H565</f>
        <v>-0.16628981125219411</v>
      </c>
      <c r="U565" s="61">
        <f t="shared" ref="U565" si="574">SUM(U566:U568)</f>
        <v>0</v>
      </c>
      <c r="V565" s="48">
        <v>0</v>
      </c>
      <c r="W565" s="61">
        <f t="shared" ref="W565" si="575">SUM(W566:W568)</f>
        <v>0</v>
      </c>
      <c r="X565" s="48">
        <v>0</v>
      </c>
      <c r="Y565" s="61">
        <f t="shared" ref="Y565" si="576">SUM(Y566:Y568)</f>
        <v>-7.6509928833333305</v>
      </c>
      <c r="Z565" s="48">
        <f>Y565/K565</f>
        <v>-0.16115777788968574</v>
      </c>
      <c r="AA565" s="61">
        <f t="shared" ref="AA565" si="577">SUM(AA566:AA568)</f>
        <v>-1.7467903066666652</v>
      </c>
      <c r="AB565" s="48">
        <f>AA565/L565</f>
        <v>-0.19324363782733245</v>
      </c>
      <c r="AC565" s="49" t="s">
        <v>34</v>
      </c>
      <c r="AK565" s="33"/>
      <c r="AL565" s="33"/>
    </row>
    <row r="566" spans="1:38" ht="31.5" x14ac:dyDescent="0.25">
      <c r="A566" s="50" t="s">
        <v>1205</v>
      </c>
      <c r="B566" s="128" t="s">
        <v>1206</v>
      </c>
      <c r="C566" s="110" t="s">
        <v>1207</v>
      </c>
      <c r="D566" s="54">
        <v>50.403087599999999</v>
      </c>
      <c r="E566" s="54" t="s">
        <v>34</v>
      </c>
      <c r="F566" s="71">
        <v>6.1572948000000007</v>
      </c>
      <c r="G566" s="71">
        <f t="shared" ref="G566:G568" si="578">D566-F566</f>
        <v>44.245792799999997</v>
      </c>
      <c r="H566" s="54">
        <v>39.821655979999989</v>
      </c>
      <c r="I566" s="54">
        <v>0</v>
      </c>
      <c r="J566" s="54">
        <v>0</v>
      </c>
      <c r="K566" s="71">
        <v>33.184713316666667</v>
      </c>
      <c r="L566" s="54">
        <v>6.6369426633333291</v>
      </c>
      <c r="M566" s="54">
        <f t="shared" ref="M566:M568" si="579">N566+O566+P566+Q566</f>
        <v>43.75515403</v>
      </c>
      <c r="N566" s="105">
        <v>0</v>
      </c>
      <c r="O566" s="105">
        <v>0</v>
      </c>
      <c r="P566" s="54">
        <v>36.462628340000002</v>
      </c>
      <c r="Q566" s="105">
        <v>7.292525689999998</v>
      </c>
      <c r="R566" s="54">
        <f t="shared" ref="R566:R568" si="580">G566-M566</f>
        <v>0.49063876999999678</v>
      </c>
      <c r="S566" s="54">
        <f t="shared" ref="S566:S568" si="581">M566-H566</f>
        <v>3.9334980500000114</v>
      </c>
      <c r="T566" s="55">
        <f t="shared" ref="T566:T568" si="582">S566/H566</f>
        <v>9.877786227613361E-2</v>
      </c>
      <c r="U566" s="54">
        <f t="shared" ref="U566:U568" si="583">N566-I566</f>
        <v>0</v>
      </c>
      <c r="V566" s="55">
        <v>0</v>
      </c>
      <c r="W566" s="54">
        <f t="shared" ref="W566:W568" si="584">O566-J566</f>
        <v>0</v>
      </c>
      <c r="X566" s="55">
        <v>0</v>
      </c>
      <c r="Y566" s="54">
        <f t="shared" ref="Y566:Y568" si="585">P566-K566</f>
        <v>3.2779150233333354</v>
      </c>
      <c r="Z566" s="55">
        <f t="shared" ref="Z566:Z568" si="586">Y566/K566</f>
        <v>9.8777861723670146E-2</v>
      </c>
      <c r="AA566" s="54">
        <f t="shared" ref="AA566:AA568" si="587">Q566-L566</f>
        <v>0.6555830266666689</v>
      </c>
      <c r="AB566" s="55">
        <f t="shared" ref="AB566:AB568" si="588">AA566/L566</f>
        <v>9.8777865038449764E-2</v>
      </c>
      <c r="AC566" s="56" t="s">
        <v>34</v>
      </c>
      <c r="AK566" s="33"/>
      <c r="AL566" s="33"/>
    </row>
    <row r="567" spans="1:38" ht="31.5" x14ac:dyDescent="0.25">
      <c r="A567" s="50" t="s">
        <v>1205</v>
      </c>
      <c r="B567" s="128" t="s">
        <v>1208</v>
      </c>
      <c r="C567" s="110" t="s">
        <v>1209</v>
      </c>
      <c r="D567" s="54">
        <v>24.4890227</v>
      </c>
      <c r="E567" s="54" t="s">
        <v>34</v>
      </c>
      <c r="F567" s="71">
        <v>15</v>
      </c>
      <c r="G567" s="71">
        <f t="shared" si="578"/>
        <v>9.4890226999999996</v>
      </c>
      <c r="H567" s="54">
        <v>8.3465898999999997</v>
      </c>
      <c r="I567" s="54">
        <v>0</v>
      </c>
      <c r="J567" s="54">
        <v>0</v>
      </c>
      <c r="K567" s="71">
        <v>7.3352565666666658</v>
      </c>
      <c r="L567" s="54">
        <v>1.0113333333333339</v>
      </c>
      <c r="M567" s="54">
        <f t="shared" si="579"/>
        <v>3.3615486599999995</v>
      </c>
      <c r="N567" s="105">
        <v>0</v>
      </c>
      <c r="O567" s="105">
        <v>0</v>
      </c>
      <c r="P567" s="54">
        <v>3.3615486599999995</v>
      </c>
      <c r="Q567" s="105">
        <v>0</v>
      </c>
      <c r="R567" s="54">
        <f t="shared" si="580"/>
        <v>6.1274740400000001</v>
      </c>
      <c r="S567" s="54">
        <f t="shared" si="581"/>
        <v>-4.9850412400000002</v>
      </c>
      <c r="T567" s="55">
        <f t="shared" si="582"/>
        <v>-0.59725484296287279</v>
      </c>
      <c r="U567" s="54">
        <f t="shared" si="583"/>
        <v>0</v>
      </c>
      <c r="V567" s="55">
        <v>0</v>
      </c>
      <c r="W567" s="54">
        <f t="shared" si="584"/>
        <v>0</v>
      </c>
      <c r="X567" s="55">
        <v>0</v>
      </c>
      <c r="Y567" s="54">
        <f t="shared" si="585"/>
        <v>-3.9737079066666663</v>
      </c>
      <c r="Z567" s="55">
        <f t="shared" si="586"/>
        <v>-0.54172718712038503</v>
      </c>
      <c r="AA567" s="54">
        <f t="shared" si="587"/>
        <v>-1.0113333333333339</v>
      </c>
      <c r="AB567" s="55">
        <f t="shared" si="588"/>
        <v>-1</v>
      </c>
      <c r="AC567" s="56" t="s">
        <v>1210</v>
      </c>
      <c r="AK567" s="33"/>
      <c r="AL567" s="33"/>
    </row>
    <row r="568" spans="1:38" ht="47.25" x14ac:dyDescent="0.25">
      <c r="A568" s="50" t="s">
        <v>1205</v>
      </c>
      <c r="B568" s="128" t="s">
        <v>1211</v>
      </c>
      <c r="C568" s="110" t="s">
        <v>1212</v>
      </c>
      <c r="D568" s="54">
        <v>9.2736000000000001</v>
      </c>
      <c r="E568" s="54" t="s">
        <v>34</v>
      </c>
      <c r="F568" s="71">
        <v>0</v>
      </c>
      <c r="G568" s="71">
        <f t="shared" si="578"/>
        <v>9.2736000000000001</v>
      </c>
      <c r="H568" s="54">
        <v>8.3462399999999999</v>
      </c>
      <c r="I568" s="54">
        <v>0</v>
      </c>
      <c r="J568" s="54">
        <v>0</v>
      </c>
      <c r="K568" s="71">
        <v>6.9551999999999996</v>
      </c>
      <c r="L568" s="54">
        <v>1.3910400000000003</v>
      </c>
      <c r="M568" s="54">
        <f t="shared" si="579"/>
        <v>0</v>
      </c>
      <c r="N568" s="105">
        <v>0</v>
      </c>
      <c r="O568" s="105">
        <v>0</v>
      </c>
      <c r="P568" s="54">
        <v>0</v>
      </c>
      <c r="Q568" s="105">
        <v>0</v>
      </c>
      <c r="R568" s="54">
        <f t="shared" si="580"/>
        <v>9.2736000000000001</v>
      </c>
      <c r="S568" s="54">
        <f t="shared" si="581"/>
        <v>-8.3462399999999999</v>
      </c>
      <c r="T568" s="55">
        <f t="shared" si="582"/>
        <v>-1</v>
      </c>
      <c r="U568" s="54">
        <f t="shared" si="583"/>
        <v>0</v>
      </c>
      <c r="V568" s="55">
        <v>0</v>
      </c>
      <c r="W568" s="54">
        <f t="shared" si="584"/>
        <v>0</v>
      </c>
      <c r="X568" s="55">
        <v>0</v>
      </c>
      <c r="Y568" s="54">
        <f t="shared" si="585"/>
        <v>-6.9551999999999996</v>
      </c>
      <c r="Z568" s="55">
        <f t="shared" si="586"/>
        <v>-1</v>
      </c>
      <c r="AA568" s="54">
        <f t="shared" si="587"/>
        <v>-1.3910400000000003</v>
      </c>
      <c r="AB568" s="55">
        <f t="shared" si="588"/>
        <v>-1</v>
      </c>
      <c r="AC568" s="56" t="s">
        <v>908</v>
      </c>
      <c r="AK568" s="33"/>
      <c r="AL568" s="33"/>
    </row>
    <row r="569" spans="1:38" ht="31.5" x14ac:dyDescent="0.25">
      <c r="A569" s="42" t="s">
        <v>1213</v>
      </c>
      <c r="B569" s="127" t="s">
        <v>185</v>
      </c>
      <c r="C569" s="61" t="s">
        <v>33</v>
      </c>
      <c r="D569" s="45">
        <f t="shared" ref="D569:S569" si="589">SUM(D570:D596)</f>
        <v>1111.55666647</v>
      </c>
      <c r="E569" s="46">
        <f t="shared" si="589"/>
        <v>0</v>
      </c>
      <c r="F569" s="67">
        <f t="shared" si="589"/>
        <v>463.67523203000002</v>
      </c>
      <c r="G569" s="67">
        <f t="shared" si="589"/>
        <v>647.88143444000002</v>
      </c>
      <c r="H569" s="61">
        <f t="shared" si="589"/>
        <v>405.25938401600013</v>
      </c>
      <c r="I569" s="61">
        <f t="shared" si="589"/>
        <v>0</v>
      </c>
      <c r="J569" s="61">
        <f t="shared" si="589"/>
        <v>0</v>
      </c>
      <c r="K569" s="61">
        <f t="shared" si="589"/>
        <v>340.39137316550006</v>
      </c>
      <c r="L569" s="61">
        <f t="shared" si="589"/>
        <v>64.868010850500013</v>
      </c>
      <c r="M569" s="61">
        <f t="shared" si="589"/>
        <v>317.86760004000001</v>
      </c>
      <c r="N569" s="61">
        <f t="shared" si="589"/>
        <v>0</v>
      </c>
      <c r="O569" s="61">
        <f t="shared" si="589"/>
        <v>0</v>
      </c>
      <c r="P569" s="61">
        <f t="shared" si="589"/>
        <v>268.71865604999999</v>
      </c>
      <c r="Q569" s="61">
        <f t="shared" si="589"/>
        <v>49.148943990000006</v>
      </c>
      <c r="R569" s="61">
        <f t="shared" si="589"/>
        <v>330.01383439999989</v>
      </c>
      <c r="S569" s="61">
        <f t="shared" si="589"/>
        <v>-93.113588595999985</v>
      </c>
      <c r="T569" s="48">
        <f>S569/H569</f>
        <v>-0.22976294262028427</v>
      </c>
      <c r="U569" s="61">
        <f t="shared" ref="U569" si="590">SUM(U570:U596)</f>
        <v>0</v>
      </c>
      <c r="V569" s="48">
        <v>0</v>
      </c>
      <c r="W569" s="61">
        <f t="shared" ref="W569" si="591">SUM(W570:W596)</f>
        <v>0</v>
      </c>
      <c r="X569" s="48">
        <v>0</v>
      </c>
      <c r="Y569" s="61">
        <f t="shared" ref="Y569" si="592">SUM(Y570:Y596)</f>
        <v>-76.44088763549999</v>
      </c>
      <c r="Z569" s="48">
        <f>Y569/K569</f>
        <v>-0.22456764084421738</v>
      </c>
      <c r="AA569" s="61">
        <f t="shared" ref="AA569" si="593">SUM(AA570:AA596)</f>
        <v>-16.672700960499991</v>
      </c>
      <c r="AB569" s="48">
        <f>AA569/L569</f>
        <v>-0.25702500727092165</v>
      </c>
      <c r="AC569" s="68" t="s">
        <v>34</v>
      </c>
      <c r="AK569" s="33"/>
      <c r="AL569" s="33"/>
    </row>
    <row r="570" spans="1:38" ht="31.5" x14ac:dyDescent="0.25">
      <c r="A570" s="50" t="s">
        <v>1213</v>
      </c>
      <c r="B570" s="128" t="s">
        <v>1214</v>
      </c>
      <c r="C570" s="99" t="s">
        <v>1215</v>
      </c>
      <c r="D570" s="64">
        <v>10.131083750000002</v>
      </c>
      <c r="E570" s="64" t="s">
        <v>34</v>
      </c>
      <c r="F570" s="64">
        <v>4.5643353500000003</v>
      </c>
      <c r="G570" s="71">
        <f t="shared" ref="G570:G596" si="594">D570-F570</f>
        <v>5.5667484000000016</v>
      </c>
      <c r="H570" s="54">
        <v>5.5667484000000007</v>
      </c>
      <c r="I570" s="54">
        <v>0</v>
      </c>
      <c r="J570" s="54">
        <v>0</v>
      </c>
      <c r="K570" s="54">
        <v>4.6389570000000004</v>
      </c>
      <c r="L570" s="54">
        <v>0.92779140000000027</v>
      </c>
      <c r="M570" s="54">
        <f t="shared" ref="M570:M596" si="595">N570+O570+P570+Q570</f>
        <v>5.5667484000000007</v>
      </c>
      <c r="N570" s="54">
        <v>0</v>
      </c>
      <c r="O570" s="54">
        <v>0</v>
      </c>
      <c r="P570" s="54">
        <v>4.6389570000000004</v>
      </c>
      <c r="Q570" s="54">
        <v>0.92779140000000027</v>
      </c>
      <c r="R570" s="54">
        <f t="shared" ref="R570:R596" si="596">G570-M570</f>
        <v>0</v>
      </c>
      <c r="S570" s="54">
        <f t="shared" ref="S570:S596" si="597">M570-H570</f>
        <v>0</v>
      </c>
      <c r="T570" s="55">
        <f t="shared" ref="T570:T596" si="598">S570/H570</f>
        <v>0</v>
      </c>
      <c r="U570" s="54">
        <f t="shared" ref="U570:U596" si="599">N570-I570</f>
        <v>0</v>
      </c>
      <c r="V570" s="55">
        <v>0</v>
      </c>
      <c r="W570" s="54">
        <f t="shared" ref="W570:W596" si="600">O570-J570</f>
        <v>0</v>
      </c>
      <c r="X570" s="55">
        <v>0</v>
      </c>
      <c r="Y570" s="54">
        <f t="shared" ref="Y570:Y596" si="601">P570-K570</f>
        <v>0</v>
      </c>
      <c r="Z570" s="55">
        <f t="shared" ref="Z570:Z596" si="602">Y570/K570</f>
        <v>0</v>
      </c>
      <c r="AA570" s="54">
        <f t="shared" ref="AA570:AA596" si="603">Q570-L570</f>
        <v>0</v>
      </c>
      <c r="AB570" s="55">
        <f t="shared" ref="AB570:AB596" si="604">AA570/L570</f>
        <v>0</v>
      </c>
      <c r="AC570" s="56" t="s">
        <v>34</v>
      </c>
      <c r="AK570" s="33"/>
      <c r="AL570" s="33"/>
    </row>
    <row r="571" spans="1:38" ht="67.5" customHeight="1" x14ac:dyDescent="0.25">
      <c r="A571" s="50" t="s">
        <v>1213</v>
      </c>
      <c r="B571" s="128" t="s">
        <v>1216</v>
      </c>
      <c r="C571" s="99" t="s">
        <v>1217</v>
      </c>
      <c r="D571" s="111">
        <v>43.021734586000001</v>
      </c>
      <c r="E571" s="111" t="s">
        <v>34</v>
      </c>
      <c r="F571" s="111">
        <v>0</v>
      </c>
      <c r="G571" s="71">
        <f t="shared" si="594"/>
        <v>43.021734586000001</v>
      </c>
      <c r="H571" s="54">
        <v>38.363874050000007</v>
      </c>
      <c r="I571" s="54">
        <v>0</v>
      </c>
      <c r="J571" s="54">
        <v>0</v>
      </c>
      <c r="K571" s="71">
        <v>32.561553583333335</v>
      </c>
      <c r="L571" s="54">
        <v>5.8023204666666643</v>
      </c>
      <c r="M571" s="54">
        <f t="shared" si="595"/>
        <v>7.0937260799999997</v>
      </c>
      <c r="N571" s="105">
        <v>0</v>
      </c>
      <c r="O571" s="105">
        <v>0</v>
      </c>
      <c r="P571" s="54">
        <v>6.3054012899999998</v>
      </c>
      <c r="Q571" s="105">
        <v>0.78832478999999989</v>
      </c>
      <c r="R571" s="54">
        <f t="shared" si="596"/>
        <v>35.928008505999998</v>
      </c>
      <c r="S571" s="54">
        <f t="shared" si="597"/>
        <v>-31.270147970000007</v>
      </c>
      <c r="T571" s="55">
        <f t="shared" si="598"/>
        <v>-0.81509359376076884</v>
      </c>
      <c r="U571" s="54">
        <f t="shared" si="599"/>
        <v>0</v>
      </c>
      <c r="V571" s="55">
        <v>0</v>
      </c>
      <c r="W571" s="54">
        <f t="shared" si="600"/>
        <v>0</v>
      </c>
      <c r="X571" s="55">
        <v>0</v>
      </c>
      <c r="Y571" s="54">
        <f t="shared" si="601"/>
        <v>-26.256152293333336</v>
      </c>
      <c r="Z571" s="55">
        <f t="shared" si="602"/>
        <v>-0.80635440892392107</v>
      </c>
      <c r="AA571" s="54">
        <f t="shared" si="603"/>
        <v>-5.0139956766666645</v>
      </c>
      <c r="AB571" s="55">
        <f t="shared" si="604"/>
        <v>-0.86413628917451379</v>
      </c>
      <c r="AC571" s="56" t="s">
        <v>1218</v>
      </c>
      <c r="AK571" s="33"/>
      <c r="AL571" s="33"/>
    </row>
    <row r="572" spans="1:38" ht="47.25" x14ac:dyDescent="0.25">
      <c r="A572" s="50" t="s">
        <v>1213</v>
      </c>
      <c r="B572" s="128" t="s">
        <v>1219</v>
      </c>
      <c r="C572" s="99" t="s">
        <v>1220</v>
      </c>
      <c r="D572" s="77">
        <v>38.504162620000002</v>
      </c>
      <c r="E572" s="77" t="s">
        <v>34</v>
      </c>
      <c r="F572" s="77">
        <v>32.243901210000004</v>
      </c>
      <c r="G572" s="71">
        <f t="shared" si="594"/>
        <v>6.2602614099999982</v>
      </c>
      <c r="H572" s="54">
        <v>6.2771102899999986</v>
      </c>
      <c r="I572" s="54">
        <v>0</v>
      </c>
      <c r="J572" s="54">
        <v>0</v>
      </c>
      <c r="K572" s="71">
        <v>5.2309252416666663</v>
      </c>
      <c r="L572" s="54">
        <v>1.0461850483333324</v>
      </c>
      <c r="M572" s="54">
        <f t="shared" si="595"/>
        <v>6.2602614099999991</v>
      </c>
      <c r="N572" s="105">
        <v>0</v>
      </c>
      <c r="O572" s="105">
        <v>0</v>
      </c>
      <c r="P572" s="54">
        <v>5.4164908499999997</v>
      </c>
      <c r="Q572" s="105">
        <v>0.84377055999999939</v>
      </c>
      <c r="R572" s="54">
        <f t="shared" si="596"/>
        <v>0</v>
      </c>
      <c r="S572" s="54">
        <f t="shared" si="597"/>
        <v>-1.6848879999999511E-2</v>
      </c>
      <c r="T572" s="55">
        <f t="shared" si="598"/>
        <v>-2.6841777858899966E-3</v>
      </c>
      <c r="U572" s="54">
        <f t="shared" si="599"/>
        <v>0</v>
      </c>
      <c r="V572" s="55">
        <v>0</v>
      </c>
      <c r="W572" s="54">
        <f t="shared" si="600"/>
        <v>0</v>
      </c>
      <c r="X572" s="55">
        <v>0</v>
      </c>
      <c r="Y572" s="54">
        <f t="shared" si="601"/>
        <v>0.18556560833333346</v>
      </c>
      <c r="Z572" s="55">
        <f t="shared" si="602"/>
        <v>3.5474720008464307E-2</v>
      </c>
      <c r="AA572" s="54">
        <f t="shared" si="603"/>
        <v>-0.20241448833333298</v>
      </c>
      <c r="AB572" s="55">
        <f t="shared" si="604"/>
        <v>-0.19347866675766168</v>
      </c>
      <c r="AC572" s="56" t="s">
        <v>34</v>
      </c>
      <c r="AK572" s="33"/>
      <c r="AL572" s="33"/>
    </row>
    <row r="573" spans="1:38" ht="47.25" x14ac:dyDescent="0.25">
      <c r="A573" s="50" t="s">
        <v>1213</v>
      </c>
      <c r="B573" s="128" t="s">
        <v>1221</v>
      </c>
      <c r="C573" s="99" t="s">
        <v>1222</v>
      </c>
      <c r="D573" s="64">
        <v>25.685062870000003</v>
      </c>
      <c r="E573" s="64" t="s">
        <v>34</v>
      </c>
      <c r="F573" s="64">
        <v>24.658206810000003</v>
      </c>
      <c r="G573" s="71">
        <f t="shared" si="594"/>
        <v>1.0268560600000001</v>
      </c>
      <c r="H573" s="54">
        <v>1.0268560600000001</v>
      </c>
      <c r="I573" s="54">
        <v>0</v>
      </c>
      <c r="J573" s="54">
        <v>0</v>
      </c>
      <c r="K573" s="71">
        <v>0.85571338333333347</v>
      </c>
      <c r="L573" s="54">
        <v>0.1711426766666666</v>
      </c>
      <c r="M573" s="54">
        <f t="shared" si="595"/>
        <v>1.0268560600000001</v>
      </c>
      <c r="N573" s="105">
        <v>0</v>
      </c>
      <c r="O573" s="105">
        <v>0</v>
      </c>
      <c r="P573" s="54">
        <v>0.90143673999999996</v>
      </c>
      <c r="Q573" s="105">
        <v>0.12541932000000011</v>
      </c>
      <c r="R573" s="54">
        <f t="shared" si="596"/>
        <v>0</v>
      </c>
      <c r="S573" s="54">
        <f t="shared" si="597"/>
        <v>0</v>
      </c>
      <c r="T573" s="55">
        <f t="shared" si="598"/>
        <v>0</v>
      </c>
      <c r="U573" s="54">
        <f t="shared" si="599"/>
        <v>0</v>
      </c>
      <c r="V573" s="55">
        <v>0</v>
      </c>
      <c r="W573" s="54">
        <f t="shared" si="600"/>
        <v>0</v>
      </c>
      <c r="X573" s="55">
        <v>0</v>
      </c>
      <c r="Y573" s="54">
        <f t="shared" si="601"/>
        <v>4.5723356666666493E-2</v>
      </c>
      <c r="Z573" s="55">
        <f t="shared" si="602"/>
        <v>5.3433027409897922E-2</v>
      </c>
      <c r="AA573" s="54">
        <f t="shared" si="603"/>
        <v>-4.5723356666666493E-2</v>
      </c>
      <c r="AB573" s="55">
        <f t="shared" si="604"/>
        <v>-0.26716513704948974</v>
      </c>
      <c r="AC573" s="56" t="s">
        <v>34</v>
      </c>
      <c r="AK573" s="33"/>
      <c r="AL573" s="33"/>
    </row>
    <row r="574" spans="1:38" ht="47.25" x14ac:dyDescent="0.25">
      <c r="A574" s="50" t="s">
        <v>1213</v>
      </c>
      <c r="B574" s="128" t="s">
        <v>1223</v>
      </c>
      <c r="C574" s="99" t="s">
        <v>1224</v>
      </c>
      <c r="D574" s="54">
        <v>62.899261389999999</v>
      </c>
      <c r="E574" s="54" t="s">
        <v>34</v>
      </c>
      <c r="F574" s="54">
        <v>33.72643497</v>
      </c>
      <c r="G574" s="71">
        <f t="shared" si="594"/>
        <v>29.17282642</v>
      </c>
      <c r="H574" s="54">
        <v>26.90402031</v>
      </c>
      <c r="I574" s="54">
        <v>0</v>
      </c>
      <c r="J574" s="54">
        <v>0</v>
      </c>
      <c r="K574" s="54">
        <v>22.420016924999999</v>
      </c>
      <c r="L574" s="54">
        <v>4.4840033850000012</v>
      </c>
      <c r="M574" s="54">
        <f t="shared" si="595"/>
        <v>28.168463790000004</v>
      </c>
      <c r="N574" s="54">
        <v>0</v>
      </c>
      <c r="O574" s="54">
        <v>0</v>
      </c>
      <c r="P574" s="54">
        <v>23.6813365</v>
      </c>
      <c r="Q574" s="54">
        <v>4.4871272900000037</v>
      </c>
      <c r="R574" s="54">
        <f t="shared" si="596"/>
        <v>1.0043626299999957</v>
      </c>
      <c r="S574" s="54">
        <f t="shared" si="597"/>
        <v>1.2644434800000042</v>
      </c>
      <c r="T574" s="55">
        <f t="shared" si="598"/>
        <v>4.6998309748153923E-2</v>
      </c>
      <c r="U574" s="54">
        <f t="shared" si="599"/>
        <v>0</v>
      </c>
      <c r="V574" s="55">
        <v>0</v>
      </c>
      <c r="W574" s="54">
        <f t="shared" si="600"/>
        <v>0</v>
      </c>
      <c r="X574" s="55">
        <v>0</v>
      </c>
      <c r="Y574" s="54">
        <f t="shared" si="601"/>
        <v>1.2613195750000017</v>
      </c>
      <c r="Z574" s="55">
        <f t="shared" si="602"/>
        <v>5.6258636165146508E-2</v>
      </c>
      <c r="AA574" s="54">
        <f t="shared" si="603"/>
        <v>3.1239050000024804E-3</v>
      </c>
      <c r="AB574" s="55">
        <f t="shared" si="604"/>
        <v>6.9667766319103251E-4</v>
      </c>
      <c r="AC574" s="56" t="s">
        <v>34</v>
      </c>
      <c r="AK574" s="33"/>
      <c r="AL574" s="33"/>
    </row>
    <row r="575" spans="1:38" ht="47.25" x14ac:dyDescent="0.25">
      <c r="A575" s="50" t="s">
        <v>1213</v>
      </c>
      <c r="B575" s="128" t="s">
        <v>1225</v>
      </c>
      <c r="C575" s="110" t="s">
        <v>1226</v>
      </c>
      <c r="D575" s="77">
        <v>5.0143488599999992</v>
      </c>
      <c r="E575" s="77" t="s">
        <v>34</v>
      </c>
      <c r="F575" s="77">
        <v>4.6237540799999994</v>
      </c>
      <c r="G575" s="71">
        <f t="shared" si="594"/>
        <v>0.39059477999999981</v>
      </c>
      <c r="H575" s="54">
        <v>0.39059478000000003</v>
      </c>
      <c r="I575" s="54">
        <v>0</v>
      </c>
      <c r="J575" s="54">
        <v>0</v>
      </c>
      <c r="K575" s="71">
        <v>0.32549565000000003</v>
      </c>
      <c r="L575" s="54">
        <v>6.5099130000000005E-2</v>
      </c>
      <c r="M575" s="54">
        <f t="shared" si="595"/>
        <v>0.39059478000000003</v>
      </c>
      <c r="N575" s="105">
        <v>0</v>
      </c>
      <c r="O575" s="105">
        <v>0</v>
      </c>
      <c r="P575" s="54">
        <v>0.32549565000000003</v>
      </c>
      <c r="Q575" s="105">
        <v>6.5099130000000005E-2</v>
      </c>
      <c r="R575" s="54">
        <f t="shared" si="596"/>
        <v>0</v>
      </c>
      <c r="S575" s="54">
        <f t="shared" si="597"/>
        <v>0</v>
      </c>
      <c r="T575" s="55">
        <f t="shared" si="598"/>
        <v>0</v>
      </c>
      <c r="U575" s="54">
        <f t="shared" si="599"/>
        <v>0</v>
      </c>
      <c r="V575" s="55">
        <v>0</v>
      </c>
      <c r="W575" s="54">
        <f t="shared" si="600"/>
        <v>0</v>
      </c>
      <c r="X575" s="55">
        <v>0</v>
      </c>
      <c r="Y575" s="54">
        <f t="shared" si="601"/>
        <v>0</v>
      </c>
      <c r="Z575" s="55">
        <f t="shared" si="602"/>
        <v>0</v>
      </c>
      <c r="AA575" s="54">
        <f t="shared" si="603"/>
        <v>0</v>
      </c>
      <c r="AB575" s="55">
        <f t="shared" si="604"/>
        <v>0</v>
      </c>
      <c r="AC575" s="56" t="s">
        <v>34</v>
      </c>
      <c r="AK575" s="33"/>
      <c r="AL575" s="33"/>
    </row>
    <row r="576" spans="1:38" ht="47.25" x14ac:dyDescent="0.25">
      <c r="A576" s="50" t="s">
        <v>1213</v>
      </c>
      <c r="B576" s="128" t="s">
        <v>1227</v>
      </c>
      <c r="C576" s="110" t="s">
        <v>1228</v>
      </c>
      <c r="D576" s="64">
        <v>80.75768051</v>
      </c>
      <c r="E576" s="64" t="s">
        <v>34</v>
      </c>
      <c r="F576" s="64">
        <v>70.061007320000016</v>
      </c>
      <c r="G576" s="71">
        <f t="shared" si="594"/>
        <v>10.696673189999984</v>
      </c>
      <c r="H576" s="54">
        <v>8.3861285640000034</v>
      </c>
      <c r="I576" s="54">
        <v>0</v>
      </c>
      <c r="J576" s="54">
        <v>0</v>
      </c>
      <c r="K576" s="54">
        <v>6.988440470000004</v>
      </c>
      <c r="L576" s="54">
        <v>1.3976880939999994</v>
      </c>
      <c r="M576" s="54">
        <f t="shared" si="595"/>
        <v>3.2380624300000012</v>
      </c>
      <c r="N576" s="54">
        <v>0</v>
      </c>
      <c r="O576" s="54">
        <v>0</v>
      </c>
      <c r="P576" s="54">
        <v>3.1710686899999998</v>
      </c>
      <c r="Q576" s="54">
        <v>6.6993740000001356E-2</v>
      </c>
      <c r="R576" s="54">
        <f t="shared" si="596"/>
        <v>7.4586107599999831</v>
      </c>
      <c r="S576" s="54">
        <f t="shared" si="597"/>
        <v>-5.1480661340000022</v>
      </c>
      <c r="T576" s="55">
        <f t="shared" si="598"/>
        <v>-0.61387875164466654</v>
      </c>
      <c r="U576" s="54">
        <f t="shared" si="599"/>
        <v>0</v>
      </c>
      <c r="V576" s="55">
        <v>0</v>
      </c>
      <c r="W576" s="54">
        <f t="shared" si="600"/>
        <v>0</v>
      </c>
      <c r="X576" s="55">
        <v>0</v>
      </c>
      <c r="Y576" s="54">
        <f t="shared" si="601"/>
        <v>-3.8173717800000042</v>
      </c>
      <c r="Z576" s="55">
        <f t="shared" si="602"/>
        <v>-0.54624086681244954</v>
      </c>
      <c r="AA576" s="54">
        <f t="shared" si="603"/>
        <v>-1.330694353999998</v>
      </c>
      <c r="AB576" s="55">
        <f t="shared" si="604"/>
        <v>-0.95206817580575209</v>
      </c>
      <c r="AC576" s="56" t="s">
        <v>1229</v>
      </c>
      <c r="AK576" s="33"/>
      <c r="AL576" s="33"/>
    </row>
    <row r="577" spans="1:38" ht="47.25" x14ac:dyDescent="0.25">
      <c r="A577" s="50" t="s">
        <v>1213</v>
      </c>
      <c r="B577" s="128" t="s">
        <v>1230</v>
      </c>
      <c r="C577" s="110" t="s">
        <v>1231</v>
      </c>
      <c r="D577" s="54">
        <v>17.977027761999999</v>
      </c>
      <c r="E577" s="54" t="s">
        <v>34</v>
      </c>
      <c r="F577" s="54">
        <v>2.6812688899999997</v>
      </c>
      <c r="G577" s="71">
        <f t="shared" si="594"/>
        <v>15.295758871999999</v>
      </c>
      <c r="H577" s="54">
        <v>13.896500000000001</v>
      </c>
      <c r="I577" s="54">
        <v>0</v>
      </c>
      <c r="J577" s="54">
        <v>0</v>
      </c>
      <c r="K577" s="71">
        <v>11.797083333333333</v>
      </c>
      <c r="L577" s="54">
        <v>2.0994166666666665</v>
      </c>
      <c r="M577" s="54">
        <f t="shared" si="595"/>
        <v>0.18742121</v>
      </c>
      <c r="N577" s="105">
        <v>0</v>
      </c>
      <c r="O577" s="105">
        <v>0</v>
      </c>
      <c r="P577" s="54">
        <v>0.19207521</v>
      </c>
      <c r="Q577" s="105">
        <v>-4.6539999999999897E-3</v>
      </c>
      <c r="R577" s="54">
        <f t="shared" si="596"/>
        <v>15.108337661999999</v>
      </c>
      <c r="S577" s="54">
        <f t="shared" si="597"/>
        <v>-13.709078790000001</v>
      </c>
      <c r="T577" s="55">
        <f t="shared" si="598"/>
        <v>-0.98651306372108083</v>
      </c>
      <c r="U577" s="54">
        <f t="shared" si="599"/>
        <v>0</v>
      </c>
      <c r="V577" s="55">
        <v>0</v>
      </c>
      <c r="W577" s="54">
        <f t="shared" si="600"/>
        <v>0</v>
      </c>
      <c r="X577" s="55">
        <v>0</v>
      </c>
      <c r="Y577" s="54">
        <f t="shared" si="601"/>
        <v>-11.605008123333333</v>
      </c>
      <c r="Z577" s="55">
        <f t="shared" si="602"/>
        <v>-0.98371841542754213</v>
      </c>
      <c r="AA577" s="54">
        <f t="shared" si="603"/>
        <v>-2.1040706666666664</v>
      </c>
      <c r="AB577" s="55">
        <f t="shared" si="604"/>
        <v>-1.002216806255706</v>
      </c>
      <c r="AC577" s="56" t="s">
        <v>1232</v>
      </c>
      <c r="AK577" s="33"/>
      <c r="AL577" s="33"/>
    </row>
    <row r="578" spans="1:38" ht="47.25" x14ac:dyDescent="0.25">
      <c r="A578" s="50" t="s">
        <v>1213</v>
      </c>
      <c r="B578" s="128" t="s">
        <v>1233</v>
      </c>
      <c r="C578" s="110" t="s">
        <v>1234</v>
      </c>
      <c r="D578" s="53">
        <v>10.496958000000001</v>
      </c>
      <c r="E578" s="53" t="s">
        <v>34</v>
      </c>
      <c r="F578" s="71">
        <v>0</v>
      </c>
      <c r="G578" s="71">
        <f t="shared" si="594"/>
        <v>10.496958000000001</v>
      </c>
      <c r="H578" s="54">
        <v>9.4991905200000009</v>
      </c>
      <c r="I578" s="54">
        <v>0</v>
      </c>
      <c r="J578" s="54">
        <v>0</v>
      </c>
      <c r="K578" s="71">
        <v>7.9159921000000004</v>
      </c>
      <c r="L578" s="54">
        <v>1.5831984200000004</v>
      </c>
      <c r="M578" s="54">
        <f t="shared" si="595"/>
        <v>0</v>
      </c>
      <c r="N578" s="105">
        <v>0</v>
      </c>
      <c r="O578" s="105">
        <v>0</v>
      </c>
      <c r="P578" s="54">
        <v>0</v>
      </c>
      <c r="Q578" s="54">
        <v>0</v>
      </c>
      <c r="R578" s="54">
        <f t="shared" si="596"/>
        <v>10.496958000000001</v>
      </c>
      <c r="S578" s="54">
        <f t="shared" si="597"/>
        <v>-9.4991905200000009</v>
      </c>
      <c r="T578" s="55">
        <f t="shared" si="598"/>
        <v>-1</v>
      </c>
      <c r="U578" s="54">
        <f t="shared" si="599"/>
        <v>0</v>
      </c>
      <c r="V578" s="55">
        <v>0</v>
      </c>
      <c r="W578" s="54">
        <f t="shared" si="600"/>
        <v>0</v>
      </c>
      <c r="X578" s="55">
        <v>0</v>
      </c>
      <c r="Y578" s="54">
        <f t="shared" si="601"/>
        <v>-7.9159921000000004</v>
      </c>
      <c r="Z578" s="55">
        <f t="shared" si="602"/>
        <v>-1</v>
      </c>
      <c r="AA578" s="54">
        <f t="shared" si="603"/>
        <v>-1.5831984200000004</v>
      </c>
      <c r="AB578" s="55">
        <f t="shared" si="604"/>
        <v>-1</v>
      </c>
      <c r="AC578" s="56" t="s">
        <v>908</v>
      </c>
      <c r="AK578" s="33"/>
      <c r="AL578" s="33"/>
    </row>
    <row r="579" spans="1:38" ht="47.25" x14ac:dyDescent="0.25">
      <c r="A579" s="50" t="s">
        <v>1213</v>
      </c>
      <c r="B579" s="128" t="s">
        <v>1235</v>
      </c>
      <c r="C579" s="110" t="s">
        <v>1236</v>
      </c>
      <c r="D579" s="64">
        <v>47.649008152</v>
      </c>
      <c r="E579" s="64" t="s">
        <v>34</v>
      </c>
      <c r="F579" s="64">
        <v>0</v>
      </c>
      <c r="G579" s="71">
        <f t="shared" si="594"/>
        <v>47.649008152</v>
      </c>
      <c r="H579" s="54">
        <v>24</v>
      </c>
      <c r="I579" s="54">
        <v>0</v>
      </c>
      <c r="J579" s="54">
        <v>0</v>
      </c>
      <c r="K579" s="71">
        <v>20</v>
      </c>
      <c r="L579" s="54">
        <v>4</v>
      </c>
      <c r="M579" s="54">
        <f t="shared" si="595"/>
        <v>8.3985432299999996</v>
      </c>
      <c r="N579" s="105">
        <v>0</v>
      </c>
      <c r="O579" s="105">
        <v>0</v>
      </c>
      <c r="P579" s="54">
        <v>6.9987860199999998</v>
      </c>
      <c r="Q579" s="105">
        <v>1.3997572099999998</v>
      </c>
      <c r="R579" s="54">
        <f t="shared" si="596"/>
        <v>39.250464921999999</v>
      </c>
      <c r="S579" s="54">
        <f t="shared" si="597"/>
        <v>-15.60145677</v>
      </c>
      <c r="T579" s="55">
        <f t="shared" si="598"/>
        <v>-0.65006069875000005</v>
      </c>
      <c r="U579" s="54">
        <f t="shared" si="599"/>
        <v>0</v>
      </c>
      <c r="V579" s="55">
        <v>0</v>
      </c>
      <c r="W579" s="54">
        <f t="shared" si="600"/>
        <v>0</v>
      </c>
      <c r="X579" s="55">
        <v>0</v>
      </c>
      <c r="Y579" s="54">
        <f t="shared" si="601"/>
        <v>-13.001213979999999</v>
      </c>
      <c r="Z579" s="55">
        <f t="shared" si="602"/>
        <v>-0.65006069899999996</v>
      </c>
      <c r="AA579" s="54">
        <f t="shared" si="603"/>
        <v>-2.6002427900000002</v>
      </c>
      <c r="AB579" s="55">
        <f t="shared" si="604"/>
        <v>-0.65006069750000006</v>
      </c>
      <c r="AC579" s="56" t="s">
        <v>1237</v>
      </c>
      <c r="AK579" s="33"/>
      <c r="AL579" s="33"/>
    </row>
    <row r="580" spans="1:38" ht="47.25" x14ac:dyDescent="0.25">
      <c r="A580" s="50" t="s">
        <v>1213</v>
      </c>
      <c r="B580" s="128" t="s">
        <v>1238</v>
      </c>
      <c r="C580" s="110" t="s">
        <v>1239</v>
      </c>
      <c r="D580" s="53">
        <v>22.336298399999997</v>
      </c>
      <c r="E580" s="53" t="s">
        <v>34</v>
      </c>
      <c r="F580" s="71">
        <v>0</v>
      </c>
      <c r="G580" s="71">
        <f t="shared" si="594"/>
        <v>22.336298399999997</v>
      </c>
      <c r="H580" s="54">
        <v>20.706407599999999</v>
      </c>
      <c r="I580" s="54">
        <v>0</v>
      </c>
      <c r="J580" s="54">
        <v>0</v>
      </c>
      <c r="K580" s="71">
        <v>17.581839666666667</v>
      </c>
      <c r="L580" s="54">
        <v>3.1245679333333314</v>
      </c>
      <c r="M580" s="54">
        <f t="shared" si="595"/>
        <v>19.275509420000002</v>
      </c>
      <c r="N580" s="54">
        <v>0</v>
      </c>
      <c r="O580" s="54">
        <v>0</v>
      </c>
      <c r="P580" s="105">
        <v>16.320153400000002</v>
      </c>
      <c r="Q580" s="105">
        <v>2.95535602</v>
      </c>
      <c r="R580" s="54">
        <f t="shared" si="596"/>
        <v>3.0607889799999946</v>
      </c>
      <c r="S580" s="54">
        <f t="shared" si="597"/>
        <v>-1.4308981799999962</v>
      </c>
      <c r="T580" s="55">
        <f t="shared" si="598"/>
        <v>-6.9104125043882372E-2</v>
      </c>
      <c r="U580" s="54">
        <f t="shared" si="599"/>
        <v>0</v>
      </c>
      <c r="V580" s="55">
        <v>0</v>
      </c>
      <c r="W580" s="54">
        <f t="shared" si="600"/>
        <v>0</v>
      </c>
      <c r="X580" s="55">
        <v>0</v>
      </c>
      <c r="Y580" s="54">
        <f t="shared" si="601"/>
        <v>-1.2616862666666648</v>
      </c>
      <c r="Z580" s="55">
        <f t="shared" si="602"/>
        <v>-7.1760765118265207E-2</v>
      </c>
      <c r="AA580" s="54">
        <f t="shared" si="603"/>
        <v>-0.16921191333333141</v>
      </c>
      <c r="AB580" s="55">
        <f t="shared" si="604"/>
        <v>-5.4155299850630501E-2</v>
      </c>
      <c r="AC580" s="56" t="s">
        <v>1240</v>
      </c>
      <c r="AK580" s="33"/>
      <c r="AL580" s="33"/>
    </row>
    <row r="581" spans="1:38" ht="71.25" customHeight="1" x14ac:dyDescent="0.25">
      <c r="A581" s="50" t="s">
        <v>1213</v>
      </c>
      <c r="B581" s="128" t="s">
        <v>1241</v>
      </c>
      <c r="C581" s="110" t="s">
        <v>1242</v>
      </c>
      <c r="D581" s="53">
        <v>64.808270910000005</v>
      </c>
      <c r="E581" s="53" t="s">
        <v>34</v>
      </c>
      <c r="F581" s="71">
        <v>0</v>
      </c>
      <c r="G581" s="71">
        <f t="shared" si="594"/>
        <v>64.808270910000005</v>
      </c>
      <c r="H581" s="54">
        <v>37.323660309999994</v>
      </c>
      <c r="I581" s="54">
        <v>0</v>
      </c>
      <c r="J581" s="54">
        <v>0</v>
      </c>
      <c r="K581" s="71">
        <v>31.254141803833299</v>
      </c>
      <c r="L581" s="54">
        <v>6.0695185061667019</v>
      </c>
      <c r="M581" s="54">
        <f t="shared" si="595"/>
        <v>9.4272763699999995</v>
      </c>
      <c r="N581" s="54">
        <v>0</v>
      </c>
      <c r="O581" s="54">
        <v>0</v>
      </c>
      <c r="P581" s="54">
        <v>8.03603062</v>
      </c>
      <c r="Q581" s="54">
        <v>1.3912457499999995</v>
      </c>
      <c r="R581" s="54">
        <f t="shared" si="596"/>
        <v>55.380994540000003</v>
      </c>
      <c r="S581" s="54">
        <f t="shared" si="597"/>
        <v>-27.896383939999993</v>
      </c>
      <c r="T581" s="55">
        <f t="shared" si="598"/>
        <v>-0.74741822501599109</v>
      </c>
      <c r="U581" s="54">
        <f t="shared" si="599"/>
        <v>0</v>
      </c>
      <c r="V581" s="55">
        <v>0</v>
      </c>
      <c r="W581" s="54">
        <f t="shared" si="600"/>
        <v>0</v>
      </c>
      <c r="X581" s="55">
        <v>0</v>
      </c>
      <c r="Y581" s="54">
        <f t="shared" si="601"/>
        <v>-23.218111183833301</v>
      </c>
      <c r="Z581" s="55">
        <f t="shared" si="602"/>
        <v>-0.74288109811371039</v>
      </c>
      <c r="AA581" s="54">
        <f t="shared" si="603"/>
        <v>-4.6782727561667024</v>
      </c>
      <c r="AB581" s="55">
        <f t="shared" si="604"/>
        <v>-0.77078152927839705</v>
      </c>
      <c r="AC581" s="56" t="s">
        <v>1243</v>
      </c>
      <c r="AK581" s="33"/>
      <c r="AL581" s="33"/>
    </row>
    <row r="582" spans="1:38" ht="176.25" customHeight="1" x14ac:dyDescent="0.25">
      <c r="A582" s="87" t="s">
        <v>1213</v>
      </c>
      <c r="B582" s="88" t="s">
        <v>1244</v>
      </c>
      <c r="C582" s="112" t="s">
        <v>1245</v>
      </c>
      <c r="D582" s="53">
        <v>43.612199999999994</v>
      </c>
      <c r="E582" s="53" t="s">
        <v>34</v>
      </c>
      <c r="F582" s="71">
        <v>0</v>
      </c>
      <c r="G582" s="71">
        <f t="shared" si="594"/>
        <v>43.612199999999994</v>
      </c>
      <c r="H582" s="54" t="s">
        <v>34</v>
      </c>
      <c r="I582" s="54" t="s">
        <v>34</v>
      </c>
      <c r="J582" s="54" t="s">
        <v>34</v>
      </c>
      <c r="K582" s="54" t="s">
        <v>34</v>
      </c>
      <c r="L582" s="54" t="s">
        <v>34</v>
      </c>
      <c r="M582" s="54">
        <f t="shared" si="595"/>
        <v>0</v>
      </c>
      <c r="N582" s="54">
        <v>0</v>
      </c>
      <c r="O582" s="54">
        <v>0</v>
      </c>
      <c r="P582" s="54">
        <v>0</v>
      </c>
      <c r="Q582" s="54">
        <v>0</v>
      </c>
      <c r="R582" s="54">
        <f t="shared" si="596"/>
        <v>43.612199999999994</v>
      </c>
      <c r="S582" s="54" t="s">
        <v>34</v>
      </c>
      <c r="T582" s="55" t="s">
        <v>34</v>
      </c>
      <c r="U582" s="54" t="s">
        <v>34</v>
      </c>
      <c r="V582" s="55" t="s">
        <v>34</v>
      </c>
      <c r="W582" s="54" t="s">
        <v>34</v>
      </c>
      <c r="X582" s="55" t="s">
        <v>34</v>
      </c>
      <c r="Y582" s="54" t="s">
        <v>34</v>
      </c>
      <c r="Z582" s="55" t="s">
        <v>34</v>
      </c>
      <c r="AA582" s="54" t="s">
        <v>34</v>
      </c>
      <c r="AB582" s="55" t="s">
        <v>34</v>
      </c>
      <c r="AC582" s="56" t="s">
        <v>1246</v>
      </c>
      <c r="AK582" s="33"/>
      <c r="AL582" s="33"/>
    </row>
    <row r="583" spans="1:38" ht="47.25" x14ac:dyDescent="0.25">
      <c r="A583" s="50" t="s">
        <v>1213</v>
      </c>
      <c r="B583" s="128" t="s">
        <v>1247</v>
      </c>
      <c r="C583" s="110" t="s">
        <v>1248</v>
      </c>
      <c r="D583" s="53">
        <v>68.631290960000001</v>
      </c>
      <c r="E583" s="53" t="s">
        <v>34</v>
      </c>
      <c r="F583" s="71">
        <v>64.67841301</v>
      </c>
      <c r="G583" s="71">
        <f t="shared" si="594"/>
        <v>3.9528779500000013</v>
      </c>
      <c r="H583" s="54">
        <v>3.95287795</v>
      </c>
      <c r="I583" s="54">
        <v>0</v>
      </c>
      <c r="J583" s="54">
        <v>0</v>
      </c>
      <c r="K583" s="54">
        <v>3.2940649583333332</v>
      </c>
      <c r="L583" s="54">
        <v>0.65881299166666674</v>
      </c>
      <c r="M583" s="54">
        <f t="shared" si="595"/>
        <v>3.95287795</v>
      </c>
      <c r="N583" s="54">
        <v>0</v>
      </c>
      <c r="O583" s="54">
        <v>0</v>
      </c>
      <c r="P583" s="54">
        <v>3.2940649599999996</v>
      </c>
      <c r="Q583" s="54">
        <v>0.65881299000000038</v>
      </c>
      <c r="R583" s="54">
        <f t="shared" si="596"/>
        <v>0</v>
      </c>
      <c r="S583" s="54">
        <f t="shared" si="597"/>
        <v>0</v>
      </c>
      <c r="T583" s="55">
        <f t="shared" si="598"/>
        <v>0</v>
      </c>
      <c r="U583" s="54">
        <f t="shared" si="599"/>
        <v>0</v>
      </c>
      <c r="V583" s="55">
        <v>0</v>
      </c>
      <c r="W583" s="54">
        <f t="shared" si="600"/>
        <v>0</v>
      </c>
      <c r="X583" s="55">
        <v>0</v>
      </c>
      <c r="Y583" s="54">
        <f t="shared" si="601"/>
        <v>1.6666663604780751E-9</v>
      </c>
      <c r="Z583" s="55">
        <f t="shared" si="602"/>
        <v>5.0596038073315428E-10</v>
      </c>
      <c r="AA583" s="54">
        <f t="shared" si="603"/>
        <v>-1.6666663604780751E-9</v>
      </c>
      <c r="AB583" s="55">
        <f t="shared" si="604"/>
        <v>-2.5298019036657707E-9</v>
      </c>
      <c r="AC583" s="56" t="s">
        <v>34</v>
      </c>
      <c r="AK583" s="33"/>
      <c r="AL583" s="33"/>
    </row>
    <row r="584" spans="1:38" ht="42.75" customHeight="1" x14ac:dyDescent="0.25">
      <c r="A584" s="50" t="s">
        <v>1213</v>
      </c>
      <c r="B584" s="124" t="s">
        <v>1249</v>
      </c>
      <c r="C584" s="99" t="s">
        <v>1250</v>
      </c>
      <c r="D584" s="53">
        <v>18.263321600000001</v>
      </c>
      <c r="E584" s="53" t="s">
        <v>34</v>
      </c>
      <c r="F584" s="53">
        <v>0</v>
      </c>
      <c r="G584" s="71">
        <f t="shared" si="594"/>
        <v>18.263321600000001</v>
      </c>
      <c r="H584" s="54">
        <v>16.604460639999999</v>
      </c>
      <c r="I584" s="54">
        <v>0</v>
      </c>
      <c r="J584" s="54">
        <v>0</v>
      </c>
      <c r="K584" s="54">
        <v>14.081883866666665</v>
      </c>
      <c r="L584" s="54">
        <v>2.5225767733333342</v>
      </c>
      <c r="M584" s="54">
        <f t="shared" si="595"/>
        <v>19.685588310000004</v>
      </c>
      <c r="N584" s="54">
        <v>0</v>
      </c>
      <c r="O584" s="54">
        <v>0</v>
      </c>
      <c r="P584" s="54">
        <v>16.653523980000003</v>
      </c>
      <c r="Q584" s="54">
        <v>3.0320643300000008</v>
      </c>
      <c r="R584" s="54">
        <f t="shared" si="596"/>
        <v>-1.4222667100000024</v>
      </c>
      <c r="S584" s="54">
        <f t="shared" si="597"/>
        <v>3.0811276700000043</v>
      </c>
      <c r="T584" s="55">
        <f t="shared" si="598"/>
        <v>0.18556023810719843</v>
      </c>
      <c r="U584" s="54">
        <f t="shared" si="599"/>
        <v>0</v>
      </c>
      <c r="V584" s="55">
        <v>0</v>
      </c>
      <c r="W584" s="54">
        <f t="shared" si="600"/>
        <v>0</v>
      </c>
      <c r="X584" s="55">
        <v>0</v>
      </c>
      <c r="Y584" s="54">
        <f t="shared" si="601"/>
        <v>2.5716401133333378</v>
      </c>
      <c r="Z584" s="55">
        <f t="shared" si="602"/>
        <v>0.18262046027951465</v>
      </c>
      <c r="AA584" s="54">
        <f t="shared" si="603"/>
        <v>0.50948755666666656</v>
      </c>
      <c r="AB584" s="55">
        <f t="shared" si="604"/>
        <v>0.20197108054452964</v>
      </c>
      <c r="AC584" s="56" t="s">
        <v>1251</v>
      </c>
      <c r="AK584" s="33"/>
      <c r="AL584" s="33"/>
    </row>
    <row r="585" spans="1:38" ht="40.5" customHeight="1" x14ac:dyDescent="0.25">
      <c r="A585" s="50" t="s">
        <v>1213</v>
      </c>
      <c r="B585" s="124" t="s">
        <v>1252</v>
      </c>
      <c r="C585" s="99" t="s">
        <v>1253</v>
      </c>
      <c r="D585" s="53">
        <v>54.048547248000006</v>
      </c>
      <c r="E585" s="53" t="s">
        <v>34</v>
      </c>
      <c r="F585" s="71">
        <v>0</v>
      </c>
      <c r="G585" s="71">
        <f t="shared" si="594"/>
        <v>54.048547248000006</v>
      </c>
      <c r="H585" s="54">
        <v>49.858679760000001</v>
      </c>
      <c r="I585" s="54">
        <v>0</v>
      </c>
      <c r="J585" s="54">
        <v>0</v>
      </c>
      <c r="K585" s="71">
        <v>41.739179759999999</v>
      </c>
      <c r="L585" s="54">
        <v>8.1195000000000022</v>
      </c>
      <c r="M585" s="54">
        <f t="shared" si="595"/>
        <v>44.591531090000004</v>
      </c>
      <c r="N585" s="54">
        <v>0</v>
      </c>
      <c r="O585" s="54">
        <v>0</v>
      </c>
      <c r="P585" s="54">
        <v>37.461933750000007</v>
      </c>
      <c r="Q585" s="54">
        <v>7.1295973399999966</v>
      </c>
      <c r="R585" s="54">
        <f t="shared" si="596"/>
        <v>9.4570161580000018</v>
      </c>
      <c r="S585" s="54">
        <f t="shared" si="597"/>
        <v>-5.2671486699999974</v>
      </c>
      <c r="T585" s="55">
        <f t="shared" si="598"/>
        <v>-0.10564155921003066</v>
      </c>
      <c r="U585" s="54">
        <f t="shared" si="599"/>
        <v>0</v>
      </c>
      <c r="V585" s="55">
        <v>0</v>
      </c>
      <c r="W585" s="54">
        <f t="shared" si="600"/>
        <v>0</v>
      </c>
      <c r="X585" s="55">
        <v>0</v>
      </c>
      <c r="Y585" s="54">
        <f t="shared" si="601"/>
        <v>-4.2772460099999918</v>
      </c>
      <c r="Z585" s="55">
        <f t="shared" si="602"/>
        <v>-0.10247556455575139</v>
      </c>
      <c r="AA585" s="54">
        <f t="shared" si="603"/>
        <v>-0.9899026600000056</v>
      </c>
      <c r="AB585" s="55">
        <f t="shared" si="604"/>
        <v>-0.12191670176735087</v>
      </c>
      <c r="AC585" s="56" t="s">
        <v>1254</v>
      </c>
      <c r="AK585" s="33"/>
      <c r="AL585" s="33"/>
    </row>
    <row r="586" spans="1:38" ht="47.25" x14ac:dyDescent="0.25">
      <c r="A586" s="50" t="s">
        <v>1213</v>
      </c>
      <c r="B586" s="124" t="s">
        <v>1255</v>
      </c>
      <c r="C586" s="99" t="s">
        <v>1256</v>
      </c>
      <c r="D586" s="53">
        <v>61.976075999999992</v>
      </c>
      <c r="E586" s="53" t="s">
        <v>34</v>
      </c>
      <c r="F586" s="71">
        <v>0</v>
      </c>
      <c r="G586" s="71">
        <f t="shared" si="594"/>
        <v>61.976075999999992</v>
      </c>
      <c r="H586" s="54">
        <v>34.989154399999997</v>
      </c>
      <c r="I586" s="54">
        <v>0</v>
      </c>
      <c r="J586" s="54">
        <v>0</v>
      </c>
      <c r="K586" s="71">
        <v>29.1576286666667</v>
      </c>
      <c r="L586" s="54">
        <v>5.8315257333332973</v>
      </c>
      <c r="M586" s="54">
        <f t="shared" si="595"/>
        <v>33.030403340000007</v>
      </c>
      <c r="N586" s="54">
        <v>0</v>
      </c>
      <c r="O586" s="54">
        <v>0</v>
      </c>
      <c r="P586" s="54">
        <v>27.763916739999999</v>
      </c>
      <c r="Q586" s="54">
        <v>5.2664866000000075</v>
      </c>
      <c r="R586" s="54">
        <f t="shared" si="596"/>
        <v>28.945672659999985</v>
      </c>
      <c r="S586" s="54">
        <f t="shared" si="597"/>
        <v>-1.9587510599999902</v>
      </c>
      <c r="T586" s="55">
        <f t="shared" si="598"/>
        <v>-5.5981663277921069E-2</v>
      </c>
      <c r="U586" s="54">
        <f t="shared" si="599"/>
        <v>0</v>
      </c>
      <c r="V586" s="55">
        <v>0</v>
      </c>
      <c r="W586" s="54">
        <f t="shared" si="600"/>
        <v>0</v>
      </c>
      <c r="X586" s="55">
        <v>0</v>
      </c>
      <c r="Y586" s="54">
        <f t="shared" si="601"/>
        <v>-1.3937119266667004</v>
      </c>
      <c r="Z586" s="55">
        <f t="shared" si="602"/>
        <v>-4.7799220663647668E-2</v>
      </c>
      <c r="AA586" s="54">
        <f t="shared" si="603"/>
        <v>-0.56503913333328981</v>
      </c>
      <c r="AB586" s="55">
        <f t="shared" si="604"/>
        <v>-9.6893876349288394E-2</v>
      </c>
      <c r="AC586" s="56" t="s">
        <v>34</v>
      </c>
      <c r="AK586" s="33"/>
      <c r="AL586" s="33"/>
    </row>
    <row r="587" spans="1:38" ht="47.25" x14ac:dyDescent="0.25">
      <c r="A587" s="50" t="s">
        <v>1213</v>
      </c>
      <c r="B587" s="124" t="s">
        <v>1257</v>
      </c>
      <c r="C587" s="99" t="s">
        <v>1258</v>
      </c>
      <c r="D587" s="64">
        <v>26.0432442</v>
      </c>
      <c r="E587" s="64" t="s">
        <v>34</v>
      </c>
      <c r="F587" s="64">
        <v>0</v>
      </c>
      <c r="G587" s="71">
        <f t="shared" si="594"/>
        <v>26.0432442</v>
      </c>
      <c r="H587" s="54">
        <v>23.294987399999997</v>
      </c>
      <c r="I587" s="54">
        <v>0</v>
      </c>
      <c r="J587" s="54">
        <v>0</v>
      </c>
      <c r="K587" s="54">
        <v>19.728380999999999</v>
      </c>
      <c r="L587" s="54">
        <v>3.5666063999999977</v>
      </c>
      <c r="M587" s="54">
        <f t="shared" si="595"/>
        <v>19.003590820000003</v>
      </c>
      <c r="N587" s="54">
        <v>0</v>
      </c>
      <c r="O587" s="54">
        <v>0</v>
      </c>
      <c r="P587" s="54">
        <v>16.086203699999999</v>
      </c>
      <c r="Q587" s="54">
        <v>2.9173871200000043</v>
      </c>
      <c r="R587" s="54">
        <f t="shared" si="596"/>
        <v>7.0396533799999972</v>
      </c>
      <c r="S587" s="54">
        <f t="shared" si="597"/>
        <v>-4.2913965799999936</v>
      </c>
      <c r="T587" s="55">
        <f t="shared" si="598"/>
        <v>-0.18421974248417039</v>
      </c>
      <c r="U587" s="54">
        <f t="shared" si="599"/>
        <v>0</v>
      </c>
      <c r="V587" s="55">
        <v>0</v>
      </c>
      <c r="W587" s="54">
        <f t="shared" si="600"/>
        <v>0</v>
      </c>
      <c r="X587" s="55">
        <v>0</v>
      </c>
      <c r="Y587" s="54">
        <f t="shared" si="601"/>
        <v>-3.6421773000000002</v>
      </c>
      <c r="Z587" s="55">
        <f t="shared" si="602"/>
        <v>-0.18461612739534988</v>
      </c>
      <c r="AA587" s="54">
        <f t="shared" si="603"/>
        <v>-0.6492192799999934</v>
      </c>
      <c r="AB587" s="55">
        <f t="shared" si="604"/>
        <v>-0.18202717294512616</v>
      </c>
      <c r="AC587" s="56" t="s">
        <v>1251</v>
      </c>
      <c r="AK587" s="33"/>
      <c r="AL587" s="33"/>
    </row>
    <row r="588" spans="1:38" ht="47.25" x14ac:dyDescent="0.25">
      <c r="A588" s="50" t="s">
        <v>1213</v>
      </c>
      <c r="B588" s="124" t="s">
        <v>1259</v>
      </c>
      <c r="C588" s="99" t="s">
        <v>1260</v>
      </c>
      <c r="D588" s="53">
        <v>57.193491680000001</v>
      </c>
      <c r="E588" s="53" t="s">
        <v>34</v>
      </c>
      <c r="F588" s="71">
        <v>54.371140760000003</v>
      </c>
      <c r="G588" s="71">
        <f t="shared" si="594"/>
        <v>2.8223509199999981</v>
      </c>
      <c r="H588" s="54">
        <v>2.8223509199999999</v>
      </c>
      <c r="I588" s="54">
        <v>0</v>
      </c>
      <c r="J588" s="54">
        <v>0</v>
      </c>
      <c r="K588" s="54">
        <v>2.3519591000000002</v>
      </c>
      <c r="L588" s="54">
        <v>0.47039181999999968</v>
      </c>
      <c r="M588" s="54">
        <f t="shared" si="595"/>
        <v>2.8223509199999999</v>
      </c>
      <c r="N588" s="54">
        <v>0</v>
      </c>
      <c r="O588" s="54">
        <v>0</v>
      </c>
      <c r="P588" s="54">
        <v>2.3519591000000002</v>
      </c>
      <c r="Q588" s="54">
        <v>0.47039181999999968</v>
      </c>
      <c r="R588" s="54">
        <f t="shared" si="596"/>
        <v>0</v>
      </c>
      <c r="S588" s="54">
        <f t="shared" si="597"/>
        <v>0</v>
      </c>
      <c r="T588" s="55">
        <f t="shared" si="598"/>
        <v>0</v>
      </c>
      <c r="U588" s="54">
        <f t="shared" si="599"/>
        <v>0</v>
      </c>
      <c r="V588" s="55">
        <v>0</v>
      </c>
      <c r="W588" s="54">
        <f t="shared" si="600"/>
        <v>0</v>
      </c>
      <c r="X588" s="55">
        <v>0</v>
      </c>
      <c r="Y588" s="54">
        <f t="shared" si="601"/>
        <v>0</v>
      </c>
      <c r="Z588" s="55">
        <f t="shared" si="602"/>
        <v>0</v>
      </c>
      <c r="AA588" s="54">
        <f t="shared" si="603"/>
        <v>0</v>
      </c>
      <c r="AB588" s="55">
        <f t="shared" si="604"/>
        <v>0</v>
      </c>
      <c r="AC588" s="56" t="s">
        <v>34</v>
      </c>
      <c r="AK588" s="33"/>
      <c r="AL588" s="33"/>
    </row>
    <row r="589" spans="1:38" ht="47.25" x14ac:dyDescent="0.25">
      <c r="A589" s="50" t="s">
        <v>1213</v>
      </c>
      <c r="B589" s="124" t="s">
        <v>1261</v>
      </c>
      <c r="C589" s="99" t="s">
        <v>1262</v>
      </c>
      <c r="D589" s="53">
        <v>91.502922730000009</v>
      </c>
      <c r="E589" s="53" t="s">
        <v>34</v>
      </c>
      <c r="F589" s="71">
        <v>83.491290680000006</v>
      </c>
      <c r="G589" s="71">
        <f t="shared" si="594"/>
        <v>8.0116320500000029</v>
      </c>
      <c r="H589" s="54">
        <v>8.0116320499999993</v>
      </c>
      <c r="I589" s="54">
        <v>0</v>
      </c>
      <c r="J589" s="54">
        <v>0</v>
      </c>
      <c r="K589" s="54">
        <v>6.6763600416666664</v>
      </c>
      <c r="L589" s="54">
        <v>1.3352720083333329</v>
      </c>
      <c r="M589" s="54">
        <f t="shared" si="595"/>
        <v>14.408367109999999</v>
      </c>
      <c r="N589" s="54">
        <v>0</v>
      </c>
      <c r="O589" s="54">
        <v>0</v>
      </c>
      <c r="P589" s="54">
        <v>12.135122589999998</v>
      </c>
      <c r="Q589" s="54">
        <v>2.2732445200000004</v>
      </c>
      <c r="R589" s="54">
        <f t="shared" si="596"/>
        <v>-6.3967350599999957</v>
      </c>
      <c r="S589" s="54">
        <f t="shared" si="597"/>
        <v>6.3967350599999993</v>
      </c>
      <c r="T589" s="55">
        <f t="shared" si="598"/>
        <v>0.79843095889557236</v>
      </c>
      <c r="U589" s="54">
        <f t="shared" si="599"/>
        <v>0</v>
      </c>
      <c r="V589" s="55">
        <v>0</v>
      </c>
      <c r="W589" s="54">
        <f t="shared" si="600"/>
        <v>0</v>
      </c>
      <c r="X589" s="55">
        <v>0</v>
      </c>
      <c r="Y589" s="54">
        <f t="shared" si="601"/>
        <v>5.4587625483333317</v>
      </c>
      <c r="Z589" s="55">
        <f t="shared" si="602"/>
        <v>0.81762554959073519</v>
      </c>
      <c r="AA589" s="54">
        <f t="shared" si="603"/>
        <v>0.93797251166666751</v>
      </c>
      <c r="AB589" s="55">
        <f t="shared" si="604"/>
        <v>0.702458005419758</v>
      </c>
      <c r="AC589" s="56" t="s">
        <v>228</v>
      </c>
      <c r="AK589" s="33"/>
      <c r="AL589" s="33"/>
    </row>
    <row r="590" spans="1:38" ht="46.5" customHeight="1" x14ac:dyDescent="0.25">
      <c r="A590" s="50" t="s">
        <v>1213</v>
      </c>
      <c r="B590" s="135" t="s">
        <v>1263</v>
      </c>
      <c r="C590" s="99" t="s">
        <v>1264</v>
      </c>
      <c r="D590" s="53">
        <v>8.0378625600000007</v>
      </c>
      <c r="E590" s="53" t="s">
        <v>34</v>
      </c>
      <c r="F590" s="71">
        <v>7.16020871</v>
      </c>
      <c r="G590" s="71">
        <f t="shared" si="594"/>
        <v>0.87765385000000062</v>
      </c>
      <c r="H590" s="54">
        <v>0.87765384999999996</v>
      </c>
      <c r="I590" s="54">
        <v>0</v>
      </c>
      <c r="J590" s="54">
        <v>0</v>
      </c>
      <c r="K590" s="54">
        <v>0.73137820833333345</v>
      </c>
      <c r="L590" s="54">
        <v>0.14627564166666662</v>
      </c>
      <c r="M590" s="54">
        <f t="shared" si="595"/>
        <v>0.87765384999999996</v>
      </c>
      <c r="N590" s="54">
        <v>0</v>
      </c>
      <c r="O590" s="54">
        <v>0</v>
      </c>
      <c r="P590" s="54">
        <v>0.73137820999999992</v>
      </c>
      <c r="Q590" s="54">
        <v>0.14627564000000004</v>
      </c>
      <c r="R590" s="54">
        <f t="shared" si="596"/>
        <v>0</v>
      </c>
      <c r="S590" s="54">
        <f t="shared" si="597"/>
        <v>0</v>
      </c>
      <c r="T590" s="55">
        <f t="shared" si="598"/>
        <v>0</v>
      </c>
      <c r="U590" s="54">
        <f t="shared" si="599"/>
        <v>0</v>
      </c>
      <c r="V590" s="55">
        <v>0</v>
      </c>
      <c r="W590" s="54">
        <f t="shared" si="600"/>
        <v>0</v>
      </c>
      <c r="X590" s="55">
        <v>0</v>
      </c>
      <c r="Y590" s="54">
        <f t="shared" si="601"/>
        <v>1.6666664715003776E-9</v>
      </c>
      <c r="Z590" s="55">
        <f t="shared" si="602"/>
        <v>2.2788024752588426E-9</v>
      </c>
      <c r="AA590" s="54">
        <f t="shared" si="603"/>
        <v>-1.6666665825226801E-9</v>
      </c>
      <c r="AB590" s="55">
        <f t="shared" si="604"/>
        <v>-1.1394013135288E-8</v>
      </c>
      <c r="AC590" s="56" t="s">
        <v>34</v>
      </c>
      <c r="AK590" s="33"/>
      <c r="AL590" s="33"/>
    </row>
    <row r="591" spans="1:38" ht="45" customHeight="1" x14ac:dyDescent="0.25">
      <c r="A591" s="50" t="s">
        <v>1213</v>
      </c>
      <c r="B591" s="128" t="s">
        <v>1265</v>
      </c>
      <c r="C591" s="99" t="s">
        <v>1266</v>
      </c>
      <c r="D591" s="53">
        <v>9.07903503</v>
      </c>
      <c r="E591" s="53" t="s">
        <v>34</v>
      </c>
      <c r="F591" s="71">
        <v>7.2790350299999993</v>
      </c>
      <c r="G591" s="71">
        <f t="shared" si="594"/>
        <v>1.8000000000000007</v>
      </c>
      <c r="H591" s="54">
        <v>1.62</v>
      </c>
      <c r="I591" s="54">
        <v>0</v>
      </c>
      <c r="J591" s="54">
        <v>0</v>
      </c>
      <c r="K591" s="54">
        <v>1.35</v>
      </c>
      <c r="L591" s="54">
        <v>0.27</v>
      </c>
      <c r="M591" s="54">
        <f t="shared" si="595"/>
        <v>1.7984784</v>
      </c>
      <c r="N591" s="54">
        <v>0</v>
      </c>
      <c r="O591" s="54">
        <v>0</v>
      </c>
      <c r="P591" s="54">
        <v>1.498732</v>
      </c>
      <c r="Q591" s="54">
        <v>0.29974640000000008</v>
      </c>
      <c r="R591" s="54">
        <f t="shared" si="596"/>
        <v>1.521600000000678E-3</v>
      </c>
      <c r="S591" s="54">
        <f t="shared" si="597"/>
        <v>0.17847839999999993</v>
      </c>
      <c r="T591" s="55">
        <f t="shared" si="598"/>
        <v>0.1101718518518518</v>
      </c>
      <c r="U591" s="54">
        <f t="shared" si="599"/>
        <v>0</v>
      </c>
      <c r="V591" s="55">
        <v>0</v>
      </c>
      <c r="W591" s="54">
        <f t="shared" si="600"/>
        <v>0</v>
      </c>
      <c r="X591" s="55">
        <v>0</v>
      </c>
      <c r="Y591" s="54">
        <f t="shared" si="601"/>
        <v>0.14873199999999986</v>
      </c>
      <c r="Z591" s="55">
        <f t="shared" si="602"/>
        <v>0.11017185185185174</v>
      </c>
      <c r="AA591" s="54">
        <f t="shared" si="603"/>
        <v>2.9746400000000062E-2</v>
      </c>
      <c r="AB591" s="55">
        <f t="shared" si="604"/>
        <v>0.11017185185185208</v>
      </c>
      <c r="AC591" s="56" t="s">
        <v>1267</v>
      </c>
      <c r="AK591" s="33"/>
      <c r="AL591" s="33"/>
    </row>
    <row r="592" spans="1:38" ht="60" customHeight="1" x14ac:dyDescent="0.25">
      <c r="A592" s="50" t="s">
        <v>1213</v>
      </c>
      <c r="B592" s="128" t="s">
        <v>1268</v>
      </c>
      <c r="C592" s="99" t="s">
        <v>1269</v>
      </c>
      <c r="D592" s="53">
        <v>104.053228842</v>
      </c>
      <c r="E592" s="53" t="s">
        <v>34</v>
      </c>
      <c r="F592" s="71">
        <v>74.136235209999995</v>
      </c>
      <c r="G592" s="71">
        <f t="shared" si="594"/>
        <v>29.916993632000001</v>
      </c>
      <c r="H592" s="54">
        <v>27.044000019999999</v>
      </c>
      <c r="I592" s="54">
        <v>0</v>
      </c>
      <c r="J592" s="54">
        <v>0</v>
      </c>
      <c r="K592" s="54">
        <v>22.736666686666666</v>
      </c>
      <c r="L592" s="54">
        <v>4.3073333333333323</v>
      </c>
      <c r="M592" s="54">
        <f t="shared" si="595"/>
        <v>29.276345689999999</v>
      </c>
      <c r="N592" s="54">
        <v>0</v>
      </c>
      <c r="O592" s="54">
        <v>0</v>
      </c>
      <c r="P592" s="54">
        <v>24.615891690000002</v>
      </c>
      <c r="Q592" s="54">
        <v>4.6604539999999979</v>
      </c>
      <c r="R592" s="54">
        <f t="shared" si="596"/>
        <v>0.64064794200000108</v>
      </c>
      <c r="S592" s="54">
        <f t="shared" si="597"/>
        <v>2.2323456700000008</v>
      </c>
      <c r="T592" s="55">
        <f t="shared" si="598"/>
        <v>8.2544951499375158E-2</v>
      </c>
      <c r="U592" s="54">
        <f t="shared" si="599"/>
        <v>0</v>
      </c>
      <c r="V592" s="55">
        <v>0</v>
      </c>
      <c r="W592" s="54">
        <f t="shared" si="600"/>
        <v>0</v>
      </c>
      <c r="X592" s="55">
        <v>0</v>
      </c>
      <c r="Y592" s="54">
        <f t="shared" si="601"/>
        <v>1.8792250033333353</v>
      </c>
      <c r="Z592" s="55">
        <f t="shared" si="602"/>
        <v>8.2651737355826149E-2</v>
      </c>
      <c r="AA592" s="54">
        <f t="shared" si="603"/>
        <v>0.35312066666666553</v>
      </c>
      <c r="AB592" s="55">
        <f t="shared" si="604"/>
        <v>8.1981272248877635E-2</v>
      </c>
      <c r="AC592" s="56" t="s">
        <v>34</v>
      </c>
      <c r="AK592" s="33"/>
      <c r="AL592" s="33"/>
    </row>
    <row r="593" spans="1:38" ht="189.75" customHeight="1" x14ac:dyDescent="0.25">
      <c r="A593" s="50" t="s">
        <v>1213</v>
      </c>
      <c r="B593" s="128" t="s">
        <v>1270</v>
      </c>
      <c r="C593" s="99" t="s">
        <v>1271</v>
      </c>
      <c r="D593" s="53">
        <v>27.944922800000001</v>
      </c>
      <c r="E593" s="53" t="s">
        <v>34</v>
      </c>
      <c r="F593" s="71">
        <v>0</v>
      </c>
      <c r="G593" s="71">
        <f t="shared" si="594"/>
        <v>27.944922800000001</v>
      </c>
      <c r="H593" s="54">
        <v>10.471496159999999</v>
      </c>
      <c r="I593" s="54">
        <v>0</v>
      </c>
      <c r="J593" s="54">
        <v>0</v>
      </c>
      <c r="K593" s="54">
        <v>8.8595801333333295</v>
      </c>
      <c r="L593" s="54">
        <v>1.6119160266666697</v>
      </c>
      <c r="M593" s="54">
        <f t="shared" si="595"/>
        <v>16.855503909999999</v>
      </c>
      <c r="N593" s="54">
        <v>0</v>
      </c>
      <c r="O593" s="54">
        <v>0</v>
      </c>
      <c r="P593" s="54">
        <v>14.24647545</v>
      </c>
      <c r="Q593" s="54">
        <v>2.6090284599999993</v>
      </c>
      <c r="R593" s="54">
        <f t="shared" si="596"/>
        <v>11.089418890000001</v>
      </c>
      <c r="S593" s="54">
        <f t="shared" si="597"/>
        <v>6.3840077500000003</v>
      </c>
      <c r="T593" s="55">
        <f t="shared" si="598"/>
        <v>0.60965574092327235</v>
      </c>
      <c r="U593" s="54">
        <f t="shared" si="599"/>
        <v>0</v>
      </c>
      <c r="V593" s="55">
        <v>0</v>
      </c>
      <c r="W593" s="54">
        <f t="shared" si="600"/>
        <v>0</v>
      </c>
      <c r="X593" s="55">
        <v>0</v>
      </c>
      <c r="Y593" s="54">
        <f t="shared" si="601"/>
        <v>5.3868953166666707</v>
      </c>
      <c r="Z593" s="55">
        <f t="shared" si="602"/>
        <v>0.60803054271149803</v>
      </c>
      <c r="AA593" s="54">
        <f t="shared" si="603"/>
        <v>0.99711243333332966</v>
      </c>
      <c r="AB593" s="55">
        <f t="shared" si="604"/>
        <v>0.61858832398067842</v>
      </c>
      <c r="AC593" s="56" t="s">
        <v>1272</v>
      </c>
      <c r="AK593" s="33"/>
      <c r="AL593" s="33"/>
    </row>
    <row r="594" spans="1:38" ht="195.75" customHeight="1" x14ac:dyDescent="0.25">
      <c r="A594" s="50" t="s">
        <v>1213</v>
      </c>
      <c r="B594" s="128" t="s">
        <v>1273</v>
      </c>
      <c r="C594" s="99" t="s">
        <v>1274</v>
      </c>
      <c r="D594" s="64">
        <v>25.076275280000001</v>
      </c>
      <c r="E594" s="64" t="s">
        <v>34</v>
      </c>
      <c r="F594" s="64">
        <v>0</v>
      </c>
      <c r="G594" s="71">
        <f t="shared" si="594"/>
        <v>25.076275280000001</v>
      </c>
      <c r="H594" s="54">
        <v>9.3877427200000003</v>
      </c>
      <c r="I594" s="54">
        <v>0</v>
      </c>
      <c r="J594" s="54">
        <v>0</v>
      </c>
      <c r="K594" s="54">
        <v>7.9564521066666698</v>
      </c>
      <c r="L594" s="54">
        <v>1.4312906133333305</v>
      </c>
      <c r="M594" s="54">
        <f t="shared" si="595"/>
        <v>16.009466589999999</v>
      </c>
      <c r="N594" s="54">
        <v>0</v>
      </c>
      <c r="O594" s="54">
        <v>0</v>
      </c>
      <c r="P594" s="54">
        <v>13.51764236</v>
      </c>
      <c r="Q594" s="54">
        <v>2.4918242299999989</v>
      </c>
      <c r="R594" s="54">
        <f t="shared" si="596"/>
        <v>9.066808690000002</v>
      </c>
      <c r="S594" s="54">
        <f t="shared" si="597"/>
        <v>6.6217238699999985</v>
      </c>
      <c r="T594" s="55">
        <f t="shared" si="598"/>
        <v>0.70535847301107102</v>
      </c>
      <c r="U594" s="54">
        <f t="shared" si="599"/>
        <v>0</v>
      </c>
      <c r="V594" s="55">
        <v>0</v>
      </c>
      <c r="W594" s="54">
        <f t="shared" si="600"/>
        <v>0</v>
      </c>
      <c r="X594" s="55">
        <v>0</v>
      </c>
      <c r="Y594" s="54">
        <f t="shared" si="601"/>
        <v>5.5611902533333302</v>
      </c>
      <c r="Z594" s="55">
        <f t="shared" si="602"/>
        <v>0.69895352586533355</v>
      </c>
      <c r="AA594" s="54">
        <f t="shared" si="603"/>
        <v>1.0605336166666683</v>
      </c>
      <c r="AB594" s="55">
        <f t="shared" si="604"/>
        <v>0.74096316065176537</v>
      </c>
      <c r="AC594" s="56" t="s">
        <v>1275</v>
      </c>
      <c r="AK594" s="33"/>
      <c r="AL594" s="33"/>
    </row>
    <row r="595" spans="1:38" ht="162" customHeight="1" x14ac:dyDescent="0.25">
      <c r="A595" s="50" t="s">
        <v>1213</v>
      </c>
      <c r="B595" s="128" t="s">
        <v>1276</v>
      </c>
      <c r="C595" s="99" t="s">
        <v>1277</v>
      </c>
      <c r="D595" s="64">
        <v>60.279707279999997</v>
      </c>
      <c r="E595" s="64" t="s">
        <v>34</v>
      </c>
      <c r="F595" s="64">
        <v>0</v>
      </c>
      <c r="G595" s="71">
        <f t="shared" si="594"/>
        <v>60.279707279999997</v>
      </c>
      <c r="H595" s="54" t="s">
        <v>34</v>
      </c>
      <c r="I595" s="54" t="s">
        <v>34</v>
      </c>
      <c r="J595" s="54" t="s">
        <v>34</v>
      </c>
      <c r="K595" s="54" t="s">
        <v>34</v>
      </c>
      <c r="L595" s="54" t="s">
        <v>34</v>
      </c>
      <c r="M595" s="54">
        <f t="shared" si="595"/>
        <v>5.7218046199999995</v>
      </c>
      <c r="N595" s="54">
        <v>0</v>
      </c>
      <c r="O595" s="54">
        <v>0</v>
      </c>
      <c r="P595" s="54">
        <v>4.76817052</v>
      </c>
      <c r="Q595" s="54">
        <v>0.95363409999999948</v>
      </c>
      <c r="R595" s="54">
        <f t="shared" si="596"/>
        <v>54.557902659999996</v>
      </c>
      <c r="S595" s="54" t="s">
        <v>34</v>
      </c>
      <c r="T595" s="55" t="s">
        <v>34</v>
      </c>
      <c r="U595" s="54" t="s">
        <v>34</v>
      </c>
      <c r="V595" s="55" t="s">
        <v>34</v>
      </c>
      <c r="W595" s="54" t="s">
        <v>34</v>
      </c>
      <c r="X595" s="55" t="s">
        <v>34</v>
      </c>
      <c r="Y595" s="54" t="s">
        <v>34</v>
      </c>
      <c r="Z595" s="55" t="s">
        <v>34</v>
      </c>
      <c r="AA595" s="54" t="s">
        <v>34</v>
      </c>
      <c r="AB595" s="55" t="s">
        <v>34</v>
      </c>
      <c r="AC595" s="56" t="s">
        <v>1278</v>
      </c>
      <c r="AK595" s="33"/>
      <c r="AL595" s="33"/>
    </row>
    <row r="596" spans="1:38" ht="47.25" x14ac:dyDescent="0.25">
      <c r="A596" s="50" t="s">
        <v>1213</v>
      </c>
      <c r="B596" s="128" t="s">
        <v>1279</v>
      </c>
      <c r="C596" s="99" t="s">
        <v>1280</v>
      </c>
      <c r="D596" s="53">
        <v>26.533642450000002</v>
      </c>
      <c r="E596" s="53" t="s">
        <v>34</v>
      </c>
      <c r="F596" s="71">
        <v>0</v>
      </c>
      <c r="G596" s="71">
        <f t="shared" si="594"/>
        <v>26.533642450000002</v>
      </c>
      <c r="H596" s="54">
        <v>23.983257261999999</v>
      </c>
      <c r="I596" s="54">
        <v>0</v>
      </c>
      <c r="J596" s="54">
        <v>0</v>
      </c>
      <c r="K596" s="54">
        <v>20.157679479999999</v>
      </c>
      <c r="L596" s="54">
        <v>3.8255777819999999</v>
      </c>
      <c r="M596" s="54">
        <f t="shared" si="595"/>
        <v>20.800174259999999</v>
      </c>
      <c r="N596" s="54">
        <v>0</v>
      </c>
      <c r="O596" s="54">
        <v>0</v>
      </c>
      <c r="P596" s="54">
        <v>17.606409030000002</v>
      </c>
      <c r="Q596" s="54">
        <v>3.1937652299999968</v>
      </c>
      <c r="R596" s="54">
        <f t="shared" si="596"/>
        <v>5.7334681900000035</v>
      </c>
      <c r="S596" s="54">
        <f t="shared" si="597"/>
        <v>-3.1830830020000001</v>
      </c>
      <c r="T596" s="55">
        <f t="shared" si="598"/>
        <v>-0.13272104648785135</v>
      </c>
      <c r="U596" s="54">
        <f t="shared" si="599"/>
        <v>0</v>
      </c>
      <c r="V596" s="55">
        <v>0</v>
      </c>
      <c r="W596" s="54">
        <f t="shared" si="600"/>
        <v>0</v>
      </c>
      <c r="X596" s="55">
        <v>0</v>
      </c>
      <c r="Y596" s="54">
        <f t="shared" si="601"/>
        <v>-2.551270449999997</v>
      </c>
      <c r="Z596" s="55">
        <f t="shared" si="602"/>
        <v>-0.12656568195418083</v>
      </c>
      <c r="AA596" s="54">
        <f t="shared" si="603"/>
        <v>-0.63181255200000308</v>
      </c>
      <c r="AB596" s="55">
        <f t="shared" si="604"/>
        <v>-0.16515480484354275</v>
      </c>
      <c r="AC596" s="56" t="s">
        <v>1281</v>
      </c>
      <c r="AK596" s="33"/>
      <c r="AL596" s="33"/>
    </row>
    <row r="597" spans="1:38" ht="31.5" x14ac:dyDescent="0.25">
      <c r="A597" s="42" t="s">
        <v>1282</v>
      </c>
      <c r="B597" s="43" t="s">
        <v>225</v>
      </c>
      <c r="C597" s="44" t="s">
        <v>33</v>
      </c>
      <c r="D597" s="75">
        <f t="shared" ref="D597:S597" si="605">SUM(D598:D640)</f>
        <v>1595.7913517473996</v>
      </c>
      <c r="E597" s="76">
        <f t="shared" si="605"/>
        <v>0</v>
      </c>
      <c r="F597" s="76">
        <f t="shared" si="605"/>
        <v>263.47940826000001</v>
      </c>
      <c r="G597" s="76">
        <f t="shared" si="605"/>
        <v>1332.3119434873993</v>
      </c>
      <c r="H597" s="47">
        <f t="shared" si="605"/>
        <v>537.75349986219999</v>
      </c>
      <c r="I597" s="47">
        <f t="shared" si="605"/>
        <v>0</v>
      </c>
      <c r="J597" s="47">
        <f t="shared" si="605"/>
        <v>0</v>
      </c>
      <c r="K597" s="47">
        <f t="shared" si="605"/>
        <v>450.9070288001667</v>
      </c>
      <c r="L597" s="47">
        <f t="shared" si="605"/>
        <v>86.846471062033288</v>
      </c>
      <c r="M597" s="47">
        <f t="shared" si="605"/>
        <v>483.80523338999996</v>
      </c>
      <c r="N597" s="47">
        <f t="shared" si="605"/>
        <v>0</v>
      </c>
      <c r="O597" s="47">
        <f t="shared" si="605"/>
        <v>0</v>
      </c>
      <c r="P597" s="47">
        <f t="shared" si="605"/>
        <v>217.41219075000006</v>
      </c>
      <c r="Q597" s="47">
        <f t="shared" si="605"/>
        <v>266.39304264000003</v>
      </c>
      <c r="R597" s="47">
        <f t="shared" si="605"/>
        <v>1076.4330188573997</v>
      </c>
      <c r="S597" s="47">
        <f t="shared" si="605"/>
        <v>-281.87457523220007</v>
      </c>
      <c r="T597" s="48">
        <f>S597/H597</f>
        <v>-0.52417060103640567</v>
      </c>
      <c r="U597" s="47">
        <f t="shared" ref="U597" si="606">SUM(U598:U640)</f>
        <v>0</v>
      </c>
      <c r="V597" s="48">
        <v>0</v>
      </c>
      <c r="W597" s="47">
        <f t="shared" ref="W597" si="607">SUM(W598:W640)</f>
        <v>0</v>
      </c>
      <c r="X597" s="48">
        <v>0</v>
      </c>
      <c r="Y597" s="47">
        <f t="shared" ref="Y597" si="608">SUM(Y598:Y640)</f>
        <v>-233.49483805016663</v>
      </c>
      <c r="Z597" s="48">
        <f>Y597/K597</f>
        <v>-0.51783366223294569</v>
      </c>
      <c r="AA597" s="47">
        <f t="shared" ref="AA597" si="609">SUM(AA598:AA640)</f>
        <v>-48.379737182033281</v>
      </c>
      <c r="AB597" s="48">
        <f>AA597/L597</f>
        <v>-0.5570719983253698</v>
      </c>
      <c r="AC597" s="49" t="s">
        <v>34</v>
      </c>
      <c r="AK597" s="33"/>
      <c r="AL597" s="33"/>
    </row>
    <row r="598" spans="1:38" ht="31.5" x14ac:dyDescent="0.25">
      <c r="A598" s="50" t="s">
        <v>1282</v>
      </c>
      <c r="B598" s="129" t="s">
        <v>1283</v>
      </c>
      <c r="C598" s="90" t="s">
        <v>1284</v>
      </c>
      <c r="D598" s="53">
        <v>28.143541131999999</v>
      </c>
      <c r="E598" s="53" t="s">
        <v>34</v>
      </c>
      <c r="F598" s="53">
        <v>0</v>
      </c>
      <c r="G598" s="71">
        <f t="shared" ref="G598:G640" si="610">D598-F598</f>
        <v>28.143541131999999</v>
      </c>
      <c r="H598" s="54">
        <v>25.372562834800007</v>
      </c>
      <c r="I598" s="54">
        <v>0</v>
      </c>
      <c r="J598" s="54">
        <v>0</v>
      </c>
      <c r="K598" s="54">
        <v>21.216095389000003</v>
      </c>
      <c r="L598" s="54">
        <v>4.1564674458000006</v>
      </c>
      <c r="M598" s="54">
        <f t="shared" ref="M598:M640" si="611">N598+O598+P598+Q598</f>
        <v>3.5175961400000002</v>
      </c>
      <c r="N598" s="54">
        <v>0</v>
      </c>
      <c r="O598" s="54">
        <v>0</v>
      </c>
      <c r="P598" s="54">
        <v>3.0592614600000001</v>
      </c>
      <c r="Q598" s="54">
        <v>0.45833468000000011</v>
      </c>
      <c r="R598" s="54">
        <f t="shared" ref="R598:R640" si="612">G598-M598</f>
        <v>24.625944992000001</v>
      </c>
      <c r="S598" s="54">
        <f t="shared" ref="S598:S640" si="613">M598-H598</f>
        <v>-21.854966694800005</v>
      </c>
      <c r="T598" s="55">
        <f t="shared" ref="T598:T652" si="614">S598/H598</f>
        <v>-0.86136220598199065</v>
      </c>
      <c r="U598" s="54">
        <f t="shared" ref="U598:U640" si="615">N598-I598</f>
        <v>0</v>
      </c>
      <c r="V598" s="55">
        <v>0</v>
      </c>
      <c r="W598" s="54">
        <f t="shared" ref="W598:W640" si="616">O598-J598</f>
        <v>0</v>
      </c>
      <c r="X598" s="55">
        <v>0</v>
      </c>
      <c r="Y598" s="54">
        <f t="shared" ref="Y598:Y640" si="617">P598-K598</f>
        <v>-18.156833929000001</v>
      </c>
      <c r="Z598" s="55">
        <f t="shared" ref="Z598:Z652" si="618">Y598/K598</f>
        <v>-0.85580468960437694</v>
      </c>
      <c r="AA598" s="54">
        <f t="shared" ref="AA598:AA640" si="619">Q598-L598</f>
        <v>-3.6981327658000005</v>
      </c>
      <c r="AB598" s="55">
        <f t="shared" ref="AB598:AB652" si="620">AA598/L598</f>
        <v>-0.88972975586200365</v>
      </c>
      <c r="AC598" s="56" t="s">
        <v>1285</v>
      </c>
      <c r="AK598" s="33"/>
      <c r="AL598" s="33"/>
    </row>
    <row r="599" spans="1:38" ht="31.5" x14ac:dyDescent="0.25">
      <c r="A599" s="50" t="s">
        <v>1282</v>
      </c>
      <c r="B599" s="129" t="s">
        <v>1286</v>
      </c>
      <c r="C599" s="90" t="s">
        <v>1287</v>
      </c>
      <c r="D599" s="53">
        <v>11.523022911999998</v>
      </c>
      <c r="E599" s="53" t="s">
        <v>34</v>
      </c>
      <c r="F599" s="53">
        <v>0</v>
      </c>
      <c r="G599" s="71">
        <f t="shared" si="610"/>
        <v>11.523022911999998</v>
      </c>
      <c r="H599" s="54">
        <v>10.388473939999999</v>
      </c>
      <c r="I599" s="54">
        <v>0</v>
      </c>
      <c r="J599" s="54">
        <v>0</v>
      </c>
      <c r="K599" s="54">
        <v>8.6866504733333336</v>
      </c>
      <c r="L599" s="54">
        <v>1.7018234666666654</v>
      </c>
      <c r="M599" s="54">
        <f t="shared" si="611"/>
        <v>1.5156235</v>
      </c>
      <c r="N599" s="54">
        <v>0</v>
      </c>
      <c r="O599" s="54">
        <v>0</v>
      </c>
      <c r="P599" s="54">
        <v>1.32806592</v>
      </c>
      <c r="Q599" s="54">
        <v>0.18755758</v>
      </c>
      <c r="R599" s="54">
        <f t="shared" si="612"/>
        <v>10.007399411999998</v>
      </c>
      <c r="S599" s="54">
        <f t="shared" si="613"/>
        <v>-8.8728504399999988</v>
      </c>
      <c r="T599" s="55">
        <f t="shared" si="614"/>
        <v>-0.85410527968268646</v>
      </c>
      <c r="U599" s="54">
        <f t="shared" si="615"/>
        <v>0</v>
      </c>
      <c r="V599" s="55">
        <v>0</v>
      </c>
      <c r="W599" s="54">
        <f t="shared" si="616"/>
        <v>0</v>
      </c>
      <c r="X599" s="55">
        <v>0</v>
      </c>
      <c r="Y599" s="54">
        <f t="shared" si="617"/>
        <v>-7.3585845533333334</v>
      </c>
      <c r="Z599" s="55">
        <f t="shared" si="618"/>
        <v>-0.84711415244840849</v>
      </c>
      <c r="AA599" s="54">
        <f t="shared" si="619"/>
        <v>-1.5142658866666654</v>
      </c>
      <c r="AB599" s="55">
        <f t="shared" si="620"/>
        <v>-0.88979022579388567</v>
      </c>
      <c r="AC599" s="56" t="s">
        <v>1285</v>
      </c>
      <c r="AK599" s="33"/>
      <c r="AL599" s="33"/>
    </row>
    <row r="600" spans="1:38" ht="31.5" x14ac:dyDescent="0.25">
      <c r="A600" s="50" t="s">
        <v>1282</v>
      </c>
      <c r="B600" s="129" t="s">
        <v>1288</v>
      </c>
      <c r="C600" s="90" t="s">
        <v>1289</v>
      </c>
      <c r="D600" s="53">
        <v>8.6051364379999988</v>
      </c>
      <c r="E600" s="53" t="s">
        <v>34</v>
      </c>
      <c r="F600" s="71">
        <v>0</v>
      </c>
      <c r="G600" s="71">
        <f t="shared" si="610"/>
        <v>8.6051364379999988</v>
      </c>
      <c r="H600" s="54">
        <v>7.7577482299999989</v>
      </c>
      <c r="I600" s="54">
        <v>0</v>
      </c>
      <c r="J600" s="54">
        <v>0</v>
      </c>
      <c r="K600" s="71">
        <v>6.4869652699999998</v>
      </c>
      <c r="L600" s="54">
        <v>1.2707829599999991</v>
      </c>
      <c r="M600" s="54">
        <f t="shared" si="611"/>
        <v>1.0700023000000001</v>
      </c>
      <c r="N600" s="105">
        <v>0</v>
      </c>
      <c r="O600" s="105">
        <v>0</v>
      </c>
      <c r="P600" s="54">
        <v>0.93291452000000008</v>
      </c>
      <c r="Q600" s="105">
        <v>0.13708777999999999</v>
      </c>
      <c r="R600" s="54">
        <f t="shared" si="612"/>
        <v>7.5351341379999983</v>
      </c>
      <c r="S600" s="54">
        <f t="shared" si="613"/>
        <v>-6.6877459299999984</v>
      </c>
      <c r="T600" s="55">
        <f t="shared" si="614"/>
        <v>-0.86207308251353232</v>
      </c>
      <c r="U600" s="54">
        <f t="shared" si="615"/>
        <v>0</v>
      </c>
      <c r="V600" s="55">
        <v>0</v>
      </c>
      <c r="W600" s="54">
        <f t="shared" si="616"/>
        <v>0</v>
      </c>
      <c r="X600" s="55">
        <v>0</v>
      </c>
      <c r="Y600" s="54">
        <f t="shared" si="617"/>
        <v>-5.55405075</v>
      </c>
      <c r="Z600" s="55">
        <f t="shared" si="618"/>
        <v>-0.85618629340989216</v>
      </c>
      <c r="AA600" s="54">
        <f t="shared" si="619"/>
        <v>-1.1336951799999992</v>
      </c>
      <c r="AB600" s="55">
        <f t="shared" si="620"/>
        <v>-0.89212337250729268</v>
      </c>
      <c r="AC600" s="56" t="s">
        <v>1285</v>
      </c>
      <c r="AK600" s="33"/>
      <c r="AL600" s="33"/>
    </row>
    <row r="601" spans="1:38" ht="46.5" customHeight="1" x14ac:dyDescent="0.25">
      <c r="A601" s="50" t="s">
        <v>1282</v>
      </c>
      <c r="B601" s="129" t="s">
        <v>1290</v>
      </c>
      <c r="C601" s="90" t="s">
        <v>1291</v>
      </c>
      <c r="D601" s="53">
        <v>22.318712399999999</v>
      </c>
      <c r="E601" s="53" t="s">
        <v>34</v>
      </c>
      <c r="F601" s="71">
        <v>3.0731999999999999</v>
      </c>
      <c r="G601" s="71">
        <f t="shared" si="610"/>
        <v>19.245512399999999</v>
      </c>
      <c r="H601" s="54">
        <v>17.387239560000001</v>
      </c>
      <c r="I601" s="54">
        <v>0</v>
      </c>
      <c r="J601" s="54">
        <v>0</v>
      </c>
      <c r="K601" s="54">
        <v>14.599830300000001</v>
      </c>
      <c r="L601" s="54">
        <v>2.7874092600000004</v>
      </c>
      <c r="M601" s="54">
        <f t="shared" si="611"/>
        <v>0</v>
      </c>
      <c r="N601" s="54">
        <v>0</v>
      </c>
      <c r="O601" s="54">
        <v>0</v>
      </c>
      <c r="P601" s="54">
        <v>0</v>
      </c>
      <c r="Q601" s="54">
        <v>0</v>
      </c>
      <c r="R601" s="54">
        <f t="shared" si="612"/>
        <v>19.245512399999999</v>
      </c>
      <c r="S601" s="54">
        <f t="shared" si="613"/>
        <v>-17.387239560000001</v>
      </c>
      <c r="T601" s="55">
        <f t="shared" si="614"/>
        <v>-1</v>
      </c>
      <c r="U601" s="54">
        <f t="shared" si="615"/>
        <v>0</v>
      </c>
      <c r="V601" s="55">
        <v>0</v>
      </c>
      <c r="W601" s="54">
        <f t="shared" si="616"/>
        <v>0</v>
      </c>
      <c r="X601" s="55">
        <v>0</v>
      </c>
      <c r="Y601" s="54">
        <f t="shared" si="617"/>
        <v>-14.599830300000001</v>
      </c>
      <c r="Z601" s="55">
        <f t="shared" si="618"/>
        <v>-1</v>
      </c>
      <c r="AA601" s="54">
        <f t="shared" si="619"/>
        <v>-2.7874092600000004</v>
      </c>
      <c r="AB601" s="55">
        <f t="shared" si="620"/>
        <v>-1</v>
      </c>
      <c r="AC601" s="56" t="s">
        <v>908</v>
      </c>
      <c r="AK601" s="33"/>
      <c r="AL601" s="33"/>
    </row>
    <row r="602" spans="1:38" ht="123" customHeight="1" x14ac:dyDescent="0.25">
      <c r="A602" s="50" t="s">
        <v>1282</v>
      </c>
      <c r="B602" s="136" t="s">
        <v>1292</v>
      </c>
      <c r="C602" s="63" t="s">
        <v>1293</v>
      </c>
      <c r="D602" s="53">
        <v>237.40437009199999</v>
      </c>
      <c r="E602" s="53" t="s">
        <v>34</v>
      </c>
      <c r="F602" s="71">
        <v>25.997971319999998</v>
      </c>
      <c r="G602" s="71">
        <f t="shared" si="610"/>
        <v>211.40639877199999</v>
      </c>
      <c r="H602" s="54">
        <v>10.536579539999998</v>
      </c>
      <c r="I602" s="54">
        <v>0</v>
      </c>
      <c r="J602" s="54">
        <v>0</v>
      </c>
      <c r="K602" s="54">
        <v>8.8516295983333322</v>
      </c>
      <c r="L602" s="54">
        <v>1.684949941666666</v>
      </c>
      <c r="M602" s="54">
        <f t="shared" si="611"/>
        <v>13.55470362</v>
      </c>
      <c r="N602" s="54">
        <v>0</v>
      </c>
      <c r="O602" s="54">
        <v>0</v>
      </c>
      <c r="P602" s="54">
        <v>11.41567968</v>
      </c>
      <c r="Q602" s="54">
        <v>2.1390239399999995</v>
      </c>
      <c r="R602" s="54">
        <f t="shared" si="612"/>
        <v>197.85169515199999</v>
      </c>
      <c r="S602" s="54">
        <f t="shared" si="613"/>
        <v>3.0181240800000015</v>
      </c>
      <c r="T602" s="55">
        <f t="shared" si="614"/>
        <v>0.28644249004549366</v>
      </c>
      <c r="U602" s="54">
        <f t="shared" si="615"/>
        <v>0</v>
      </c>
      <c r="V602" s="55">
        <v>0</v>
      </c>
      <c r="W602" s="54">
        <f t="shared" si="616"/>
        <v>0</v>
      </c>
      <c r="X602" s="55">
        <v>0</v>
      </c>
      <c r="Y602" s="54">
        <f t="shared" si="617"/>
        <v>2.564050081666668</v>
      </c>
      <c r="Z602" s="55">
        <f t="shared" si="618"/>
        <v>0.28966983459740014</v>
      </c>
      <c r="AA602" s="54">
        <f t="shared" si="619"/>
        <v>0.45407399833333351</v>
      </c>
      <c r="AB602" s="55">
        <f t="shared" si="620"/>
        <v>0.26948812371493175</v>
      </c>
      <c r="AC602" s="56" t="s">
        <v>1294</v>
      </c>
      <c r="AK602" s="33"/>
      <c r="AL602" s="33"/>
    </row>
    <row r="603" spans="1:38" ht="119.25" customHeight="1" x14ac:dyDescent="0.25">
      <c r="A603" s="50" t="s">
        <v>1282</v>
      </c>
      <c r="B603" s="136" t="s">
        <v>1295</v>
      </c>
      <c r="C603" s="63" t="s">
        <v>1296</v>
      </c>
      <c r="D603" s="64">
        <v>276.1085350866</v>
      </c>
      <c r="E603" s="64" t="s">
        <v>34</v>
      </c>
      <c r="F603" s="64">
        <v>37.897909130000002</v>
      </c>
      <c r="G603" s="71">
        <f t="shared" si="610"/>
        <v>238.21062595659998</v>
      </c>
      <c r="H603" s="54">
        <v>5.6006430700000003</v>
      </c>
      <c r="I603" s="54">
        <v>0</v>
      </c>
      <c r="J603" s="54">
        <v>0</v>
      </c>
      <c r="K603" s="54">
        <v>4.754923558333334</v>
      </c>
      <c r="L603" s="54">
        <v>0.84571951166666626</v>
      </c>
      <c r="M603" s="54">
        <f t="shared" si="611"/>
        <v>5.0288081600000005</v>
      </c>
      <c r="N603" s="54">
        <v>0</v>
      </c>
      <c r="O603" s="54">
        <v>0</v>
      </c>
      <c r="P603" s="54">
        <v>4.2520332000000005</v>
      </c>
      <c r="Q603" s="54">
        <v>0.77677496000000001</v>
      </c>
      <c r="R603" s="54">
        <f t="shared" si="612"/>
        <v>233.18181779659997</v>
      </c>
      <c r="S603" s="54">
        <f t="shared" si="613"/>
        <v>-0.57183490999999975</v>
      </c>
      <c r="T603" s="55">
        <f t="shared" si="614"/>
        <v>-0.10210165205189549</v>
      </c>
      <c r="U603" s="54">
        <f t="shared" si="615"/>
        <v>0</v>
      </c>
      <c r="V603" s="55">
        <v>0</v>
      </c>
      <c r="W603" s="54">
        <f t="shared" si="616"/>
        <v>0</v>
      </c>
      <c r="X603" s="55">
        <v>0</v>
      </c>
      <c r="Y603" s="54">
        <f t="shared" si="617"/>
        <v>-0.50289035833333351</v>
      </c>
      <c r="Z603" s="55">
        <f t="shared" si="618"/>
        <v>-0.1057620279619392</v>
      </c>
      <c r="AA603" s="54">
        <f t="shared" si="619"/>
        <v>-6.8944551666666243E-2</v>
      </c>
      <c r="AB603" s="55">
        <f t="shared" si="620"/>
        <v>-8.1521770179804248E-2</v>
      </c>
      <c r="AC603" s="56" t="s">
        <v>1251</v>
      </c>
      <c r="AK603" s="33"/>
      <c r="AL603" s="33"/>
    </row>
    <row r="604" spans="1:38" ht="51.75" customHeight="1" x14ac:dyDescent="0.25">
      <c r="A604" s="50" t="s">
        <v>1282</v>
      </c>
      <c r="B604" s="125" t="s">
        <v>1297</v>
      </c>
      <c r="C604" s="54" t="s">
        <v>1298</v>
      </c>
      <c r="D604" s="64">
        <v>19.786090072</v>
      </c>
      <c r="E604" s="64" t="s">
        <v>34</v>
      </c>
      <c r="F604" s="64">
        <v>0.78973379999999993</v>
      </c>
      <c r="G604" s="71">
        <f t="shared" si="610"/>
        <v>18.996356272</v>
      </c>
      <c r="H604" s="54">
        <v>15.55259888</v>
      </c>
      <c r="I604" s="54">
        <v>0</v>
      </c>
      <c r="J604" s="54">
        <v>0</v>
      </c>
      <c r="K604" s="71">
        <v>13.006668723333334</v>
      </c>
      <c r="L604" s="54">
        <v>2.5459301566666657</v>
      </c>
      <c r="M604" s="54">
        <f t="shared" si="611"/>
        <v>16.662591629999998</v>
      </c>
      <c r="N604" s="54">
        <v>0</v>
      </c>
      <c r="O604" s="54">
        <v>0</v>
      </c>
      <c r="P604" s="54">
        <v>13.961490969999998</v>
      </c>
      <c r="Q604" s="54">
        <v>2.7011006599999998</v>
      </c>
      <c r="R604" s="54">
        <f t="shared" si="612"/>
        <v>2.333764642000002</v>
      </c>
      <c r="S604" s="54">
        <f t="shared" si="613"/>
        <v>1.1099927499999982</v>
      </c>
      <c r="T604" s="55">
        <f t="shared" si="614"/>
        <v>7.1370242270402992E-2</v>
      </c>
      <c r="U604" s="54">
        <f t="shared" si="615"/>
        <v>0</v>
      </c>
      <c r="V604" s="55">
        <v>0</v>
      </c>
      <c r="W604" s="54">
        <f t="shared" si="616"/>
        <v>0</v>
      </c>
      <c r="X604" s="55">
        <v>0</v>
      </c>
      <c r="Y604" s="54">
        <f t="shared" si="617"/>
        <v>0.95482224666666404</v>
      </c>
      <c r="Z604" s="55">
        <f t="shared" si="618"/>
        <v>7.3410207254203316E-2</v>
      </c>
      <c r="AA604" s="54">
        <f t="shared" si="619"/>
        <v>0.15517050333333415</v>
      </c>
      <c r="AB604" s="55">
        <f t="shared" si="620"/>
        <v>6.0948452543763305E-2</v>
      </c>
      <c r="AC604" s="56" t="s">
        <v>34</v>
      </c>
      <c r="AK604" s="33"/>
      <c r="AL604" s="33"/>
    </row>
    <row r="605" spans="1:38" ht="51.75" customHeight="1" x14ac:dyDescent="0.25">
      <c r="A605" s="50" t="s">
        <v>1282</v>
      </c>
      <c r="B605" s="137" t="s">
        <v>1299</v>
      </c>
      <c r="C605" s="63" t="s">
        <v>1300</v>
      </c>
      <c r="D605" s="53">
        <v>47.337903030000007</v>
      </c>
      <c r="E605" s="53" t="s">
        <v>34</v>
      </c>
      <c r="F605" s="71">
        <v>1.7988690699999998</v>
      </c>
      <c r="G605" s="71">
        <f t="shared" si="610"/>
        <v>45.539033960000005</v>
      </c>
      <c r="H605" s="54">
        <v>40.560014804000005</v>
      </c>
      <c r="I605" s="54">
        <v>0</v>
      </c>
      <c r="J605" s="54">
        <v>0</v>
      </c>
      <c r="K605" s="54">
        <v>34.071773330000013</v>
      </c>
      <c r="L605" s="54">
        <v>6.4882414739999916</v>
      </c>
      <c r="M605" s="54">
        <f t="shared" si="611"/>
        <v>0</v>
      </c>
      <c r="N605" s="54">
        <v>0</v>
      </c>
      <c r="O605" s="54">
        <v>0</v>
      </c>
      <c r="P605" s="54">
        <v>0</v>
      </c>
      <c r="Q605" s="54">
        <v>0</v>
      </c>
      <c r="R605" s="54">
        <f t="shared" si="612"/>
        <v>45.539033960000005</v>
      </c>
      <c r="S605" s="54">
        <f t="shared" si="613"/>
        <v>-40.560014804000005</v>
      </c>
      <c r="T605" s="55">
        <f t="shared" si="614"/>
        <v>-1</v>
      </c>
      <c r="U605" s="54">
        <f t="shared" si="615"/>
        <v>0</v>
      </c>
      <c r="V605" s="55">
        <v>0</v>
      </c>
      <c r="W605" s="54">
        <f t="shared" si="616"/>
        <v>0</v>
      </c>
      <c r="X605" s="55">
        <v>0</v>
      </c>
      <c r="Y605" s="54">
        <f t="shared" si="617"/>
        <v>-34.071773330000013</v>
      </c>
      <c r="Z605" s="55">
        <f t="shared" si="618"/>
        <v>-1</v>
      </c>
      <c r="AA605" s="54">
        <f t="shared" si="619"/>
        <v>-6.4882414739999916</v>
      </c>
      <c r="AB605" s="55">
        <f t="shared" si="620"/>
        <v>-1</v>
      </c>
      <c r="AC605" s="56" t="s">
        <v>908</v>
      </c>
      <c r="AK605" s="33"/>
      <c r="AL605" s="33"/>
    </row>
    <row r="606" spans="1:38" ht="54" customHeight="1" x14ac:dyDescent="0.25">
      <c r="A606" s="50" t="s">
        <v>1282</v>
      </c>
      <c r="B606" s="137" t="s">
        <v>1301</v>
      </c>
      <c r="C606" s="63" t="s">
        <v>1302</v>
      </c>
      <c r="D606" s="53">
        <v>41.689445450000001</v>
      </c>
      <c r="E606" s="53" t="s">
        <v>34</v>
      </c>
      <c r="F606" s="71">
        <v>0</v>
      </c>
      <c r="G606" s="71">
        <f t="shared" si="610"/>
        <v>41.689445450000001</v>
      </c>
      <c r="H606" s="54">
        <v>3.6</v>
      </c>
      <c r="I606" s="54">
        <v>0</v>
      </c>
      <c r="J606" s="54">
        <v>0</v>
      </c>
      <c r="K606" s="71">
        <v>3</v>
      </c>
      <c r="L606" s="54">
        <v>0.60000000000000009</v>
      </c>
      <c r="M606" s="54">
        <f t="shared" si="611"/>
        <v>0.65</v>
      </c>
      <c r="N606" s="105">
        <v>0</v>
      </c>
      <c r="O606" s="105">
        <v>0</v>
      </c>
      <c r="P606" s="54">
        <v>0.65</v>
      </c>
      <c r="Q606" s="105">
        <v>0</v>
      </c>
      <c r="R606" s="54">
        <f t="shared" si="612"/>
        <v>41.039445450000002</v>
      </c>
      <c r="S606" s="54">
        <f t="shared" si="613"/>
        <v>-2.95</v>
      </c>
      <c r="T606" s="55">
        <f t="shared" si="614"/>
        <v>-0.81944444444444442</v>
      </c>
      <c r="U606" s="54">
        <f t="shared" si="615"/>
        <v>0</v>
      </c>
      <c r="V606" s="55">
        <v>0</v>
      </c>
      <c r="W606" s="54">
        <f t="shared" si="616"/>
        <v>0</v>
      </c>
      <c r="X606" s="55">
        <v>0</v>
      </c>
      <c r="Y606" s="54">
        <f t="shared" si="617"/>
        <v>-2.35</v>
      </c>
      <c r="Z606" s="55">
        <f t="shared" si="618"/>
        <v>-0.78333333333333333</v>
      </c>
      <c r="AA606" s="54">
        <f t="shared" si="619"/>
        <v>-0.60000000000000009</v>
      </c>
      <c r="AB606" s="55">
        <f t="shared" si="620"/>
        <v>-1</v>
      </c>
      <c r="AC606" s="56" t="s">
        <v>1303</v>
      </c>
      <c r="AK606" s="33"/>
      <c r="AL606" s="33"/>
    </row>
    <row r="607" spans="1:38" ht="51.75" customHeight="1" x14ac:dyDescent="0.25">
      <c r="A607" s="50" t="s">
        <v>1282</v>
      </c>
      <c r="B607" s="137" t="s">
        <v>1304</v>
      </c>
      <c r="C607" s="63" t="s">
        <v>1305</v>
      </c>
      <c r="D607" s="113">
        <v>2.0760516999999998</v>
      </c>
      <c r="E607" s="113" t="s">
        <v>34</v>
      </c>
      <c r="F607" s="126">
        <v>1.95822958</v>
      </c>
      <c r="G607" s="71">
        <f t="shared" si="610"/>
        <v>0.11782211999999981</v>
      </c>
      <c r="H607" s="54">
        <v>0.11782212</v>
      </c>
      <c r="I607" s="54">
        <v>0</v>
      </c>
      <c r="J607" s="54">
        <v>0</v>
      </c>
      <c r="K607" s="71">
        <v>9.8185100000000025E-2</v>
      </c>
      <c r="L607" s="54">
        <v>1.9637019999999991E-2</v>
      </c>
      <c r="M607" s="54">
        <f t="shared" si="611"/>
        <v>0.11782212</v>
      </c>
      <c r="N607" s="105">
        <v>0</v>
      </c>
      <c r="O607" s="105">
        <v>0</v>
      </c>
      <c r="P607" s="54">
        <v>9.8185100000000011E-2</v>
      </c>
      <c r="Q607" s="105">
        <v>1.9637019999999991E-2</v>
      </c>
      <c r="R607" s="54">
        <f t="shared" si="612"/>
        <v>-1.9428902930940239E-16</v>
      </c>
      <c r="S607" s="54">
        <f t="shared" si="613"/>
        <v>0</v>
      </c>
      <c r="T607" s="55">
        <f t="shared" si="614"/>
        <v>0</v>
      </c>
      <c r="U607" s="54">
        <f t="shared" si="615"/>
        <v>0</v>
      </c>
      <c r="V607" s="55">
        <v>0</v>
      </c>
      <c r="W607" s="54">
        <f t="shared" si="616"/>
        <v>0</v>
      </c>
      <c r="X607" s="55">
        <v>0</v>
      </c>
      <c r="Y607" s="54">
        <f t="shared" si="617"/>
        <v>0</v>
      </c>
      <c r="Z607" s="55">
        <f t="shared" si="618"/>
        <v>0</v>
      </c>
      <c r="AA607" s="54">
        <f t="shared" si="619"/>
        <v>0</v>
      </c>
      <c r="AB607" s="55">
        <f t="shared" si="620"/>
        <v>0</v>
      </c>
      <c r="AC607" s="56" t="s">
        <v>34</v>
      </c>
      <c r="AK607" s="33"/>
      <c r="AL607" s="33"/>
    </row>
    <row r="608" spans="1:38" ht="48.75" customHeight="1" x14ac:dyDescent="0.25">
      <c r="A608" s="50" t="s">
        <v>1282</v>
      </c>
      <c r="B608" s="137" t="s">
        <v>1306</v>
      </c>
      <c r="C608" s="63" t="s">
        <v>1307</v>
      </c>
      <c r="D608" s="113">
        <v>63.712911527999999</v>
      </c>
      <c r="E608" s="113" t="s">
        <v>34</v>
      </c>
      <c r="F608" s="126">
        <v>5.9985652700000003</v>
      </c>
      <c r="G608" s="71">
        <f t="shared" si="610"/>
        <v>57.714346257999999</v>
      </c>
      <c r="H608" s="54">
        <v>52.186187135200001</v>
      </c>
      <c r="I608" s="54">
        <v>0</v>
      </c>
      <c r="J608" s="54">
        <v>0</v>
      </c>
      <c r="K608" s="71">
        <v>43.893948451000007</v>
      </c>
      <c r="L608" s="54">
        <v>8.2922386841999938</v>
      </c>
      <c r="M608" s="54">
        <f t="shared" si="611"/>
        <v>0</v>
      </c>
      <c r="N608" s="105">
        <v>0</v>
      </c>
      <c r="O608" s="105">
        <v>0</v>
      </c>
      <c r="P608" s="54">
        <v>0</v>
      </c>
      <c r="Q608" s="105">
        <v>0</v>
      </c>
      <c r="R608" s="54">
        <f t="shared" si="612"/>
        <v>57.714346257999999</v>
      </c>
      <c r="S608" s="54">
        <f t="shared" si="613"/>
        <v>-52.186187135200001</v>
      </c>
      <c r="T608" s="55">
        <f t="shared" si="614"/>
        <v>-1</v>
      </c>
      <c r="U608" s="54">
        <f t="shared" si="615"/>
        <v>0</v>
      </c>
      <c r="V608" s="55">
        <v>0</v>
      </c>
      <c r="W608" s="54">
        <f t="shared" si="616"/>
        <v>0</v>
      </c>
      <c r="X608" s="55">
        <v>0</v>
      </c>
      <c r="Y608" s="54">
        <f t="shared" si="617"/>
        <v>-43.893948451000007</v>
      </c>
      <c r="Z608" s="55">
        <f t="shared" si="618"/>
        <v>-1</v>
      </c>
      <c r="AA608" s="54">
        <f t="shared" si="619"/>
        <v>-8.2922386841999938</v>
      </c>
      <c r="AB608" s="55">
        <f t="shared" si="620"/>
        <v>-1</v>
      </c>
      <c r="AC608" s="56" t="s">
        <v>908</v>
      </c>
      <c r="AK608" s="33"/>
      <c r="AL608" s="33"/>
    </row>
    <row r="609" spans="1:38" ht="41.25" customHeight="1" x14ac:dyDescent="0.25">
      <c r="A609" s="50" t="s">
        <v>1282</v>
      </c>
      <c r="B609" s="125" t="s">
        <v>1308</v>
      </c>
      <c r="C609" s="54" t="s">
        <v>1309</v>
      </c>
      <c r="D609" s="113">
        <v>16.240373980000001</v>
      </c>
      <c r="E609" s="113" t="s">
        <v>34</v>
      </c>
      <c r="F609" s="126">
        <v>13.494032620000002</v>
      </c>
      <c r="G609" s="71">
        <f t="shared" si="610"/>
        <v>2.7463413599999988</v>
      </c>
      <c r="H609" s="54">
        <v>2.7463413599999997</v>
      </c>
      <c r="I609" s="54">
        <v>0</v>
      </c>
      <c r="J609" s="54">
        <v>0</v>
      </c>
      <c r="K609" s="71">
        <v>2.2886177999999999</v>
      </c>
      <c r="L609" s="54">
        <v>0.45772355999999981</v>
      </c>
      <c r="M609" s="54">
        <f t="shared" si="611"/>
        <v>2.3439549400000002</v>
      </c>
      <c r="N609" s="105">
        <v>0</v>
      </c>
      <c r="O609" s="105">
        <v>0</v>
      </c>
      <c r="P609" s="54">
        <v>1.95920961</v>
      </c>
      <c r="Q609" s="105">
        <v>0.38474533000000011</v>
      </c>
      <c r="R609" s="54">
        <f t="shared" si="612"/>
        <v>0.40238641999999869</v>
      </c>
      <c r="S609" s="54">
        <f t="shared" si="613"/>
        <v>-0.40238641999999958</v>
      </c>
      <c r="T609" s="55">
        <f t="shared" si="614"/>
        <v>-0.14651726324363393</v>
      </c>
      <c r="U609" s="54">
        <f t="shared" si="615"/>
        <v>0</v>
      </c>
      <c r="V609" s="55">
        <v>0</v>
      </c>
      <c r="W609" s="54">
        <f t="shared" si="616"/>
        <v>0</v>
      </c>
      <c r="X609" s="55">
        <v>0</v>
      </c>
      <c r="Y609" s="54">
        <f t="shared" si="617"/>
        <v>-0.32940818999999988</v>
      </c>
      <c r="Z609" s="55">
        <f t="shared" si="618"/>
        <v>-0.14393324652110978</v>
      </c>
      <c r="AA609" s="54">
        <f t="shared" si="619"/>
        <v>-7.29782299999997E-2</v>
      </c>
      <c r="AB609" s="55">
        <f t="shared" si="620"/>
        <v>-0.15943734685625474</v>
      </c>
      <c r="AC609" s="56" t="s">
        <v>1310</v>
      </c>
      <c r="AK609" s="33"/>
      <c r="AL609" s="33"/>
    </row>
    <row r="610" spans="1:38" ht="126" x14ac:dyDescent="0.25">
      <c r="A610" s="50" t="s">
        <v>1282</v>
      </c>
      <c r="B610" s="138" t="s">
        <v>1311</v>
      </c>
      <c r="C610" s="99" t="s">
        <v>1312</v>
      </c>
      <c r="D610" s="113">
        <v>133.164576498</v>
      </c>
      <c r="E610" s="113" t="s">
        <v>34</v>
      </c>
      <c r="F610" s="126">
        <v>56.139296209999998</v>
      </c>
      <c r="G610" s="71">
        <f t="shared" si="610"/>
        <v>77.025280288000005</v>
      </c>
      <c r="H610" s="54">
        <v>23.691374060000001</v>
      </c>
      <c r="I610" s="54">
        <v>0</v>
      </c>
      <c r="J610" s="54">
        <v>0</v>
      </c>
      <c r="K610" s="71">
        <v>19.867811716666672</v>
      </c>
      <c r="L610" s="54">
        <v>3.8235623433333288</v>
      </c>
      <c r="M610" s="54">
        <f t="shared" si="611"/>
        <v>3.4217438800000002</v>
      </c>
      <c r="N610" s="105">
        <v>0</v>
      </c>
      <c r="O610" s="105">
        <v>0</v>
      </c>
      <c r="P610" s="54">
        <v>2.9224579899999998</v>
      </c>
      <c r="Q610" s="105">
        <v>0.49928589000000034</v>
      </c>
      <c r="R610" s="54">
        <f t="shared" si="612"/>
        <v>73.603536408000011</v>
      </c>
      <c r="S610" s="54">
        <f t="shared" si="613"/>
        <v>-20.26963018</v>
      </c>
      <c r="T610" s="55">
        <f t="shared" si="614"/>
        <v>-0.85557005383756113</v>
      </c>
      <c r="U610" s="54">
        <f t="shared" si="615"/>
        <v>0</v>
      </c>
      <c r="V610" s="55">
        <v>0</v>
      </c>
      <c r="W610" s="54">
        <f t="shared" si="616"/>
        <v>0</v>
      </c>
      <c r="X610" s="55">
        <v>0</v>
      </c>
      <c r="Y610" s="54">
        <f t="shared" si="617"/>
        <v>-16.945353726666674</v>
      </c>
      <c r="Z610" s="55">
        <f t="shared" si="618"/>
        <v>-0.85290488798278619</v>
      </c>
      <c r="AA610" s="54">
        <f t="shared" si="619"/>
        <v>-3.3242764533333284</v>
      </c>
      <c r="AB610" s="55">
        <f t="shared" si="620"/>
        <v>-0.86941866114186861</v>
      </c>
      <c r="AC610" s="56" t="s">
        <v>1313</v>
      </c>
      <c r="AK610" s="33"/>
      <c r="AL610" s="33"/>
    </row>
    <row r="611" spans="1:38" ht="47.25" x14ac:dyDescent="0.25">
      <c r="A611" s="50" t="s">
        <v>1282</v>
      </c>
      <c r="B611" s="125" t="s">
        <v>1314</v>
      </c>
      <c r="C611" s="99" t="s">
        <v>1315</v>
      </c>
      <c r="D611" s="77">
        <v>81.67804841600001</v>
      </c>
      <c r="E611" s="77" t="s">
        <v>34</v>
      </c>
      <c r="F611" s="77">
        <v>19.251648359999997</v>
      </c>
      <c r="G611" s="71">
        <f t="shared" si="610"/>
        <v>62.426400056000013</v>
      </c>
      <c r="H611" s="54">
        <v>20.637151460000002</v>
      </c>
      <c r="I611" s="54">
        <v>0</v>
      </c>
      <c r="J611" s="54">
        <v>0</v>
      </c>
      <c r="K611" s="71">
        <v>17.239292883333334</v>
      </c>
      <c r="L611" s="54">
        <v>3.3978585766666676</v>
      </c>
      <c r="M611" s="54">
        <f t="shared" si="611"/>
        <v>8.7391290300000009</v>
      </c>
      <c r="N611" s="105">
        <v>0</v>
      </c>
      <c r="O611" s="105">
        <v>0</v>
      </c>
      <c r="P611" s="54">
        <v>7.3412219200000006</v>
      </c>
      <c r="Q611" s="105">
        <v>1.3979071100000002</v>
      </c>
      <c r="R611" s="54">
        <f t="shared" si="612"/>
        <v>53.687271026000012</v>
      </c>
      <c r="S611" s="54">
        <f t="shared" si="613"/>
        <v>-11.898022430000001</v>
      </c>
      <c r="T611" s="55">
        <f t="shared" si="614"/>
        <v>-0.57653414295385508</v>
      </c>
      <c r="U611" s="54">
        <f t="shared" si="615"/>
        <v>0</v>
      </c>
      <c r="V611" s="55">
        <v>0</v>
      </c>
      <c r="W611" s="54">
        <f t="shared" si="616"/>
        <v>0</v>
      </c>
      <c r="X611" s="55">
        <v>0</v>
      </c>
      <c r="Y611" s="54">
        <f t="shared" si="617"/>
        <v>-9.8980709633333337</v>
      </c>
      <c r="Z611" s="55">
        <f t="shared" si="618"/>
        <v>-0.57415759627256091</v>
      </c>
      <c r="AA611" s="54">
        <f t="shared" si="619"/>
        <v>-1.9999514666666673</v>
      </c>
      <c r="AB611" s="55">
        <f t="shared" si="620"/>
        <v>-0.58859173256958774</v>
      </c>
      <c r="AC611" s="56" t="s">
        <v>1316</v>
      </c>
      <c r="AK611" s="33"/>
      <c r="AL611" s="33"/>
    </row>
    <row r="612" spans="1:38" ht="31.5" x14ac:dyDescent="0.25">
      <c r="A612" s="50" t="s">
        <v>1282</v>
      </c>
      <c r="B612" s="125" t="s">
        <v>1317</v>
      </c>
      <c r="C612" s="63" t="s">
        <v>1318</v>
      </c>
      <c r="D612" s="54">
        <v>34.703054429999995</v>
      </c>
      <c r="E612" s="54" t="s">
        <v>34</v>
      </c>
      <c r="F612" s="71">
        <v>1.3518271799999999</v>
      </c>
      <c r="G612" s="71">
        <f t="shared" si="610"/>
        <v>33.351227249999994</v>
      </c>
      <c r="H612" s="54">
        <v>27.145556850000002</v>
      </c>
      <c r="I612" s="54">
        <v>0</v>
      </c>
      <c r="J612" s="54">
        <v>0</v>
      </c>
      <c r="K612" s="71">
        <v>22.721556850000002</v>
      </c>
      <c r="L612" s="54">
        <v>4.4239999999999995</v>
      </c>
      <c r="M612" s="54">
        <f t="shared" si="611"/>
        <v>30.426107039999998</v>
      </c>
      <c r="N612" s="105">
        <v>0</v>
      </c>
      <c r="O612" s="105">
        <v>0</v>
      </c>
      <c r="P612" s="54">
        <v>25.355089199999998</v>
      </c>
      <c r="Q612" s="105">
        <v>5.0710178399999997</v>
      </c>
      <c r="R612" s="54">
        <f t="shared" si="612"/>
        <v>2.9251202099999958</v>
      </c>
      <c r="S612" s="54">
        <f t="shared" si="613"/>
        <v>3.280550189999996</v>
      </c>
      <c r="T612" s="55">
        <f t="shared" si="614"/>
        <v>0.12085035529488487</v>
      </c>
      <c r="U612" s="54">
        <f t="shared" si="615"/>
        <v>0</v>
      </c>
      <c r="V612" s="55">
        <v>0</v>
      </c>
      <c r="W612" s="54">
        <f t="shared" si="616"/>
        <v>0</v>
      </c>
      <c r="X612" s="55">
        <v>0</v>
      </c>
      <c r="Y612" s="54">
        <f t="shared" si="617"/>
        <v>2.6335323499999959</v>
      </c>
      <c r="Z612" s="55">
        <f t="shared" si="618"/>
        <v>0.11590457323790274</v>
      </c>
      <c r="AA612" s="54">
        <f t="shared" si="619"/>
        <v>0.64701784000000018</v>
      </c>
      <c r="AB612" s="55">
        <f t="shared" si="620"/>
        <v>0.1462517721518988</v>
      </c>
      <c r="AC612" s="56" t="s">
        <v>1319</v>
      </c>
      <c r="AK612" s="33"/>
      <c r="AL612" s="33"/>
    </row>
    <row r="613" spans="1:38" ht="42.75" customHeight="1" x14ac:dyDescent="0.25">
      <c r="A613" s="50" t="s">
        <v>1282</v>
      </c>
      <c r="B613" s="125" t="s">
        <v>1320</v>
      </c>
      <c r="C613" s="63" t="s">
        <v>1321</v>
      </c>
      <c r="D613" s="54">
        <v>51.989728220000011</v>
      </c>
      <c r="E613" s="54" t="s">
        <v>34</v>
      </c>
      <c r="F613" s="71">
        <v>43.240888820000009</v>
      </c>
      <c r="G613" s="71">
        <f t="shared" si="610"/>
        <v>8.7488394000000014</v>
      </c>
      <c r="H613" s="54">
        <v>8.7488393999999996</v>
      </c>
      <c r="I613" s="54">
        <v>0</v>
      </c>
      <c r="J613" s="54">
        <v>0</v>
      </c>
      <c r="K613" s="71">
        <v>7.2906994999999997</v>
      </c>
      <c r="L613" s="54">
        <v>1.4581398999999999</v>
      </c>
      <c r="M613" s="54">
        <f t="shared" si="611"/>
        <v>8.2883469200000004</v>
      </c>
      <c r="N613" s="105">
        <v>0</v>
      </c>
      <c r="O613" s="105">
        <v>0</v>
      </c>
      <c r="P613" s="54">
        <v>6.9354801899999998</v>
      </c>
      <c r="Q613" s="105">
        <v>1.3528667300000006</v>
      </c>
      <c r="R613" s="54">
        <f t="shared" si="612"/>
        <v>0.46049248000000098</v>
      </c>
      <c r="S613" s="54">
        <f t="shared" si="613"/>
        <v>-0.4604924799999992</v>
      </c>
      <c r="T613" s="55">
        <f t="shared" si="614"/>
        <v>-5.2634693465741206E-2</v>
      </c>
      <c r="U613" s="54">
        <f t="shared" si="615"/>
        <v>0</v>
      </c>
      <c r="V613" s="55">
        <v>0</v>
      </c>
      <c r="W613" s="54">
        <f t="shared" si="616"/>
        <v>0</v>
      </c>
      <c r="X613" s="55">
        <v>0</v>
      </c>
      <c r="Y613" s="54">
        <f t="shared" si="617"/>
        <v>-0.35521930999999984</v>
      </c>
      <c r="Z613" s="55">
        <f t="shared" si="618"/>
        <v>-4.8722253605432489E-2</v>
      </c>
      <c r="AA613" s="54">
        <f t="shared" si="619"/>
        <v>-0.10527316999999936</v>
      </c>
      <c r="AB613" s="55">
        <f t="shared" si="620"/>
        <v>-7.219689276728479E-2</v>
      </c>
      <c r="AC613" s="56" t="s">
        <v>34</v>
      </c>
      <c r="AK613" s="33"/>
      <c r="AL613" s="33"/>
    </row>
    <row r="614" spans="1:38" ht="55.5" customHeight="1" x14ac:dyDescent="0.25">
      <c r="A614" s="50" t="s">
        <v>1282</v>
      </c>
      <c r="B614" s="125" t="s">
        <v>1322</v>
      </c>
      <c r="C614" s="63" t="s">
        <v>1323</v>
      </c>
      <c r="D614" s="54">
        <v>15.044812682800002</v>
      </c>
      <c r="E614" s="54" t="s">
        <v>34</v>
      </c>
      <c r="F614" s="71">
        <v>0</v>
      </c>
      <c r="G614" s="71">
        <f t="shared" si="610"/>
        <v>15.044812682800002</v>
      </c>
      <c r="H614" s="54">
        <v>0.81340088699999991</v>
      </c>
      <c r="I614" s="54">
        <v>0</v>
      </c>
      <c r="J614" s="54">
        <v>0</v>
      </c>
      <c r="K614" s="71">
        <v>0.67783407249999994</v>
      </c>
      <c r="L614" s="54">
        <v>0.13556681449999997</v>
      </c>
      <c r="M614" s="54">
        <f t="shared" si="611"/>
        <v>0.13191800000000001</v>
      </c>
      <c r="N614" s="105">
        <v>0</v>
      </c>
      <c r="O614" s="105">
        <v>0</v>
      </c>
      <c r="P614" s="54">
        <v>0.13191800000000001</v>
      </c>
      <c r="Q614" s="105">
        <v>0</v>
      </c>
      <c r="R614" s="54">
        <f t="shared" si="612"/>
        <v>14.912894682800001</v>
      </c>
      <c r="S614" s="54">
        <f t="shared" si="613"/>
        <v>-0.68148288699999993</v>
      </c>
      <c r="T614" s="55">
        <f t="shared" si="614"/>
        <v>-0.83781920808257004</v>
      </c>
      <c r="U614" s="54">
        <f t="shared" si="615"/>
        <v>0</v>
      </c>
      <c r="V614" s="55">
        <v>0</v>
      </c>
      <c r="W614" s="54">
        <f t="shared" si="616"/>
        <v>0</v>
      </c>
      <c r="X614" s="55">
        <v>0</v>
      </c>
      <c r="Y614" s="54">
        <f t="shared" si="617"/>
        <v>-0.54591607249999996</v>
      </c>
      <c r="Z614" s="55">
        <f t="shared" si="618"/>
        <v>-0.80538304969908403</v>
      </c>
      <c r="AA614" s="54">
        <f t="shared" si="619"/>
        <v>-0.13556681449999997</v>
      </c>
      <c r="AB614" s="55">
        <f t="shared" si="620"/>
        <v>-1</v>
      </c>
      <c r="AC614" s="56" t="s">
        <v>1324</v>
      </c>
      <c r="AK614" s="33"/>
      <c r="AL614" s="33"/>
    </row>
    <row r="615" spans="1:38" ht="50.25" customHeight="1" x14ac:dyDescent="0.25">
      <c r="A615" s="50" t="s">
        <v>1282</v>
      </c>
      <c r="B615" s="125" t="s">
        <v>1325</v>
      </c>
      <c r="C615" s="63" t="s">
        <v>1326</v>
      </c>
      <c r="D615" s="54">
        <v>5.9642254319999992</v>
      </c>
      <c r="E615" s="54" t="s">
        <v>34</v>
      </c>
      <c r="F615" s="71">
        <v>0</v>
      </c>
      <c r="G615" s="71">
        <f t="shared" si="610"/>
        <v>5.9642254319999992</v>
      </c>
      <c r="H615" s="54" t="s">
        <v>34</v>
      </c>
      <c r="I615" s="54" t="s">
        <v>34</v>
      </c>
      <c r="J615" s="54" t="s">
        <v>34</v>
      </c>
      <c r="K615" s="71" t="s">
        <v>34</v>
      </c>
      <c r="L615" s="54" t="s">
        <v>34</v>
      </c>
      <c r="M615" s="54">
        <f t="shared" si="611"/>
        <v>0</v>
      </c>
      <c r="N615" s="105">
        <v>0</v>
      </c>
      <c r="O615" s="105">
        <v>0</v>
      </c>
      <c r="P615" s="54">
        <v>0</v>
      </c>
      <c r="Q615" s="105">
        <v>0</v>
      </c>
      <c r="R615" s="54">
        <f t="shared" si="612"/>
        <v>5.9642254319999992</v>
      </c>
      <c r="S615" s="54" t="s">
        <v>34</v>
      </c>
      <c r="T615" s="55" t="s">
        <v>34</v>
      </c>
      <c r="U615" s="54" t="s">
        <v>34</v>
      </c>
      <c r="V615" s="55" t="s">
        <v>34</v>
      </c>
      <c r="W615" s="54" t="s">
        <v>34</v>
      </c>
      <c r="X615" s="55" t="s">
        <v>34</v>
      </c>
      <c r="Y615" s="54" t="s">
        <v>34</v>
      </c>
      <c r="Z615" s="55" t="s">
        <v>34</v>
      </c>
      <c r="AA615" s="54" t="s">
        <v>34</v>
      </c>
      <c r="AB615" s="55" t="s">
        <v>34</v>
      </c>
      <c r="AC615" s="56" t="s">
        <v>34</v>
      </c>
      <c r="AK615" s="33"/>
      <c r="AL615" s="33"/>
    </row>
    <row r="616" spans="1:38" ht="46.5" customHeight="1" x14ac:dyDescent="0.25">
      <c r="A616" s="50" t="s">
        <v>1282</v>
      </c>
      <c r="B616" s="125" t="s">
        <v>1327</v>
      </c>
      <c r="C616" s="63" t="s">
        <v>1328</v>
      </c>
      <c r="D616" s="54">
        <v>81.490552889999989</v>
      </c>
      <c r="E616" s="54" t="s">
        <v>34</v>
      </c>
      <c r="F616" s="71">
        <v>1.7999999999999998</v>
      </c>
      <c r="G616" s="71">
        <f t="shared" si="610"/>
        <v>79.690552889999992</v>
      </c>
      <c r="H616" s="54">
        <v>72.184415597999973</v>
      </c>
      <c r="I616" s="54">
        <v>0</v>
      </c>
      <c r="J616" s="54">
        <v>0</v>
      </c>
      <c r="K616" s="71">
        <v>60.924831560000001</v>
      </c>
      <c r="L616" s="54">
        <v>11.259584037999986</v>
      </c>
      <c r="M616" s="54">
        <f t="shared" si="611"/>
        <v>58.324522129999998</v>
      </c>
      <c r="N616" s="105">
        <v>0</v>
      </c>
      <c r="O616" s="105">
        <v>0</v>
      </c>
      <c r="P616" s="54">
        <v>49.128961529999998</v>
      </c>
      <c r="Q616" s="105">
        <v>9.1955606000000003</v>
      </c>
      <c r="R616" s="54">
        <f t="shared" si="612"/>
        <v>21.366030759999994</v>
      </c>
      <c r="S616" s="54">
        <f t="shared" si="613"/>
        <v>-13.859893467999974</v>
      </c>
      <c r="T616" s="55">
        <f t="shared" si="614"/>
        <v>-0.1920067282276923</v>
      </c>
      <c r="U616" s="54">
        <f t="shared" si="615"/>
        <v>0</v>
      </c>
      <c r="V616" s="55">
        <v>0</v>
      </c>
      <c r="W616" s="54">
        <f t="shared" si="616"/>
        <v>0</v>
      </c>
      <c r="X616" s="55">
        <v>0</v>
      </c>
      <c r="Y616" s="54">
        <f t="shared" si="617"/>
        <v>-11.795870030000003</v>
      </c>
      <c r="Z616" s="55">
        <f t="shared" si="618"/>
        <v>-0.19361350254014562</v>
      </c>
      <c r="AA616" s="54">
        <f t="shared" si="619"/>
        <v>-2.0640234379999853</v>
      </c>
      <c r="AB616" s="55">
        <f t="shared" si="620"/>
        <v>-0.18331258339865042</v>
      </c>
      <c r="AC616" s="56" t="s">
        <v>1329</v>
      </c>
      <c r="AK616" s="33"/>
      <c r="AL616" s="33"/>
    </row>
    <row r="617" spans="1:38" ht="54.75" customHeight="1" x14ac:dyDescent="0.25">
      <c r="A617" s="50" t="s">
        <v>1282</v>
      </c>
      <c r="B617" s="125" t="s">
        <v>1330</v>
      </c>
      <c r="C617" s="63" t="s">
        <v>1331</v>
      </c>
      <c r="D617" s="54">
        <v>12.895848567999998</v>
      </c>
      <c r="E617" s="54" t="s">
        <v>34</v>
      </c>
      <c r="F617" s="71">
        <v>0</v>
      </c>
      <c r="G617" s="71">
        <f t="shared" si="610"/>
        <v>12.895848567999998</v>
      </c>
      <c r="H617" s="54" t="s">
        <v>34</v>
      </c>
      <c r="I617" s="54" t="s">
        <v>34</v>
      </c>
      <c r="J617" s="54" t="s">
        <v>34</v>
      </c>
      <c r="K617" s="71" t="s">
        <v>34</v>
      </c>
      <c r="L617" s="54" t="s">
        <v>34</v>
      </c>
      <c r="M617" s="54">
        <f t="shared" si="611"/>
        <v>0</v>
      </c>
      <c r="N617" s="105">
        <v>0</v>
      </c>
      <c r="O617" s="105">
        <v>0</v>
      </c>
      <c r="P617" s="54">
        <v>0</v>
      </c>
      <c r="Q617" s="105">
        <v>0</v>
      </c>
      <c r="R617" s="54">
        <f t="shared" si="612"/>
        <v>12.895848567999998</v>
      </c>
      <c r="S617" s="54" t="s">
        <v>34</v>
      </c>
      <c r="T617" s="55" t="s">
        <v>34</v>
      </c>
      <c r="U617" s="54" t="s">
        <v>34</v>
      </c>
      <c r="V617" s="55" t="s">
        <v>34</v>
      </c>
      <c r="W617" s="54" t="s">
        <v>34</v>
      </c>
      <c r="X617" s="55" t="s">
        <v>34</v>
      </c>
      <c r="Y617" s="54" t="s">
        <v>34</v>
      </c>
      <c r="Z617" s="55" t="s">
        <v>34</v>
      </c>
      <c r="AA617" s="54" t="s">
        <v>34</v>
      </c>
      <c r="AB617" s="55" t="s">
        <v>34</v>
      </c>
      <c r="AC617" s="56" t="s">
        <v>34</v>
      </c>
      <c r="AK617" s="33"/>
      <c r="AL617" s="33"/>
    </row>
    <row r="618" spans="1:38" ht="42.75" customHeight="1" x14ac:dyDescent="0.25">
      <c r="A618" s="50" t="s">
        <v>1282</v>
      </c>
      <c r="B618" s="125" t="s">
        <v>1332</v>
      </c>
      <c r="C618" s="63" t="s">
        <v>1333</v>
      </c>
      <c r="D618" s="54">
        <v>10.416424908</v>
      </c>
      <c r="E618" s="54" t="s">
        <v>34</v>
      </c>
      <c r="F618" s="71">
        <v>0</v>
      </c>
      <c r="G618" s="71">
        <f t="shared" si="610"/>
        <v>10.416424908</v>
      </c>
      <c r="H618" s="54" t="s">
        <v>34</v>
      </c>
      <c r="I618" s="54" t="s">
        <v>34</v>
      </c>
      <c r="J618" s="54" t="s">
        <v>34</v>
      </c>
      <c r="K618" s="71" t="s">
        <v>34</v>
      </c>
      <c r="L618" s="54" t="s">
        <v>34</v>
      </c>
      <c r="M618" s="54">
        <f t="shared" si="611"/>
        <v>0</v>
      </c>
      <c r="N618" s="105">
        <v>0</v>
      </c>
      <c r="O618" s="105">
        <v>0</v>
      </c>
      <c r="P618" s="54">
        <v>0</v>
      </c>
      <c r="Q618" s="105">
        <v>0</v>
      </c>
      <c r="R618" s="54">
        <f t="shared" si="612"/>
        <v>10.416424908</v>
      </c>
      <c r="S618" s="54" t="s">
        <v>34</v>
      </c>
      <c r="T618" s="55" t="s">
        <v>34</v>
      </c>
      <c r="U618" s="54" t="s">
        <v>34</v>
      </c>
      <c r="V618" s="55" t="s">
        <v>34</v>
      </c>
      <c r="W618" s="54" t="s">
        <v>34</v>
      </c>
      <c r="X618" s="55" t="s">
        <v>34</v>
      </c>
      <c r="Y618" s="54" t="s">
        <v>34</v>
      </c>
      <c r="Z618" s="55" t="s">
        <v>34</v>
      </c>
      <c r="AA618" s="54" t="s">
        <v>34</v>
      </c>
      <c r="AB618" s="55" t="s">
        <v>34</v>
      </c>
      <c r="AC618" s="56" t="s">
        <v>34</v>
      </c>
      <c r="AK618" s="33"/>
      <c r="AL618" s="33"/>
    </row>
    <row r="619" spans="1:38" ht="63.75" customHeight="1" x14ac:dyDescent="0.25">
      <c r="A619" s="50" t="s">
        <v>1282</v>
      </c>
      <c r="B619" s="125" t="s">
        <v>1334</v>
      </c>
      <c r="C619" s="63" t="s">
        <v>1335</v>
      </c>
      <c r="D619" s="54" t="s">
        <v>34</v>
      </c>
      <c r="E619" s="54" t="s">
        <v>34</v>
      </c>
      <c r="F619" s="71" t="s">
        <v>34</v>
      </c>
      <c r="G619" s="71" t="s">
        <v>34</v>
      </c>
      <c r="H619" s="54" t="s">
        <v>34</v>
      </c>
      <c r="I619" s="54" t="s">
        <v>34</v>
      </c>
      <c r="J619" s="54" t="s">
        <v>34</v>
      </c>
      <c r="K619" s="71" t="s">
        <v>34</v>
      </c>
      <c r="L619" s="54" t="s">
        <v>34</v>
      </c>
      <c r="M619" s="54">
        <f t="shared" si="611"/>
        <v>0</v>
      </c>
      <c r="N619" s="105">
        <v>0</v>
      </c>
      <c r="O619" s="105">
        <v>0</v>
      </c>
      <c r="P619" s="54">
        <v>0</v>
      </c>
      <c r="Q619" s="105">
        <v>0</v>
      </c>
      <c r="R619" s="54" t="s">
        <v>34</v>
      </c>
      <c r="S619" s="54" t="s">
        <v>34</v>
      </c>
      <c r="T619" s="55" t="s">
        <v>34</v>
      </c>
      <c r="U619" s="54" t="s">
        <v>34</v>
      </c>
      <c r="V619" s="55" t="s">
        <v>34</v>
      </c>
      <c r="W619" s="54" t="s">
        <v>34</v>
      </c>
      <c r="X619" s="55" t="s">
        <v>34</v>
      </c>
      <c r="Y619" s="54" t="s">
        <v>34</v>
      </c>
      <c r="Z619" s="55" t="s">
        <v>34</v>
      </c>
      <c r="AA619" s="54" t="s">
        <v>34</v>
      </c>
      <c r="AB619" s="55" t="s">
        <v>34</v>
      </c>
      <c r="AC619" s="56" t="s">
        <v>34</v>
      </c>
      <c r="AK619" s="33"/>
      <c r="AL619" s="33"/>
    </row>
    <row r="620" spans="1:38" ht="78.75" x14ac:dyDescent="0.25">
      <c r="A620" s="50" t="s">
        <v>1282</v>
      </c>
      <c r="B620" s="125" t="s">
        <v>1336</v>
      </c>
      <c r="C620" s="63" t="s">
        <v>1337</v>
      </c>
      <c r="D620" s="54" t="s">
        <v>34</v>
      </c>
      <c r="E620" s="54" t="s">
        <v>34</v>
      </c>
      <c r="F620" s="71" t="s">
        <v>34</v>
      </c>
      <c r="G620" s="71" t="s">
        <v>34</v>
      </c>
      <c r="H620" s="54" t="s">
        <v>34</v>
      </c>
      <c r="I620" s="54" t="s">
        <v>34</v>
      </c>
      <c r="J620" s="54" t="s">
        <v>34</v>
      </c>
      <c r="K620" s="71" t="s">
        <v>34</v>
      </c>
      <c r="L620" s="54" t="s">
        <v>34</v>
      </c>
      <c r="M620" s="54">
        <f t="shared" si="611"/>
        <v>227.92630875999998</v>
      </c>
      <c r="N620" s="105">
        <v>0</v>
      </c>
      <c r="O620" s="105">
        <v>0</v>
      </c>
      <c r="P620" s="54">
        <v>0</v>
      </c>
      <c r="Q620" s="105">
        <v>227.92630875999998</v>
      </c>
      <c r="R620" s="54" t="s">
        <v>34</v>
      </c>
      <c r="S620" s="54" t="s">
        <v>34</v>
      </c>
      <c r="T620" s="55" t="s">
        <v>34</v>
      </c>
      <c r="U620" s="54" t="s">
        <v>34</v>
      </c>
      <c r="V620" s="55" t="s">
        <v>34</v>
      </c>
      <c r="W620" s="54" t="s">
        <v>34</v>
      </c>
      <c r="X620" s="55" t="s">
        <v>34</v>
      </c>
      <c r="Y620" s="54" t="s">
        <v>34</v>
      </c>
      <c r="Z620" s="55" t="s">
        <v>34</v>
      </c>
      <c r="AA620" s="54" t="s">
        <v>34</v>
      </c>
      <c r="AB620" s="55" t="s">
        <v>34</v>
      </c>
      <c r="AC620" s="91" t="s">
        <v>1338</v>
      </c>
      <c r="AK620" s="33"/>
      <c r="AL620" s="33"/>
    </row>
    <row r="621" spans="1:38" ht="31.5" x14ac:dyDescent="0.25">
      <c r="A621" s="50" t="s">
        <v>1282</v>
      </c>
      <c r="B621" s="125" t="s">
        <v>1339</v>
      </c>
      <c r="C621" s="63" t="s">
        <v>1340</v>
      </c>
      <c r="D621" s="54">
        <v>5.0841029200000003</v>
      </c>
      <c r="E621" s="54" t="s">
        <v>34</v>
      </c>
      <c r="F621" s="71">
        <v>0.92681941000000001</v>
      </c>
      <c r="G621" s="71">
        <f t="shared" si="610"/>
        <v>4.1572835100000001</v>
      </c>
      <c r="H621" s="54">
        <v>4.1572835099999992</v>
      </c>
      <c r="I621" s="54">
        <v>0</v>
      </c>
      <c r="J621" s="54">
        <v>0</v>
      </c>
      <c r="K621" s="71">
        <v>3.4644029250000004</v>
      </c>
      <c r="L621" s="54">
        <v>0.69288058499999972</v>
      </c>
      <c r="M621" s="54">
        <f t="shared" si="611"/>
        <v>4.1572835099999992</v>
      </c>
      <c r="N621" s="105">
        <v>0</v>
      </c>
      <c r="O621" s="105">
        <v>0</v>
      </c>
      <c r="P621" s="54">
        <v>3.4644029299999999</v>
      </c>
      <c r="Q621" s="105">
        <v>0.6928805799999993</v>
      </c>
      <c r="R621" s="54">
        <f t="shared" si="612"/>
        <v>0</v>
      </c>
      <c r="S621" s="54">
        <f t="shared" si="613"/>
        <v>0</v>
      </c>
      <c r="T621" s="55">
        <f t="shared" si="614"/>
        <v>0</v>
      </c>
      <c r="U621" s="54">
        <f t="shared" si="615"/>
        <v>0</v>
      </c>
      <c r="V621" s="55">
        <v>0</v>
      </c>
      <c r="W621" s="54">
        <f t="shared" si="616"/>
        <v>0</v>
      </c>
      <c r="X621" s="55">
        <v>0</v>
      </c>
      <c r="Y621" s="54">
        <f t="shared" si="617"/>
        <v>4.9999995255234353E-9</v>
      </c>
      <c r="Z621" s="55">
        <f t="shared" si="618"/>
        <v>1.4432500011595606E-9</v>
      </c>
      <c r="AA621" s="54">
        <f t="shared" si="619"/>
        <v>-5.000000413701855E-9</v>
      </c>
      <c r="AB621" s="55">
        <f t="shared" si="620"/>
        <v>-7.216251287661433E-9</v>
      </c>
      <c r="AC621" s="56" t="s">
        <v>34</v>
      </c>
      <c r="AK621" s="33"/>
      <c r="AL621" s="33"/>
    </row>
    <row r="622" spans="1:38" ht="31.5" x14ac:dyDescent="0.25">
      <c r="A622" s="50" t="s">
        <v>1282</v>
      </c>
      <c r="B622" s="125" t="s">
        <v>1341</v>
      </c>
      <c r="C622" s="63" t="s">
        <v>1342</v>
      </c>
      <c r="D622" s="54">
        <v>8.9373139520000002</v>
      </c>
      <c r="E622" s="54" t="s">
        <v>34</v>
      </c>
      <c r="F622" s="71">
        <v>2.6488701699999999</v>
      </c>
      <c r="G622" s="71">
        <f t="shared" si="610"/>
        <v>6.2884437819999999</v>
      </c>
      <c r="H622" s="54">
        <v>6.2352628734</v>
      </c>
      <c r="I622" s="54">
        <v>0</v>
      </c>
      <c r="J622" s="54">
        <v>0</v>
      </c>
      <c r="K622" s="71">
        <v>5.2222325961666662</v>
      </c>
      <c r="L622" s="54">
        <v>1.0130302772333337</v>
      </c>
      <c r="M622" s="54">
        <f t="shared" si="611"/>
        <v>5.6527142999999995</v>
      </c>
      <c r="N622" s="105">
        <v>0</v>
      </c>
      <c r="O622" s="105">
        <v>0</v>
      </c>
      <c r="P622" s="54">
        <v>4.99447595</v>
      </c>
      <c r="Q622" s="105">
        <v>0.65823834999999953</v>
      </c>
      <c r="R622" s="54">
        <f t="shared" si="612"/>
        <v>0.63572948200000035</v>
      </c>
      <c r="S622" s="54">
        <f t="shared" si="613"/>
        <v>-0.58254857340000044</v>
      </c>
      <c r="T622" s="55">
        <f t="shared" si="614"/>
        <v>-9.3428069550232931E-2</v>
      </c>
      <c r="U622" s="54">
        <f t="shared" si="615"/>
        <v>0</v>
      </c>
      <c r="V622" s="55">
        <v>0</v>
      </c>
      <c r="W622" s="54">
        <f t="shared" si="616"/>
        <v>0</v>
      </c>
      <c r="X622" s="55">
        <v>0</v>
      </c>
      <c r="Y622" s="54">
        <f t="shared" si="617"/>
        <v>-0.22775664616666624</v>
      </c>
      <c r="Z622" s="55">
        <f t="shared" si="618"/>
        <v>-4.3612888160869931E-2</v>
      </c>
      <c r="AA622" s="54">
        <f t="shared" si="619"/>
        <v>-0.35479192723333419</v>
      </c>
      <c r="AB622" s="55">
        <f t="shared" si="620"/>
        <v>-0.3502283546769196</v>
      </c>
      <c r="AC622" s="56" t="s">
        <v>34</v>
      </c>
      <c r="AK622" s="33"/>
      <c r="AL622" s="33"/>
    </row>
    <row r="623" spans="1:38" ht="44.25" customHeight="1" x14ac:dyDescent="0.25">
      <c r="A623" s="50" t="s">
        <v>1282</v>
      </c>
      <c r="B623" s="125" t="s">
        <v>1343</v>
      </c>
      <c r="C623" s="63" t="s">
        <v>1344</v>
      </c>
      <c r="D623" s="54">
        <v>30.997853609999996</v>
      </c>
      <c r="E623" s="54" t="s">
        <v>34</v>
      </c>
      <c r="F623" s="71">
        <v>0</v>
      </c>
      <c r="G623" s="71">
        <f t="shared" si="610"/>
        <v>30.997853609999996</v>
      </c>
      <c r="H623" s="54">
        <v>27.214508809999998</v>
      </c>
      <c r="I623" s="54">
        <v>0</v>
      </c>
      <c r="J623" s="54">
        <v>0</v>
      </c>
      <c r="K623" s="71">
        <v>22.855066276666669</v>
      </c>
      <c r="L623" s="54">
        <v>4.3594425333333291</v>
      </c>
      <c r="M623" s="54">
        <f t="shared" si="611"/>
        <v>0</v>
      </c>
      <c r="N623" s="105">
        <v>0</v>
      </c>
      <c r="O623" s="105">
        <v>0</v>
      </c>
      <c r="P623" s="54">
        <v>0</v>
      </c>
      <c r="Q623" s="105">
        <v>0</v>
      </c>
      <c r="R623" s="54">
        <f t="shared" si="612"/>
        <v>30.997853609999996</v>
      </c>
      <c r="S623" s="54">
        <f t="shared" si="613"/>
        <v>-27.214508809999998</v>
      </c>
      <c r="T623" s="55">
        <f t="shared" si="614"/>
        <v>-1</v>
      </c>
      <c r="U623" s="54">
        <f t="shared" si="615"/>
        <v>0</v>
      </c>
      <c r="V623" s="55">
        <v>0</v>
      </c>
      <c r="W623" s="54">
        <f t="shared" si="616"/>
        <v>0</v>
      </c>
      <c r="X623" s="55">
        <v>0</v>
      </c>
      <c r="Y623" s="54">
        <f t="shared" si="617"/>
        <v>-22.855066276666669</v>
      </c>
      <c r="Z623" s="55">
        <f t="shared" si="618"/>
        <v>-1</v>
      </c>
      <c r="AA623" s="54">
        <f t="shared" si="619"/>
        <v>-4.3594425333333291</v>
      </c>
      <c r="AB623" s="55">
        <f t="shared" si="620"/>
        <v>-1</v>
      </c>
      <c r="AC623" s="56" t="s">
        <v>1329</v>
      </c>
      <c r="AK623" s="33"/>
      <c r="AL623" s="33"/>
    </row>
    <row r="624" spans="1:38" ht="47.25" x14ac:dyDescent="0.25">
      <c r="A624" s="50" t="s">
        <v>1282</v>
      </c>
      <c r="B624" s="125" t="s">
        <v>1345</v>
      </c>
      <c r="C624" s="63" t="s">
        <v>1346</v>
      </c>
      <c r="D624" s="54">
        <v>23.458487230000003</v>
      </c>
      <c r="E624" s="54" t="s">
        <v>34</v>
      </c>
      <c r="F624" s="71">
        <v>23.103288970000001</v>
      </c>
      <c r="G624" s="71">
        <f t="shared" si="610"/>
        <v>0.35519826000000165</v>
      </c>
      <c r="H624" s="54">
        <v>0.35519825999999999</v>
      </c>
      <c r="I624" s="54">
        <v>0</v>
      </c>
      <c r="J624" s="54">
        <v>0</v>
      </c>
      <c r="K624" s="71">
        <v>0.29599855000000003</v>
      </c>
      <c r="L624" s="54">
        <v>5.9199709999999961E-2</v>
      </c>
      <c r="M624" s="54">
        <f t="shared" si="611"/>
        <v>0.35519825999999999</v>
      </c>
      <c r="N624" s="105">
        <v>0</v>
      </c>
      <c r="O624" s="105">
        <v>0</v>
      </c>
      <c r="P624" s="54">
        <v>0.29599854999999997</v>
      </c>
      <c r="Q624" s="105">
        <v>5.9199710000000016E-2</v>
      </c>
      <c r="R624" s="54">
        <f t="shared" si="612"/>
        <v>1.6653345369377348E-15</v>
      </c>
      <c r="S624" s="54">
        <f t="shared" si="613"/>
        <v>0</v>
      </c>
      <c r="T624" s="55">
        <f t="shared" si="614"/>
        <v>0</v>
      </c>
      <c r="U624" s="54">
        <f t="shared" si="615"/>
        <v>0</v>
      </c>
      <c r="V624" s="55">
        <v>0</v>
      </c>
      <c r="W624" s="54">
        <f t="shared" si="616"/>
        <v>0</v>
      </c>
      <c r="X624" s="55">
        <v>0</v>
      </c>
      <c r="Y624" s="54">
        <f t="shared" si="617"/>
        <v>0</v>
      </c>
      <c r="Z624" s="55">
        <f t="shared" si="618"/>
        <v>0</v>
      </c>
      <c r="AA624" s="54">
        <f t="shared" si="619"/>
        <v>5.5511151231257827E-17</v>
      </c>
      <c r="AB624" s="55">
        <f t="shared" si="620"/>
        <v>9.3769295882121493E-16</v>
      </c>
      <c r="AC624" s="56" t="s">
        <v>34</v>
      </c>
      <c r="AK624" s="33"/>
      <c r="AL624" s="33"/>
    </row>
    <row r="625" spans="1:38" ht="47.25" x14ac:dyDescent="0.25">
      <c r="A625" s="50" t="s">
        <v>1282</v>
      </c>
      <c r="B625" s="125" t="s">
        <v>1347</v>
      </c>
      <c r="C625" s="63" t="s">
        <v>1348</v>
      </c>
      <c r="D625" s="64">
        <v>0.78966030999999992</v>
      </c>
      <c r="E625" s="64" t="s">
        <v>34</v>
      </c>
      <c r="F625" s="64">
        <v>0.75253512999999994</v>
      </c>
      <c r="G625" s="71">
        <f t="shared" si="610"/>
        <v>3.712517999999998E-2</v>
      </c>
      <c r="H625" s="54">
        <v>3.7125180000000001E-2</v>
      </c>
      <c r="I625" s="54">
        <v>0</v>
      </c>
      <c r="J625" s="54">
        <v>0</v>
      </c>
      <c r="K625" s="71">
        <v>3.0937650000000001E-2</v>
      </c>
      <c r="L625" s="54">
        <v>6.1875300000000001E-3</v>
      </c>
      <c r="M625" s="54">
        <f t="shared" si="611"/>
        <v>3.7125180000000001E-2</v>
      </c>
      <c r="N625" s="105">
        <v>0</v>
      </c>
      <c r="O625" s="105">
        <v>0</v>
      </c>
      <c r="P625" s="54">
        <v>3.0937650000000001E-2</v>
      </c>
      <c r="Q625" s="105">
        <v>6.1875300000000001E-3</v>
      </c>
      <c r="R625" s="54">
        <f t="shared" si="612"/>
        <v>0</v>
      </c>
      <c r="S625" s="54">
        <f t="shared" si="613"/>
        <v>0</v>
      </c>
      <c r="T625" s="55">
        <f t="shared" si="614"/>
        <v>0</v>
      </c>
      <c r="U625" s="54">
        <f t="shared" si="615"/>
        <v>0</v>
      </c>
      <c r="V625" s="55">
        <v>0</v>
      </c>
      <c r="W625" s="54">
        <f t="shared" si="616"/>
        <v>0</v>
      </c>
      <c r="X625" s="55">
        <v>0</v>
      </c>
      <c r="Y625" s="54">
        <f t="shared" si="617"/>
        <v>0</v>
      </c>
      <c r="Z625" s="55">
        <f t="shared" si="618"/>
        <v>0</v>
      </c>
      <c r="AA625" s="54">
        <f t="shared" si="619"/>
        <v>0</v>
      </c>
      <c r="AB625" s="55">
        <f t="shared" si="620"/>
        <v>0</v>
      </c>
      <c r="AC625" s="56" t="s">
        <v>34</v>
      </c>
      <c r="AK625" s="33"/>
      <c r="AL625" s="33"/>
    </row>
    <row r="626" spans="1:38" ht="47.25" x14ac:dyDescent="0.25">
      <c r="A626" s="50" t="s">
        <v>1282</v>
      </c>
      <c r="B626" s="125" t="s">
        <v>1349</v>
      </c>
      <c r="C626" s="63" t="s">
        <v>1350</v>
      </c>
      <c r="D626" s="54">
        <v>0.78231398400000007</v>
      </c>
      <c r="E626" s="54" t="s">
        <v>34</v>
      </c>
      <c r="F626" s="71">
        <v>0</v>
      </c>
      <c r="G626" s="71">
        <f t="shared" si="610"/>
        <v>0.78231398400000007</v>
      </c>
      <c r="H626" s="54">
        <v>0.74319828480000005</v>
      </c>
      <c r="I626" s="54">
        <v>0</v>
      </c>
      <c r="J626" s="54">
        <v>0</v>
      </c>
      <c r="K626" s="71">
        <v>0.61933190400000004</v>
      </c>
      <c r="L626" s="54">
        <v>0.12386638080000001</v>
      </c>
      <c r="M626" s="54">
        <f t="shared" si="611"/>
        <v>0.80400445999999992</v>
      </c>
      <c r="N626" s="105">
        <v>0</v>
      </c>
      <c r="O626" s="105">
        <v>0</v>
      </c>
      <c r="P626" s="54">
        <v>0.67374924999999997</v>
      </c>
      <c r="Q626" s="105">
        <v>0.13025520999999995</v>
      </c>
      <c r="R626" s="54">
        <f t="shared" si="612"/>
        <v>-2.1690475999999848E-2</v>
      </c>
      <c r="S626" s="54">
        <f t="shared" si="613"/>
        <v>6.0806175199999868E-2</v>
      </c>
      <c r="T626" s="55">
        <f t="shared" si="614"/>
        <v>8.1816893880969119E-2</v>
      </c>
      <c r="U626" s="54">
        <f t="shared" si="615"/>
        <v>0</v>
      </c>
      <c r="V626" s="55">
        <v>0</v>
      </c>
      <c r="W626" s="54">
        <f t="shared" si="616"/>
        <v>0</v>
      </c>
      <c r="X626" s="55">
        <v>0</v>
      </c>
      <c r="Y626" s="54">
        <f t="shared" si="617"/>
        <v>5.4417345999999922E-2</v>
      </c>
      <c r="Z626" s="55">
        <f t="shared" si="618"/>
        <v>8.7864593521731316E-2</v>
      </c>
      <c r="AA626" s="54">
        <f t="shared" si="619"/>
        <v>6.3888291999999458E-3</v>
      </c>
      <c r="AB626" s="55">
        <f t="shared" si="620"/>
        <v>5.1578395677158148E-2</v>
      </c>
      <c r="AC626" s="56" t="s">
        <v>34</v>
      </c>
      <c r="AK626" s="33"/>
      <c r="AL626" s="33"/>
    </row>
    <row r="627" spans="1:38" ht="31.5" x14ac:dyDescent="0.25">
      <c r="A627" s="50" t="s">
        <v>1282</v>
      </c>
      <c r="B627" s="125" t="s">
        <v>1351</v>
      </c>
      <c r="C627" s="63" t="s">
        <v>1352</v>
      </c>
      <c r="D627" s="54">
        <v>70.954388323999993</v>
      </c>
      <c r="E627" s="54" t="s">
        <v>34</v>
      </c>
      <c r="F627" s="71">
        <v>10.438516770000001</v>
      </c>
      <c r="G627" s="71">
        <f t="shared" si="610"/>
        <v>60.515871553999993</v>
      </c>
      <c r="H627" s="54">
        <v>54.5188185652</v>
      </c>
      <c r="I627" s="54">
        <v>0</v>
      </c>
      <c r="J627" s="54">
        <v>0</v>
      </c>
      <c r="K627" s="71">
        <v>45.432348804333337</v>
      </c>
      <c r="L627" s="54">
        <v>9.0864697608666631</v>
      </c>
      <c r="M627" s="54">
        <f t="shared" si="611"/>
        <v>10.585136250000001</v>
      </c>
      <c r="N627" s="105">
        <v>0</v>
      </c>
      <c r="O627" s="105">
        <v>0</v>
      </c>
      <c r="P627" s="54">
        <v>8.9177146399999998</v>
      </c>
      <c r="Q627" s="105">
        <v>1.6674216100000017</v>
      </c>
      <c r="R627" s="54">
        <f t="shared" si="612"/>
        <v>49.930735303999995</v>
      </c>
      <c r="S627" s="54">
        <f t="shared" si="613"/>
        <v>-43.933682315200002</v>
      </c>
      <c r="T627" s="55">
        <f t="shared" si="614"/>
        <v>-0.80584435744253979</v>
      </c>
      <c r="U627" s="54">
        <f t="shared" si="615"/>
        <v>0</v>
      </c>
      <c r="V627" s="55">
        <v>0</v>
      </c>
      <c r="W627" s="54">
        <f t="shared" si="616"/>
        <v>0</v>
      </c>
      <c r="X627" s="55">
        <v>0</v>
      </c>
      <c r="Y627" s="54">
        <f t="shared" si="617"/>
        <v>-36.514634164333337</v>
      </c>
      <c r="Z627" s="55">
        <f t="shared" si="618"/>
        <v>-0.80371442651123892</v>
      </c>
      <c r="AA627" s="54">
        <f t="shared" si="619"/>
        <v>-7.4190481508666615</v>
      </c>
      <c r="AB627" s="55">
        <f t="shared" si="620"/>
        <v>-0.81649401209904382</v>
      </c>
      <c r="AC627" s="56" t="s">
        <v>1353</v>
      </c>
      <c r="AK627" s="33"/>
      <c r="AL627" s="33"/>
    </row>
    <row r="628" spans="1:38" ht="31.5" x14ac:dyDescent="0.25">
      <c r="A628" s="50" t="s">
        <v>1282</v>
      </c>
      <c r="B628" s="125" t="s">
        <v>1354</v>
      </c>
      <c r="C628" s="63" t="s">
        <v>1355</v>
      </c>
      <c r="D628" s="54">
        <v>13.002489599999999</v>
      </c>
      <c r="E628" s="54" t="s">
        <v>34</v>
      </c>
      <c r="F628" s="71">
        <v>7.56996</v>
      </c>
      <c r="G628" s="71">
        <f t="shared" si="610"/>
        <v>5.4325295999999987</v>
      </c>
      <c r="H628" s="54">
        <v>5.1609031199999995</v>
      </c>
      <c r="I628" s="54">
        <v>0</v>
      </c>
      <c r="J628" s="54">
        <v>0</v>
      </c>
      <c r="K628" s="71">
        <v>4.3007526</v>
      </c>
      <c r="L628" s="54">
        <v>0.86015051999999947</v>
      </c>
      <c r="M628" s="54">
        <f t="shared" si="611"/>
        <v>5.1609031199999995</v>
      </c>
      <c r="N628" s="105">
        <v>0</v>
      </c>
      <c r="O628" s="105">
        <v>0</v>
      </c>
      <c r="P628" s="54">
        <v>4.3007526</v>
      </c>
      <c r="Q628" s="105">
        <v>0.86015051999999947</v>
      </c>
      <c r="R628" s="54">
        <f t="shared" si="612"/>
        <v>0.27162647999999923</v>
      </c>
      <c r="S628" s="54">
        <f t="shared" si="613"/>
        <v>0</v>
      </c>
      <c r="T628" s="55">
        <f t="shared" si="614"/>
        <v>0</v>
      </c>
      <c r="U628" s="54">
        <f t="shared" si="615"/>
        <v>0</v>
      </c>
      <c r="V628" s="55">
        <v>0</v>
      </c>
      <c r="W628" s="54">
        <f t="shared" si="616"/>
        <v>0</v>
      </c>
      <c r="X628" s="55">
        <v>0</v>
      </c>
      <c r="Y628" s="54">
        <f t="shared" si="617"/>
        <v>0</v>
      </c>
      <c r="Z628" s="55">
        <f t="shared" si="618"/>
        <v>0</v>
      </c>
      <c r="AA628" s="54">
        <f t="shared" si="619"/>
        <v>0</v>
      </c>
      <c r="AB628" s="55">
        <f t="shared" si="620"/>
        <v>0</v>
      </c>
      <c r="AC628" s="56" t="s">
        <v>34</v>
      </c>
      <c r="AK628" s="33"/>
      <c r="AL628" s="33"/>
    </row>
    <row r="629" spans="1:38" ht="31.5" x14ac:dyDescent="0.25">
      <c r="A629" s="50" t="s">
        <v>1282</v>
      </c>
      <c r="B629" s="125" t="s">
        <v>1356</v>
      </c>
      <c r="C629" s="63" t="s">
        <v>1357</v>
      </c>
      <c r="D629" s="54">
        <v>27.899549177999997</v>
      </c>
      <c r="E629" s="54" t="s">
        <v>34</v>
      </c>
      <c r="F629" s="71">
        <v>3.0008639399999999</v>
      </c>
      <c r="G629" s="71">
        <f t="shared" si="610"/>
        <v>24.898685237999999</v>
      </c>
      <c r="H629" s="54">
        <v>24.726885639999999</v>
      </c>
      <c r="I629" s="54">
        <v>0</v>
      </c>
      <c r="J629" s="54">
        <v>0</v>
      </c>
      <c r="K629" s="71">
        <v>20.726098973333333</v>
      </c>
      <c r="L629" s="54">
        <v>4.0007866666666665</v>
      </c>
      <c r="M629" s="54">
        <f t="shared" si="611"/>
        <v>20.940121710000003</v>
      </c>
      <c r="N629" s="105">
        <v>0</v>
      </c>
      <c r="O629" s="105">
        <v>0</v>
      </c>
      <c r="P629" s="54">
        <v>19.589237440000002</v>
      </c>
      <c r="Q629" s="105">
        <v>1.3508842700000017</v>
      </c>
      <c r="R629" s="54">
        <f t="shared" si="612"/>
        <v>3.9585635279999956</v>
      </c>
      <c r="S629" s="54">
        <f t="shared" si="613"/>
        <v>-3.7867639299999958</v>
      </c>
      <c r="T629" s="55">
        <f t="shared" si="614"/>
        <v>-0.15314358569581657</v>
      </c>
      <c r="U629" s="54">
        <f t="shared" si="615"/>
        <v>0</v>
      </c>
      <c r="V629" s="55">
        <v>0</v>
      </c>
      <c r="W629" s="54">
        <f t="shared" si="616"/>
        <v>0</v>
      </c>
      <c r="X629" s="55">
        <v>0</v>
      </c>
      <c r="Y629" s="54">
        <f t="shared" si="617"/>
        <v>-1.136861533333331</v>
      </c>
      <c r="Z629" s="55">
        <f t="shared" si="618"/>
        <v>-5.4851688916280998E-2</v>
      </c>
      <c r="AA629" s="54">
        <f t="shared" si="619"/>
        <v>-2.6499023966666648</v>
      </c>
      <c r="AB629" s="55">
        <f t="shared" si="620"/>
        <v>-0.66234533791687589</v>
      </c>
      <c r="AC629" s="56" t="s">
        <v>1358</v>
      </c>
      <c r="AK629" s="33"/>
      <c r="AL629" s="33"/>
    </row>
    <row r="630" spans="1:38" ht="31.5" x14ac:dyDescent="0.25">
      <c r="A630" s="50" t="s">
        <v>1282</v>
      </c>
      <c r="B630" s="125" t="s">
        <v>1359</v>
      </c>
      <c r="C630" s="63" t="s">
        <v>1360</v>
      </c>
      <c r="D630" s="54">
        <v>8.24067857</v>
      </c>
      <c r="E630" s="54" t="s">
        <v>34</v>
      </c>
      <c r="F630" s="71">
        <v>1.9385674700000002</v>
      </c>
      <c r="G630" s="71">
        <f t="shared" si="610"/>
        <v>6.3021110999999994</v>
      </c>
      <c r="H630" s="54">
        <v>4.1120349359999997</v>
      </c>
      <c r="I630" s="54">
        <v>0</v>
      </c>
      <c r="J630" s="54">
        <v>0</v>
      </c>
      <c r="K630" s="71">
        <v>3.4266957800000002</v>
      </c>
      <c r="L630" s="54">
        <v>0.68533915599999951</v>
      </c>
      <c r="M630" s="54">
        <f t="shared" si="611"/>
        <v>3.9127519000000004</v>
      </c>
      <c r="N630" s="105">
        <v>0</v>
      </c>
      <c r="O630" s="105">
        <v>0</v>
      </c>
      <c r="P630" s="54">
        <v>3.2606265800000003</v>
      </c>
      <c r="Q630" s="105">
        <v>0.65212532000000012</v>
      </c>
      <c r="R630" s="54">
        <f t="shared" si="612"/>
        <v>2.389359199999999</v>
      </c>
      <c r="S630" s="54">
        <f t="shared" si="613"/>
        <v>-0.1992830359999993</v>
      </c>
      <c r="T630" s="55">
        <f t="shared" si="614"/>
        <v>-4.8463361596303156E-2</v>
      </c>
      <c r="U630" s="54">
        <f t="shared" si="615"/>
        <v>0</v>
      </c>
      <c r="V630" s="55">
        <v>0</v>
      </c>
      <c r="W630" s="54">
        <f t="shared" si="616"/>
        <v>0</v>
      </c>
      <c r="X630" s="55">
        <v>0</v>
      </c>
      <c r="Y630" s="54">
        <f t="shared" si="617"/>
        <v>-0.16606919999999992</v>
      </c>
      <c r="Z630" s="55">
        <f t="shared" si="618"/>
        <v>-4.8463362569057679E-2</v>
      </c>
      <c r="AA630" s="54">
        <f t="shared" si="619"/>
        <v>-3.3213835999999386E-2</v>
      </c>
      <c r="AB630" s="55">
        <f t="shared" si="620"/>
        <v>-4.8463356732530556E-2</v>
      </c>
      <c r="AC630" s="56" t="s">
        <v>34</v>
      </c>
      <c r="AK630" s="33"/>
      <c r="AL630" s="33"/>
    </row>
    <row r="631" spans="1:38" ht="47.25" x14ac:dyDescent="0.25">
      <c r="A631" s="50" t="s">
        <v>1282</v>
      </c>
      <c r="B631" s="124" t="s">
        <v>1361</v>
      </c>
      <c r="C631" s="63" t="s">
        <v>1362</v>
      </c>
      <c r="D631" s="54">
        <v>3.6006242399999997</v>
      </c>
      <c r="E631" s="54" t="s">
        <v>34</v>
      </c>
      <c r="F631" s="71">
        <v>0.21258026999999999</v>
      </c>
      <c r="G631" s="71">
        <f t="shared" si="610"/>
        <v>3.3880439699999996</v>
      </c>
      <c r="H631" s="54">
        <v>3.2861263699999999</v>
      </c>
      <c r="I631" s="54">
        <v>0</v>
      </c>
      <c r="J631" s="54">
        <v>0</v>
      </c>
      <c r="K631" s="71">
        <v>2.8191268699999998</v>
      </c>
      <c r="L631" s="54">
        <v>0.46699950000000001</v>
      </c>
      <c r="M631" s="54">
        <f t="shared" si="611"/>
        <v>0.8619969999999999</v>
      </c>
      <c r="N631" s="105">
        <v>0</v>
      </c>
      <c r="O631" s="105">
        <v>0</v>
      </c>
      <c r="P631" s="54">
        <v>0.8619969999999999</v>
      </c>
      <c r="Q631" s="105">
        <v>0</v>
      </c>
      <c r="R631" s="54">
        <f t="shared" si="612"/>
        <v>2.5260469699999994</v>
      </c>
      <c r="S631" s="54">
        <f t="shared" si="613"/>
        <v>-2.4241293700000002</v>
      </c>
      <c r="T631" s="55">
        <f t="shared" si="614"/>
        <v>-0.73768598558186316</v>
      </c>
      <c r="U631" s="54">
        <f t="shared" si="615"/>
        <v>0</v>
      </c>
      <c r="V631" s="55">
        <v>0</v>
      </c>
      <c r="W631" s="54">
        <f t="shared" si="616"/>
        <v>0</v>
      </c>
      <c r="X631" s="55">
        <v>0</v>
      </c>
      <c r="Y631" s="54">
        <f t="shared" si="617"/>
        <v>-1.9571298699999999</v>
      </c>
      <c r="Z631" s="55">
        <f t="shared" si="618"/>
        <v>-0.69423263309891403</v>
      </c>
      <c r="AA631" s="54">
        <f t="shared" si="619"/>
        <v>-0.46699950000000001</v>
      </c>
      <c r="AB631" s="55">
        <f t="shared" si="620"/>
        <v>-1</v>
      </c>
      <c r="AC631" s="91" t="s">
        <v>1363</v>
      </c>
      <c r="AK631" s="33"/>
      <c r="AL631" s="33"/>
    </row>
    <row r="632" spans="1:38" ht="92.25" customHeight="1" x14ac:dyDescent="0.25">
      <c r="A632" s="50" t="s">
        <v>1282</v>
      </c>
      <c r="B632" s="124" t="s">
        <v>1364</v>
      </c>
      <c r="C632" s="63" t="s">
        <v>1365</v>
      </c>
      <c r="D632" s="54">
        <v>1.66597449</v>
      </c>
      <c r="E632" s="54" t="s">
        <v>34</v>
      </c>
      <c r="F632" s="71">
        <v>9.5234769999999996E-2</v>
      </c>
      <c r="G632" s="71">
        <f t="shared" si="610"/>
        <v>1.57073972</v>
      </c>
      <c r="H632" s="54">
        <v>1.5072401199999999</v>
      </c>
      <c r="I632" s="54">
        <v>0</v>
      </c>
      <c r="J632" s="54">
        <v>0</v>
      </c>
      <c r="K632" s="54">
        <v>1.3062067866666667</v>
      </c>
      <c r="L632" s="54">
        <v>0.20103333333333318</v>
      </c>
      <c r="M632" s="54">
        <f t="shared" si="611"/>
        <v>0</v>
      </c>
      <c r="N632" s="105">
        <v>0</v>
      </c>
      <c r="O632" s="105">
        <v>0</v>
      </c>
      <c r="P632" s="54">
        <v>0</v>
      </c>
      <c r="Q632" s="105">
        <v>0</v>
      </c>
      <c r="R632" s="54">
        <f t="shared" si="612"/>
        <v>1.57073972</v>
      </c>
      <c r="S632" s="54">
        <f t="shared" si="613"/>
        <v>-1.5072401199999999</v>
      </c>
      <c r="T632" s="55">
        <f t="shared" si="614"/>
        <v>-1</v>
      </c>
      <c r="U632" s="54">
        <f t="shared" si="615"/>
        <v>0</v>
      </c>
      <c r="V632" s="55">
        <v>0</v>
      </c>
      <c r="W632" s="54">
        <f t="shared" si="616"/>
        <v>0</v>
      </c>
      <c r="X632" s="55">
        <v>0</v>
      </c>
      <c r="Y632" s="54">
        <f t="shared" si="617"/>
        <v>-1.3062067866666667</v>
      </c>
      <c r="Z632" s="55">
        <f t="shared" si="618"/>
        <v>-1</v>
      </c>
      <c r="AA632" s="54">
        <f t="shared" si="619"/>
        <v>-0.20103333333333318</v>
      </c>
      <c r="AB632" s="55">
        <f t="shared" si="620"/>
        <v>-1</v>
      </c>
      <c r="AC632" s="56" t="s">
        <v>1366</v>
      </c>
      <c r="AK632" s="33"/>
      <c r="AL632" s="33"/>
    </row>
    <row r="633" spans="1:38" ht="72" customHeight="1" x14ac:dyDescent="0.25">
      <c r="A633" s="50" t="s">
        <v>1282</v>
      </c>
      <c r="B633" s="124" t="s">
        <v>1367</v>
      </c>
      <c r="C633" s="63" t="s">
        <v>1368</v>
      </c>
      <c r="D633" s="54">
        <v>24.648336771999997</v>
      </c>
      <c r="E633" s="54" t="s">
        <v>34</v>
      </c>
      <c r="F633" s="71">
        <v>0</v>
      </c>
      <c r="G633" s="71">
        <f t="shared" si="610"/>
        <v>24.648336771999997</v>
      </c>
      <c r="H633" s="54">
        <v>6.3479999999999999</v>
      </c>
      <c r="I633" s="54">
        <v>0</v>
      </c>
      <c r="J633" s="54">
        <v>0</v>
      </c>
      <c r="K633" s="54">
        <v>5.29</v>
      </c>
      <c r="L633" s="54">
        <v>1.0579999999999998</v>
      </c>
      <c r="M633" s="54">
        <f t="shared" si="611"/>
        <v>0</v>
      </c>
      <c r="N633" s="54">
        <v>0</v>
      </c>
      <c r="O633" s="54">
        <v>0</v>
      </c>
      <c r="P633" s="54">
        <v>0</v>
      </c>
      <c r="Q633" s="54">
        <v>0</v>
      </c>
      <c r="R633" s="54">
        <f t="shared" si="612"/>
        <v>24.648336771999997</v>
      </c>
      <c r="S633" s="54">
        <f t="shared" si="613"/>
        <v>-6.3479999999999999</v>
      </c>
      <c r="T633" s="55">
        <f t="shared" si="614"/>
        <v>-1</v>
      </c>
      <c r="U633" s="54">
        <f t="shared" si="615"/>
        <v>0</v>
      </c>
      <c r="V633" s="55">
        <v>0</v>
      </c>
      <c r="W633" s="54">
        <f t="shared" si="616"/>
        <v>0</v>
      </c>
      <c r="X633" s="55">
        <v>0</v>
      </c>
      <c r="Y633" s="54">
        <f t="shared" si="617"/>
        <v>-5.29</v>
      </c>
      <c r="Z633" s="55">
        <f t="shared" si="618"/>
        <v>-1</v>
      </c>
      <c r="AA633" s="54">
        <f t="shared" si="619"/>
        <v>-1.0579999999999998</v>
      </c>
      <c r="AB633" s="55">
        <f t="shared" si="620"/>
        <v>-1</v>
      </c>
      <c r="AC633" s="56" t="s">
        <v>1369</v>
      </c>
      <c r="AK633" s="33"/>
      <c r="AL633" s="33"/>
    </row>
    <row r="634" spans="1:38" ht="31.5" x14ac:dyDescent="0.25">
      <c r="A634" s="50" t="s">
        <v>1282</v>
      </c>
      <c r="B634" s="124" t="s">
        <v>1370</v>
      </c>
      <c r="C634" s="63" t="s">
        <v>1371</v>
      </c>
      <c r="D634" s="54">
        <v>13.853748066</v>
      </c>
      <c r="E634" s="54" t="s">
        <v>34</v>
      </c>
      <c r="F634" s="71">
        <v>0</v>
      </c>
      <c r="G634" s="71">
        <f t="shared" si="610"/>
        <v>13.853748066</v>
      </c>
      <c r="H634" s="54">
        <v>1.2</v>
      </c>
      <c r="I634" s="54">
        <v>0</v>
      </c>
      <c r="J634" s="54">
        <v>0</v>
      </c>
      <c r="K634" s="54">
        <v>1</v>
      </c>
      <c r="L634" s="54">
        <v>0.19999999999999996</v>
      </c>
      <c r="M634" s="54">
        <f t="shared" si="611"/>
        <v>0.77</v>
      </c>
      <c r="N634" s="105">
        <v>0</v>
      </c>
      <c r="O634" s="105">
        <v>0</v>
      </c>
      <c r="P634" s="54">
        <v>0.77</v>
      </c>
      <c r="Q634" s="105">
        <v>0</v>
      </c>
      <c r="R634" s="54">
        <f t="shared" si="612"/>
        <v>13.083748066</v>
      </c>
      <c r="S634" s="54">
        <f t="shared" si="613"/>
        <v>-0.42999999999999994</v>
      </c>
      <c r="T634" s="55">
        <f t="shared" si="614"/>
        <v>-0.35833333333333328</v>
      </c>
      <c r="U634" s="54">
        <f t="shared" si="615"/>
        <v>0</v>
      </c>
      <c r="V634" s="55">
        <v>0</v>
      </c>
      <c r="W634" s="54">
        <f t="shared" si="616"/>
        <v>0</v>
      </c>
      <c r="X634" s="55">
        <v>0</v>
      </c>
      <c r="Y634" s="54">
        <f t="shared" si="617"/>
        <v>-0.22999999999999998</v>
      </c>
      <c r="Z634" s="55">
        <f t="shared" si="618"/>
        <v>-0.22999999999999998</v>
      </c>
      <c r="AA634" s="54">
        <f t="shared" si="619"/>
        <v>-0.19999999999999996</v>
      </c>
      <c r="AB634" s="55">
        <f t="shared" si="620"/>
        <v>-1</v>
      </c>
      <c r="AC634" s="56" t="s">
        <v>1303</v>
      </c>
      <c r="AK634" s="33"/>
      <c r="AL634" s="33"/>
    </row>
    <row r="635" spans="1:38" ht="110.25" x14ac:dyDescent="0.25">
      <c r="A635" s="50" t="s">
        <v>1282</v>
      </c>
      <c r="B635" s="124" t="s">
        <v>1372</v>
      </c>
      <c r="C635" s="63" t="s">
        <v>1373</v>
      </c>
      <c r="D635" s="54">
        <v>6.4540188000000001</v>
      </c>
      <c r="E635" s="54" t="s">
        <v>34</v>
      </c>
      <c r="F635" s="71">
        <v>0</v>
      </c>
      <c r="G635" s="71">
        <f t="shared" si="610"/>
        <v>6.4540188000000001</v>
      </c>
      <c r="H635" s="54">
        <v>5.8086000000000002</v>
      </c>
      <c r="I635" s="54">
        <v>0</v>
      </c>
      <c r="J635" s="54">
        <v>0</v>
      </c>
      <c r="K635" s="71">
        <v>4.8405000000000005</v>
      </c>
      <c r="L635" s="54">
        <v>0.96809999999999974</v>
      </c>
      <c r="M635" s="54">
        <f t="shared" si="611"/>
        <v>6.4540188000000001</v>
      </c>
      <c r="N635" s="105">
        <v>0</v>
      </c>
      <c r="O635" s="105">
        <v>0</v>
      </c>
      <c r="P635" s="54">
        <v>5.3783490000000009</v>
      </c>
      <c r="Q635" s="105">
        <v>1.0756697999999991</v>
      </c>
      <c r="R635" s="54">
        <f t="shared" si="612"/>
        <v>0</v>
      </c>
      <c r="S635" s="54">
        <f t="shared" si="613"/>
        <v>0.64541879999999985</v>
      </c>
      <c r="T635" s="55">
        <f t="shared" si="614"/>
        <v>0.11111434769135417</v>
      </c>
      <c r="U635" s="54">
        <f t="shared" si="615"/>
        <v>0</v>
      </c>
      <c r="V635" s="55">
        <v>0</v>
      </c>
      <c r="W635" s="54">
        <f t="shared" si="616"/>
        <v>0</v>
      </c>
      <c r="X635" s="55">
        <v>0</v>
      </c>
      <c r="Y635" s="54">
        <f t="shared" si="617"/>
        <v>0.53784900000000047</v>
      </c>
      <c r="Z635" s="55">
        <f t="shared" si="618"/>
        <v>0.11111434769135428</v>
      </c>
      <c r="AA635" s="54">
        <f t="shared" si="619"/>
        <v>0.10756979999999938</v>
      </c>
      <c r="AB635" s="55">
        <f t="shared" si="620"/>
        <v>0.11111434769135359</v>
      </c>
      <c r="AC635" s="56" t="s">
        <v>1374</v>
      </c>
      <c r="AK635" s="33"/>
      <c r="AL635" s="33"/>
    </row>
    <row r="636" spans="1:38" ht="47.25" x14ac:dyDescent="0.25">
      <c r="A636" s="50" t="s">
        <v>1282</v>
      </c>
      <c r="B636" s="124" t="s">
        <v>1375</v>
      </c>
      <c r="C636" s="63" t="s">
        <v>1376</v>
      </c>
      <c r="D636" s="64">
        <v>22.413892500000003</v>
      </c>
      <c r="E636" s="64" t="s">
        <v>34</v>
      </c>
      <c r="F636" s="64">
        <v>0</v>
      </c>
      <c r="G636" s="71">
        <f t="shared" si="610"/>
        <v>22.413892500000003</v>
      </c>
      <c r="H636" s="54">
        <v>9.2095212499999999</v>
      </c>
      <c r="I636" s="54">
        <v>0</v>
      </c>
      <c r="J636" s="54">
        <v>0</v>
      </c>
      <c r="K636" s="71">
        <v>7.7266010416666671</v>
      </c>
      <c r="L636" s="54">
        <v>1.4829202083333328</v>
      </c>
      <c r="M636" s="54">
        <f t="shared" si="611"/>
        <v>4.8720253600000003</v>
      </c>
      <c r="N636" s="105">
        <v>0</v>
      </c>
      <c r="O636" s="105">
        <v>0</v>
      </c>
      <c r="P636" s="54">
        <v>4.0894464700000004</v>
      </c>
      <c r="Q636" s="105">
        <v>0.78257888999999992</v>
      </c>
      <c r="R636" s="54">
        <f t="shared" si="612"/>
        <v>17.541867140000001</v>
      </c>
      <c r="S636" s="54">
        <f t="shared" si="613"/>
        <v>-4.3374958899999996</v>
      </c>
      <c r="T636" s="55">
        <f t="shared" si="614"/>
        <v>-0.47097951915795838</v>
      </c>
      <c r="U636" s="54">
        <f t="shared" si="615"/>
        <v>0</v>
      </c>
      <c r="V636" s="55">
        <v>0</v>
      </c>
      <c r="W636" s="54">
        <f t="shared" si="616"/>
        <v>0</v>
      </c>
      <c r="X636" s="55">
        <v>0</v>
      </c>
      <c r="Y636" s="54">
        <f t="shared" si="617"/>
        <v>-3.6371545716666667</v>
      </c>
      <c r="Z636" s="55">
        <f t="shared" si="618"/>
        <v>-0.47073150950241299</v>
      </c>
      <c r="AA636" s="54">
        <f t="shared" si="619"/>
        <v>-0.70034131833333291</v>
      </c>
      <c r="AB636" s="55">
        <f t="shared" si="620"/>
        <v>-0.47227174759487073</v>
      </c>
      <c r="AC636" s="56" t="s">
        <v>1377</v>
      </c>
      <c r="AK636" s="33"/>
      <c r="AL636" s="33"/>
    </row>
    <row r="637" spans="1:38" ht="31.5" x14ac:dyDescent="0.25">
      <c r="A637" s="50" t="s">
        <v>1282</v>
      </c>
      <c r="B637" s="124" t="s">
        <v>1378</v>
      </c>
      <c r="C637" s="63" t="s">
        <v>1379</v>
      </c>
      <c r="D637" s="54">
        <v>65.000000008000001</v>
      </c>
      <c r="E637" s="54" t="s">
        <v>34</v>
      </c>
      <c r="F637" s="71">
        <v>0</v>
      </c>
      <c r="G637" s="71">
        <f t="shared" si="610"/>
        <v>65.000000008000001</v>
      </c>
      <c r="H637" s="54">
        <v>2.4700000037999996</v>
      </c>
      <c r="I637" s="54">
        <v>0</v>
      </c>
      <c r="J637" s="54">
        <v>0</v>
      </c>
      <c r="K637" s="71">
        <v>2.0583333365000001</v>
      </c>
      <c r="L637" s="54">
        <v>0.41166666729999957</v>
      </c>
      <c r="M637" s="54">
        <f t="shared" si="611"/>
        <v>0</v>
      </c>
      <c r="N637" s="105">
        <v>0</v>
      </c>
      <c r="O637" s="105">
        <v>0</v>
      </c>
      <c r="P637" s="54">
        <v>0</v>
      </c>
      <c r="Q637" s="105">
        <v>0</v>
      </c>
      <c r="R637" s="54">
        <f t="shared" si="612"/>
        <v>65.000000008000001</v>
      </c>
      <c r="S637" s="54">
        <f t="shared" si="613"/>
        <v>-2.4700000037999996</v>
      </c>
      <c r="T637" s="55">
        <f t="shared" si="614"/>
        <v>-1</v>
      </c>
      <c r="U637" s="54">
        <f t="shared" si="615"/>
        <v>0</v>
      </c>
      <c r="V637" s="55">
        <v>0</v>
      </c>
      <c r="W637" s="54">
        <f t="shared" si="616"/>
        <v>0</v>
      </c>
      <c r="X637" s="55">
        <v>0</v>
      </c>
      <c r="Y637" s="54">
        <f t="shared" si="617"/>
        <v>-2.0583333365000001</v>
      </c>
      <c r="Z637" s="55">
        <f t="shared" si="618"/>
        <v>-1</v>
      </c>
      <c r="AA637" s="54">
        <f t="shared" si="619"/>
        <v>-0.41166666729999957</v>
      </c>
      <c r="AB637" s="55">
        <f t="shared" si="620"/>
        <v>-1</v>
      </c>
      <c r="AC637" s="56" t="s">
        <v>908</v>
      </c>
      <c r="AK637" s="33"/>
      <c r="AL637" s="33"/>
    </row>
    <row r="638" spans="1:38" ht="31.5" x14ac:dyDescent="0.25">
      <c r="A638" s="50" t="s">
        <v>1282</v>
      </c>
      <c r="B638" s="124" t="s">
        <v>1380</v>
      </c>
      <c r="C638" s="63" t="s">
        <v>1381</v>
      </c>
      <c r="D638" s="54">
        <v>38.943869664000005</v>
      </c>
      <c r="E638" s="54" t="s">
        <v>34</v>
      </c>
      <c r="F638" s="71">
        <v>0</v>
      </c>
      <c r="G638" s="71">
        <f t="shared" si="610"/>
        <v>38.943869664000005</v>
      </c>
      <c r="H638" s="54">
        <v>32.988651680000004</v>
      </c>
      <c r="I638" s="54">
        <v>0</v>
      </c>
      <c r="J638" s="54">
        <v>0</v>
      </c>
      <c r="K638" s="71">
        <v>27.537318346666662</v>
      </c>
      <c r="L638" s="54">
        <v>5.4513333333333343</v>
      </c>
      <c r="M638" s="54">
        <f t="shared" si="611"/>
        <v>36.988775370000006</v>
      </c>
      <c r="N638" s="105">
        <v>0</v>
      </c>
      <c r="O638" s="105">
        <v>0</v>
      </c>
      <c r="P638" s="54">
        <v>30.867533399999996</v>
      </c>
      <c r="Q638" s="105">
        <v>6.1212419700000105</v>
      </c>
      <c r="R638" s="54">
        <f t="shared" si="612"/>
        <v>1.9550942939999985</v>
      </c>
      <c r="S638" s="54">
        <f t="shared" si="613"/>
        <v>4.0001236900000023</v>
      </c>
      <c r="T638" s="55">
        <f t="shared" si="614"/>
        <v>0.12125756847543888</v>
      </c>
      <c r="U638" s="54">
        <f t="shared" si="615"/>
        <v>0</v>
      </c>
      <c r="V638" s="55">
        <v>0</v>
      </c>
      <c r="W638" s="54">
        <f t="shared" si="616"/>
        <v>0</v>
      </c>
      <c r="X638" s="55">
        <v>0</v>
      </c>
      <c r="Y638" s="54">
        <f t="shared" si="617"/>
        <v>3.3302150533333332</v>
      </c>
      <c r="Z638" s="55">
        <f t="shared" si="618"/>
        <v>0.12093461721324252</v>
      </c>
      <c r="AA638" s="54">
        <f t="shared" si="619"/>
        <v>0.66990863666667622</v>
      </c>
      <c r="AB638" s="55">
        <f t="shared" si="620"/>
        <v>0.12288895132689423</v>
      </c>
      <c r="AC638" s="56" t="s">
        <v>1310</v>
      </c>
      <c r="AK638" s="33"/>
      <c r="AL638" s="33"/>
    </row>
    <row r="639" spans="1:38" ht="31.5" x14ac:dyDescent="0.25">
      <c r="A639" s="50" t="s">
        <v>1282</v>
      </c>
      <c r="B639" s="125" t="s">
        <v>1382</v>
      </c>
      <c r="C639" s="100" t="s">
        <v>1383</v>
      </c>
      <c r="D639" s="54">
        <v>2.2974575740000001</v>
      </c>
      <c r="E639" s="54" t="s">
        <v>34</v>
      </c>
      <c r="F639" s="71">
        <v>0</v>
      </c>
      <c r="G639" s="71">
        <f t="shared" si="610"/>
        <v>2.2974575740000001</v>
      </c>
      <c r="H639" s="54">
        <v>2.1107686700000001</v>
      </c>
      <c r="I639" s="54">
        <v>0</v>
      </c>
      <c r="J639" s="54">
        <v>0</v>
      </c>
      <c r="K639" s="71">
        <v>1.8307427333333333</v>
      </c>
      <c r="L639" s="54">
        <v>0.28002593666666686</v>
      </c>
      <c r="M639" s="54">
        <f t="shared" si="611"/>
        <v>0</v>
      </c>
      <c r="N639" s="105">
        <v>0</v>
      </c>
      <c r="O639" s="105">
        <v>0</v>
      </c>
      <c r="P639" s="54">
        <v>0</v>
      </c>
      <c r="Q639" s="105">
        <v>0</v>
      </c>
      <c r="R639" s="54">
        <f t="shared" si="612"/>
        <v>2.2974575740000001</v>
      </c>
      <c r="S639" s="54">
        <f t="shared" si="613"/>
        <v>-2.1107686700000001</v>
      </c>
      <c r="T639" s="55">
        <f t="shared" si="614"/>
        <v>-1</v>
      </c>
      <c r="U639" s="54">
        <f t="shared" si="615"/>
        <v>0</v>
      </c>
      <c r="V639" s="55">
        <v>0</v>
      </c>
      <c r="W639" s="54">
        <f t="shared" si="616"/>
        <v>0</v>
      </c>
      <c r="X639" s="55">
        <v>0</v>
      </c>
      <c r="Y639" s="54">
        <f t="shared" si="617"/>
        <v>-1.8307427333333333</v>
      </c>
      <c r="Z639" s="55">
        <f t="shared" si="618"/>
        <v>-1</v>
      </c>
      <c r="AA639" s="54">
        <f t="shared" si="619"/>
        <v>-0.28002593666666686</v>
      </c>
      <c r="AB639" s="55">
        <f t="shared" si="620"/>
        <v>-1</v>
      </c>
      <c r="AC639" s="56" t="s">
        <v>1384</v>
      </c>
      <c r="AK639" s="33"/>
      <c r="AL639" s="33"/>
    </row>
    <row r="640" spans="1:38" ht="31.5" x14ac:dyDescent="0.25">
      <c r="A640" s="50" t="s">
        <v>1282</v>
      </c>
      <c r="B640" s="125" t="s">
        <v>1385</v>
      </c>
      <c r="C640" s="100" t="s">
        <v>1386</v>
      </c>
      <c r="D640" s="64">
        <v>24.473226090000001</v>
      </c>
      <c r="E640" s="64" t="s">
        <v>34</v>
      </c>
      <c r="F640" s="64">
        <v>0</v>
      </c>
      <c r="G640" s="71">
        <f t="shared" si="610"/>
        <v>24.473226090000001</v>
      </c>
      <c r="H640" s="54">
        <v>0.53642286000000006</v>
      </c>
      <c r="I640" s="54">
        <v>0</v>
      </c>
      <c r="J640" s="54">
        <v>0</v>
      </c>
      <c r="K640" s="71">
        <v>0.44701905000000003</v>
      </c>
      <c r="L640" s="54">
        <v>8.9403810000000028E-2</v>
      </c>
      <c r="M640" s="54">
        <f t="shared" si="611"/>
        <v>0.53400000000000003</v>
      </c>
      <c r="N640" s="105">
        <v>0</v>
      </c>
      <c r="O640" s="105">
        <v>0</v>
      </c>
      <c r="P640" s="54">
        <v>0.44500000000000001</v>
      </c>
      <c r="Q640" s="105">
        <v>8.9000000000000024E-2</v>
      </c>
      <c r="R640" s="54">
        <f t="shared" si="612"/>
        <v>23.939226090000002</v>
      </c>
      <c r="S640" s="54">
        <f t="shared" si="613"/>
        <v>-2.4228600000000267E-3</v>
      </c>
      <c r="T640" s="55">
        <f t="shared" si="614"/>
        <v>-4.5166978901682647E-3</v>
      </c>
      <c r="U640" s="54">
        <f t="shared" si="615"/>
        <v>0</v>
      </c>
      <c r="V640" s="55">
        <v>0</v>
      </c>
      <c r="W640" s="54">
        <f t="shared" si="616"/>
        <v>0</v>
      </c>
      <c r="X640" s="55">
        <v>0</v>
      </c>
      <c r="Y640" s="54">
        <f t="shared" si="617"/>
        <v>-2.0190500000000222E-3</v>
      </c>
      <c r="Z640" s="55">
        <f t="shared" si="618"/>
        <v>-4.5166978901682647E-3</v>
      </c>
      <c r="AA640" s="54">
        <f t="shared" si="619"/>
        <v>-4.0381000000000444E-4</v>
      </c>
      <c r="AB640" s="55">
        <f t="shared" si="620"/>
        <v>-4.5166978901682638E-3</v>
      </c>
      <c r="AC640" s="56" t="s">
        <v>34</v>
      </c>
      <c r="AK640" s="33"/>
      <c r="AL640" s="33"/>
    </row>
    <row r="641" spans="1:38" ht="47.25" x14ac:dyDescent="0.25">
      <c r="A641" s="42" t="s">
        <v>1387</v>
      </c>
      <c r="B641" s="43" t="s">
        <v>457</v>
      </c>
      <c r="C641" s="94" t="s">
        <v>33</v>
      </c>
      <c r="D641" s="45">
        <f t="shared" ref="D641:AA641" si="621">D642</f>
        <v>0</v>
      </c>
      <c r="E641" s="46">
        <f t="shared" si="621"/>
        <v>0</v>
      </c>
      <c r="F641" s="67">
        <f t="shared" si="621"/>
        <v>0</v>
      </c>
      <c r="G641" s="67">
        <f t="shared" si="621"/>
        <v>0</v>
      </c>
      <c r="H641" s="47">
        <f t="shared" si="621"/>
        <v>0</v>
      </c>
      <c r="I641" s="47">
        <f t="shared" si="621"/>
        <v>0</v>
      </c>
      <c r="J641" s="47">
        <f t="shared" si="621"/>
        <v>0</v>
      </c>
      <c r="K641" s="47">
        <f t="shared" si="621"/>
        <v>0</v>
      </c>
      <c r="L641" s="47">
        <f t="shared" si="621"/>
        <v>0</v>
      </c>
      <c r="M641" s="47">
        <f t="shared" si="621"/>
        <v>0</v>
      </c>
      <c r="N641" s="47">
        <f t="shared" si="621"/>
        <v>0</v>
      </c>
      <c r="O641" s="47">
        <f t="shared" si="621"/>
        <v>0</v>
      </c>
      <c r="P641" s="47">
        <f t="shared" si="621"/>
        <v>0</v>
      </c>
      <c r="Q641" s="47">
        <f t="shared" si="621"/>
        <v>0</v>
      </c>
      <c r="R641" s="47">
        <f t="shared" si="621"/>
        <v>0</v>
      </c>
      <c r="S641" s="47">
        <f t="shared" si="621"/>
        <v>0</v>
      </c>
      <c r="T641" s="48">
        <v>0</v>
      </c>
      <c r="U641" s="47">
        <f t="shared" si="621"/>
        <v>0</v>
      </c>
      <c r="V641" s="48">
        <v>0</v>
      </c>
      <c r="W641" s="47">
        <f t="shared" si="621"/>
        <v>0</v>
      </c>
      <c r="X641" s="48">
        <v>0</v>
      </c>
      <c r="Y641" s="47">
        <f t="shared" si="621"/>
        <v>0</v>
      </c>
      <c r="Z641" s="48">
        <v>0</v>
      </c>
      <c r="AA641" s="47">
        <f t="shared" si="621"/>
        <v>0</v>
      </c>
      <c r="AB641" s="48">
        <v>0</v>
      </c>
      <c r="AC641" s="68" t="s">
        <v>34</v>
      </c>
      <c r="AK641" s="33"/>
      <c r="AL641" s="33"/>
    </row>
    <row r="642" spans="1:38" x14ac:dyDescent="0.25">
      <c r="A642" s="42" t="s">
        <v>1388</v>
      </c>
      <c r="B642" s="43" t="s">
        <v>1389</v>
      </c>
      <c r="C642" s="94" t="s">
        <v>33</v>
      </c>
      <c r="D642" s="65">
        <f t="shared" ref="D642:S642" si="622">SUM(D643:D644)</f>
        <v>0</v>
      </c>
      <c r="E642" s="66">
        <f t="shared" si="622"/>
        <v>0</v>
      </c>
      <c r="F642" s="66">
        <f t="shared" si="622"/>
        <v>0</v>
      </c>
      <c r="G642" s="66">
        <f t="shared" si="622"/>
        <v>0</v>
      </c>
      <c r="H642" s="47">
        <f t="shared" si="622"/>
        <v>0</v>
      </c>
      <c r="I642" s="47">
        <f t="shared" si="622"/>
        <v>0</v>
      </c>
      <c r="J642" s="47">
        <f t="shared" si="622"/>
        <v>0</v>
      </c>
      <c r="K642" s="47">
        <f t="shared" si="622"/>
        <v>0</v>
      </c>
      <c r="L642" s="47">
        <f t="shared" si="622"/>
        <v>0</v>
      </c>
      <c r="M642" s="47">
        <f t="shared" si="622"/>
        <v>0</v>
      </c>
      <c r="N642" s="47">
        <f t="shared" si="622"/>
        <v>0</v>
      </c>
      <c r="O642" s="47">
        <f t="shared" si="622"/>
        <v>0</v>
      </c>
      <c r="P642" s="47">
        <f t="shared" si="622"/>
        <v>0</v>
      </c>
      <c r="Q642" s="47">
        <f t="shared" si="622"/>
        <v>0</v>
      </c>
      <c r="R642" s="47">
        <f t="shared" si="622"/>
        <v>0</v>
      </c>
      <c r="S642" s="47">
        <f t="shared" si="622"/>
        <v>0</v>
      </c>
      <c r="T642" s="48">
        <v>0</v>
      </c>
      <c r="U642" s="47">
        <f t="shared" ref="U642" si="623">SUM(U643:U644)</f>
        <v>0</v>
      </c>
      <c r="V642" s="48">
        <v>0</v>
      </c>
      <c r="W642" s="47">
        <f t="shared" ref="W642" si="624">SUM(W643:W644)</f>
        <v>0</v>
      </c>
      <c r="X642" s="48">
        <v>0</v>
      </c>
      <c r="Y642" s="47">
        <f t="shared" ref="Y642" si="625">SUM(Y643:Y644)</f>
        <v>0</v>
      </c>
      <c r="Z642" s="48">
        <v>0</v>
      </c>
      <c r="AA642" s="47">
        <f t="shared" ref="AA642" si="626">SUM(AA643:AA644)</f>
        <v>0</v>
      </c>
      <c r="AB642" s="48">
        <v>0</v>
      </c>
      <c r="AC642" s="49" t="s">
        <v>34</v>
      </c>
      <c r="AK642" s="33"/>
      <c r="AL642" s="33"/>
    </row>
    <row r="643" spans="1:38" ht="47.25" x14ac:dyDescent="0.25">
      <c r="A643" s="85" t="s">
        <v>1390</v>
      </c>
      <c r="B643" s="43" t="s">
        <v>461</v>
      </c>
      <c r="C643" s="94" t="s">
        <v>33</v>
      </c>
      <c r="D643" s="45">
        <v>0</v>
      </c>
      <c r="E643" s="46">
        <v>0</v>
      </c>
      <c r="F643" s="67">
        <v>0</v>
      </c>
      <c r="G643" s="67">
        <v>0</v>
      </c>
      <c r="H643" s="47">
        <v>0</v>
      </c>
      <c r="I643" s="47">
        <v>0</v>
      </c>
      <c r="J643" s="47">
        <v>0</v>
      </c>
      <c r="K643" s="47">
        <v>0</v>
      </c>
      <c r="L643" s="47">
        <v>0</v>
      </c>
      <c r="M643" s="47">
        <v>0</v>
      </c>
      <c r="N643" s="47">
        <v>0</v>
      </c>
      <c r="O643" s="47">
        <v>0</v>
      </c>
      <c r="P643" s="47">
        <v>0</v>
      </c>
      <c r="Q643" s="47">
        <v>0</v>
      </c>
      <c r="R643" s="47">
        <v>0</v>
      </c>
      <c r="S643" s="47">
        <v>0</v>
      </c>
      <c r="T643" s="48">
        <v>0</v>
      </c>
      <c r="U643" s="47">
        <v>0</v>
      </c>
      <c r="V643" s="48">
        <v>0</v>
      </c>
      <c r="W643" s="47">
        <v>0</v>
      </c>
      <c r="X643" s="48">
        <v>0</v>
      </c>
      <c r="Y643" s="47">
        <v>0</v>
      </c>
      <c r="Z643" s="48">
        <v>0</v>
      </c>
      <c r="AA643" s="47">
        <v>0</v>
      </c>
      <c r="AB643" s="48">
        <v>0</v>
      </c>
      <c r="AC643" s="49" t="s">
        <v>34</v>
      </c>
      <c r="AK643" s="33"/>
      <c r="AL643" s="33"/>
    </row>
    <row r="644" spans="1:38" ht="47.25" x14ac:dyDescent="0.25">
      <c r="A644" s="42" t="s">
        <v>1391</v>
      </c>
      <c r="B644" s="106" t="s">
        <v>463</v>
      </c>
      <c r="C644" s="61" t="s">
        <v>33</v>
      </c>
      <c r="D644" s="45">
        <v>0</v>
      </c>
      <c r="E644" s="46">
        <v>0</v>
      </c>
      <c r="F644" s="67">
        <v>0</v>
      </c>
      <c r="G644" s="67">
        <v>0</v>
      </c>
      <c r="H644" s="61">
        <v>0</v>
      </c>
      <c r="I644" s="61">
        <v>0</v>
      </c>
      <c r="J644" s="61">
        <v>0</v>
      </c>
      <c r="K644" s="61">
        <v>0</v>
      </c>
      <c r="L644" s="61">
        <v>0</v>
      </c>
      <c r="M644" s="61">
        <v>0</v>
      </c>
      <c r="N644" s="61">
        <v>0</v>
      </c>
      <c r="O644" s="61">
        <v>0</v>
      </c>
      <c r="P644" s="61">
        <v>0</v>
      </c>
      <c r="Q644" s="61">
        <v>0</v>
      </c>
      <c r="R644" s="61">
        <v>0</v>
      </c>
      <c r="S644" s="61">
        <v>0</v>
      </c>
      <c r="T644" s="48">
        <v>0</v>
      </c>
      <c r="U644" s="61">
        <v>0</v>
      </c>
      <c r="V644" s="48">
        <v>0</v>
      </c>
      <c r="W644" s="61">
        <v>0</v>
      </c>
      <c r="X644" s="48">
        <v>0</v>
      </c>
      <c r="Y644" s="61">
        <v>0</v>
      </c>
      <c r="Z644" s="48">
        <v>0</v>
      </c>
      <c r="AA644" s="61">
        <v>0</v>
      </c>
      <c r="AB644" s="48">
        <v>0</v>
      </c>
      <c r="AC644" s="49" t="s">
        <v>34</v>
      </c>
      <c r="AK644" s="33"/>
      <c r="AL644" s="33"/>
    </row>
    <row r="645" spans="1:38" x14ac:dyDescent="0.25">
      <c r="A645" s="84" t="s">
        <v>1392</v>
      </c>
      <c r="B645" s="43" t="s">
        <v>465</v>
      </c>
      <c r="C645" s="44" t="s">
        <v>33</v>
      </c>
      <c r="D645" s="45">
        <v>0</v>
      </c>
      <c r="E645" s="46">
        <v>0</v>
      </c>
      <c r="F645" s="67">
        <v>0</v>
      </c>
      <c r="G645" s="67">
        <v>0</v>
      </c>
      <c r="H645" s="47">
        <v>0</v>
      </c>
      <c r="I645" s="47">
        <v>0</v>
      </c>
      <c r="J645" s="47">
        <v>0</v>
      </c>
      <c r="K645" s="47">
        <v>0</v>
      </c>
      <c r="L645" s="47">
        <v>0</v>
      </c>
      <c r="M645" s="47">
        <v>0</v>
      </c>
      <c r="N645" s="47">
        <v>0</v>
      </c>
      <c r="O645" s="47">
        <v>0</v>
      </c>
      <c r="P645" s="47">
        <v>0</v>
      </c>
      <c r="Q645" s="47">
        <v>0</v>
      </c>
      <c r="R645" s="47">
        <v>0</v>
      </c>
      <c r="S645" s="47">
        <v>0</v>
      </c>
      <c r="T645" s="48">
        <v>0</v>
      </c>
      <c r="U645" s="47">
        <v>0</v>
      </c>
      <c r="V645" s="48">
        <v>0</v>
      </c>
      <c r="W645" s="47">
        <v>0</v>
      </c>
      <c r="X645" s="48">
        <v>0</v>
      </c>
      <c r="Y645" s="47">
        <v>0</v>
      </c>
      <c r="Z645" s="48">
        <v>0</v>
      </c>
      <c r="AA645" s="47">
        <v>0</v>
      </c>
      <c r="AB645" s="48">
        <v>0</v>
      </c>
      <c r="AC645" s="49" t="s">
        <v>34</v>
      </c>
      <c r="AK645" s="33"/>
      <c r="AL645" s="33"/>
    </row>
    <row r="646" spans="1:38" ht="47.25" x14ac:dyDescent="0.25">
      <c r="A646" s="85" t="s">
        <v>1393</v>
      </c>
      <c r="B646" s="43" t="s">
        <v>461</v>
      </c>
      <c r="C646" s="44" t="s">
        <v>33</v>
      </c>
      <c r="D646" s="45">
        <v>0</v>
      </c>
      <c r="E646" s="46">
        <v>0</v>
      </c>
      <c r="F646" s="67">
        <v>0</v>
      </c>
      <c r="G646" s="67">
        <v>0</v>
      </c>
      <c r="H646" s="47">
        <v>0</v>
      </c>
      <c r="I646" s="47">
        <v>0</v>
      </c>
      <c r="J646" s="47">
        <v>0</v>
      </c>
      <c r="K646" s="47">
        <v>0</v>
      </c>
      <c r="L646" s="47">
        <v>0</v>
      </c>
      <c r="M646" s="47">
        <v>0</v>
      </c>
      <c r="N646" s="47">
        <v>0</v>
      </c>
      <c r="O646" s="47">
        <v>0</v>
      </c>
      <c r="P646" s="47">
        <v>0</v>
      </c>
      <c r="Q646" s="47">
        <v>0</v>
      </c>
      <c r="R646" s="47">
        <v>0</v>
      </c>
      <c r="S646" s="47">
        <v>0</v>
      </c>
      <c r="T646" s="48">
        <v>0</v>
      </c>
      <c r="U646" s="47">
        <v>0</v>
      </c>
      <c r="V646" s="48">
        <v>0</v>
      </c>
      <c r="W646" s="47">
        <v>0</v>
      </c>
      <c r="X646" s="48">
        <v>0</v>
      </c>
      <c r="Y646" s="47">
        <v>0</v>
      </c>
      <c r="Z646" s="48">
        <v>0</v>
      </c>
      <c r="AA646" s="47">
        <v>0</v>
      </c>
      <c r="AB646" s="48">
        <v>0</v>
      </c>
      <c r="AC646" s="49" t="s">
        <v>34</v>
      </c>
      <c r="AK646" s="33"/>
      <c r="AL646" s="33"/>
    </row>
    <row r="647" spans="1:38" ht="47.25" x14ac:dyDescent="0.25">
      <c r="A647" s="85" t="s">
        <v>1394</v>
      </c>
      <c r="B647" s="58" t="s">
        <v>463</v>
      </c>
      <c r="C647" s="44" t="s">
        <v>33</v>
      </c>
      <c r="D647" s="45">
        <v>0</v>
      </c>
      <c r="E647" s="46">
        <v>0</v>
      </c>
      <c r="F647" s="67">
        <v>0</v>
      </c>
      <c r="G647" s="67">
        <v>0</v>
      </c>
      <c r="H647" s="47">
        <v>0</v>
      </c>
      <c r="I647" s="47">
        <v>0</v>
      </c>
      <c r="J647" s="47">
        <v>0</v>
      </c>
      <c r="K647" s="47">
        <v>0</v>
      </c>
      <c r="L647" s="47">
        <v>0</v>
      </c>
      <c r="M647" s="47">
        <v>0</v>
      </c>
      <c r="N647" s="47">
        <v>0</v>
      </c>
      <c r="O647" s="47">
        <v>0</v>
      </c>
      <c r="P647" s="47">
        <v>0</v>
      </c>
      <c r="Q647" s="47">
        <v>0</v>
      </c>
      <c r="R647" s="47">
        <v>0</v>
      </c>
      <c r="S647" s="47">
        <v>0</v>
      </c>
      <c r="T647" s="48">
        <v>0</v>
      </c>
      <c r="U647" s="47">
        <v>0</v>
      </c>
      <c r="V647" s="48">
        <v>0</v>
      </c>
      <c r="W647" s="47">
        <v>0</v>
      </c>
      <c r="X647" s="48">
        <v>0</v>
      </c>
      <c r="Y647" s="47">
        <v>0</v>
      </c>
      <c r="Z647" s="48">
        <v>0</v>
      </c>
      <c r="AA647" s="47">
        <v>0</v>
      </c>
      <c r="AB647" s="48">
        <v>0</v>
      </c>
      <c r="AC647" s="114" t="s">
        <v>34</v>
      </c>
      <c r="AK647" s="33"/>
      <c r="AL647" s="33"/>
    </row>
    <row r="648" spans="1:38" x14ac:dyDescent="0.25">
      <c r="A648" s="85" t="s">
        <v>1395</v>
      </c>
      <c r="B648" s="43" t="s">
        <v>469</v>
      </c>
      <c r="C648" s="94" t="s">
        <v>33</v>
      </c>
      <c r="D648" s="65">
        <f t="shared" ref="D648:S648" si="627">D649+D650+D651+D652</f>
        <v>1916.536832643</v>
      </c>
      <c r="E648" s="66">
        <f t="shared" si="627"/>
        <v>0</v>
      </c>
      <c r="F648" s="66">
        <f t="shared" si="627"/>
        <v>1522.2697735600002</v>
      </c>
      <c r="G648" s="66">
        <f t="shared" si="627"/>
        <v>394.26705908299982</v>
      </c>
      <c r="H648" s="47">
        <f t="shared" si="627"/>
        <v>26.708222200000002</v>
      </c>
      <c r="I648" s="47">
        <f t="shared" si="627"/>
        <v>0</v>
      </c>
      <c r="J648" s="47">
        <f t="shared" si="627"/>
        <v>0</v>
      </c>
      <c r="K648" s="47">
        <f t="shared" si="627"/>
        <v>22.431035246666667</v>
      </c>
      <c r="L648" s="47">
        <f t="shared" si="627"/>
        <v>4.2771869533333344</v>
      </c>
      <c r="M648" s="47">
        <f t="shared" si="627"/>
        <v>24.547095799999994</v>
      </c>
      <c r="N648" s="47">
        <f t="shared" si="627"/>
        <v>0</v>
      </c>
      <c r="O648" s="47">
        <f t="shared" si="627"/>
        <v>0</v>
      </c>
      <c r="P648" s="47">
        <f t="shared" si="627"/>
        <v>20.613441369999997</v>
      </c>
      <c r="Q648" s="47">
        <f t="shared" si="627"/>
        <v>3.9336544299999971</v>
      </c>
      <c r="R648" s="47">
        <f t="shared" si="627"/>
        <v>369.71996328299986</v>
      </c>
      <c r="S648" s="47">
        <f t="shared" si="627"/>
        <v>-2.1611264000000077</v>
      </c>
      <c r="T648" s="48">
        <f t="shared" si="614"/>
        <v>-8.0916145740318413E-2</v>
      </c>
      <c r="U648" s="47">
        <f t="shared" ref="U648" si="628">U649+U650+U651+U652</f>
        <v>0</v>
      </c>
      <c r="V648" s="48">
        <v>0</v>
      </c>
      <c r="W648" s="47">
        <f t="shared" ref="W648" si="629">W649+W650+W651+W652</f>
        <v>0</v>
      </c>
      <c r="X648" s="48">
        <v>0</v>
      </c>
      <c r="Y648" s="47">
        <f t="shared" ref="Y648" si="630">Y649+Y650+Y651+Y652</f>
        <v>-1.8175938766666704</v>
      </c>
      <c r="Z648" s="48">
        <f t="shared" si="618"/>
        <v>-8.1030316107981296E-2</v>
      </c>
      <c r="AA648" s="47">
        <f t="shared" ref="AA648" si="631">AA649+AA650+AA651+AA652</f>
        <v>-0.34353252333333728</v>
      </c>
      <c r="AB648" s="48">
        <f t="shared" si="620"/>
        <v>-8.0317397177509978E-2</v>
      </c>
      <c r="AC648" s="49" t="s">
        <v>34</v>
      </c>
      <c r="AK648" s="33"/>
      <c r="AL648" s="33"/>
    </row>
    <row r="649" spans="1:38" ht="31.5" x14ac:dyDescent="0.25">
      <c r="A649" s="42" t="s">
        <v>1396</v>
      </c>
      <c r="B649" s="43" t="s">
        <v>471</v>
      </c>
      <c r="C649" s="94" t="s">
        <v>33</v>
      </c>
      <c r="D649" s="65">
        <v>0</v>
      </c>
      <c r="E649" s="66">
        <v>0</v>
      </c>
      <c r="F649" s="66">
        <v>0</v>
      </c>
      <c r="G649" s="66">
        <v>0</v>
      </c>
      <c r="H649" s="47">
        <v>0</v>
      </c>
      <c r="I649" s="47">
        <v>0</v>
      </c>
      <c r="J649" s="47">
        <v>0</v>
      </c>
      <c r="K649" s="47">
        <v>0</v>
      </c>
      <c r="L649" s="47">
        <v>0</v>
      </c>
      <c r="M649" s="47">
        <v>0</v>
      </c>
      <c r="N649" s="47">
        <v>0</v>
      </c>
      <c r="O649" s="47">
        <v>0</v>
      </c>
      <c r="P649" s="47">
        <v>0</v>
      </c>
      <c r="Q649" s="47">
        <v>0</v>
      </c>
      <c r="R649" s="47">
        <v>0</v>
      </c>
      <c r="S649" s="47">
        <v>0</v>
      </c>
      <c r="T649" s="48">
        <v>0</v>
      </c>
      <c r="U649" s="47">
        <v>0</v>
      </c>
      <c r="V649" s="48">
        <v>0</v>
      </c>
      <c r="W649" s="47">
        <v>0</v>
      </c>
      <c r="X649" s="48">
        <v>0</v>
      </c>
      <c r="Y649" s="47">
        <v>0</v>
      </c>
      <c r="Z649" s="48">
        <v>0</v>
      </c>
      <c r="AA649" s="47">
        <v>0</v>
      </c>
      <c r="AB649" s="48">
        <v>0</v>
      </c>
      <c r="AC649" s="49" t="s">
        <v>34</v>
      </c>
      <c r="AK649" s="33"/>
      <c r="AL649" s="33"/>
    </row>
    <row r="650" spans="1:38" x14ac:dyDescent="0.25">
      <c r="A650" s="42" t="s">
        <v>1397</v>
      </c>
      <c r="B650" s="43" t="s">
        <v>473</v>
      </c>
      <c r="C650" s="94" t="s">
        <v>33</v>
      </c>
      <c r="D650" s="65">
        <v>0</v>
      </c>
      <c r="E650" s="66">
        <v>0</v>
      </c>
      <c r="F650" s="66">
        <v>0</v>
      </c>
      <c r="G650" s="66">
        <v>0</v>
      </c>
      <c r="H650" s="47">
        <v>0</v>
      </c>
      <c r="I650" s="47">
        <v>0</v>
      </c>
      <c r="J650" s="47">
        <v>0</v>
      </c>
      <c r="K650" s="47">
        <v>0</v>
      </c>
      <c r="L650" s="47">
        <v>0</v>
      </c>
      <c r="M650" s="47">
        <v>0</v>
      </c>
      <c r="N650" s="47">
        <v>0</v>
      </c>
      <c r="O650" s="47">
        <v>0</v>
      </c>
      <c r="P650" s="47">
        <v>0</v>
      </c>
      <c r="Q650" s="47">
        <v>0</v>
      </c>
      <c r="R650" s="47">
        <v>0</v>
      </c>
      <c r="S650" s="47">
        <v>0</v>
      </c>
      <c r="T650" s="48">
        <v>0</v>
      </c>
      <c r="U650" s="47">
        <v>0</v>
      </c>
      <c r="V650" s="48">
        <v>0</v>
      </c>
      <c r="W650" s="47">
        <v>0</v>
      </c>
      <c r="X650" s="48">
        <v>0</v>
      </c>
      <c r="Y650" s="47">
        <v>0</v>
      </c>
      <c r="Z650" s="48">
        <v>0</v>
      </c>
      <c r="AA650" s="47">
        <v>0</v>
      </c>
      <c r="AB650" s="48">
        <v>0</v>
      </c>
      <c r="AC650" s="49" t="s">
        <v>34</v>
      </c>
      <c r="AK650" s="33"/>
      <c r="AL650" s="33"/>
    </row>
    <row r="651" spans="1:38" ht="31.5" x14ac:dyDescent="0.25">
      <c r="A651" s="42" t="s">
        <v>1398</v>
      </c>
      <c r="B651" s="43" t="s">
        <v>477</v>
      </c>
      <c r="C651" s="94" t="s">
        <v>33</v>
      </c>
      <c r="D651" s="45">
        <v>0</v>
      </c>
      <c r="E651" s="46">
        <v>0</v>
      </c>
      <c r="F651" s="67">
        <v>0</v>
      </c>
      <c r="G651" s="67">
        <v>0</v>
      </c>
      <c r="H651" s="47">
        <v>0</v>
      </c>
      <c r="I651" s="47">
        <v>0</v>
      </c>
      <c r="J651" s="47">
        <v>0</v>
      </c>
      <c r="K651" s="47">
        <v>0</v>
      </c>
      <c r="L651" s="47">
        <v>0</v>
      </c>
      <c r="M651" s="47">
        <v>0</v>
      </c>
      <c r="N651" s="47">
        <v>0</v>
      </c>
      <c r="O651" s="47">
        <v>0</v>
      </c>
      <c r="P651" s="47">
        <v>0</v>
      </c>
      <c r="Q651" s="47">
        <v>0</v>
      </c>
      <c r="R651" s="47">
        <v>0</v>
      </c>
      <c r="S651" s="47">
        <v>0</v>
      </c>
      <c r="T651" s="48">
        <v>0</v>
      </c>
      <c r="U651" s="47">
        <v>0</v>
      </c>
      <c r="V651" s="48">
        <v>0</v>
      </c>
      <c r="W651" s="47">
        <v>0</v>
      </c>
      <c r="X651" s="48">
        <v>0</v>
      </c>
      <c r="Y651" s="47">
        <v>0</v>
      </c>
      <c r="Z651" s="48">
        <v>0</v>
      </c>
      <c r="AA651" s="47">
        <v>0</v>
      </c>
      <c r="AB651" s="48">
        <v>0</v>
      </c>
      <c r="AC651" s="49" t="s">
        <v>34</v>
      </c>
      <c r="AK651" s="33"/>
      <c r="AL651" s="33"/>
    </row>
    <row r="652" spans="1:38" x14ac:dyDescent="0.25">
      <c r="A652" s="42" t="s">
        <v>1399</v>
      </c>
      <c r="B652" s="43" t="s">
        <v>484</v>
      </c>
      <c r="C652" s="94" t="s">
        <v>33</v>
      </c>
      <c r="D652" s="37">
        <f t="shared" ref="D652:E652" si="632">SUM(D653:D653)</f>
        <v>1916.536832643</v>
      </c>
      <c r="E652" s="38">
        <f t="shared" si="632"/>
        <v>0</v>
      </c>
      <c r="F652" s="86">
        <f t="shared" ref="F652:AA652" si="633">SUM(F653:F653)</f>
        <v>1522.2697735600002</v>
      </c>
      <c r="G652" s="86">
        <f t="shared" si="633"/>
        <v>394.26705908299982</v>
      </c>
      <c r="H652" s="47">
        <f t="shared" si="633"/>
        <v>26.708222200000002</v>
      </c>
      <c r="I652" s="47">
        <f t="shared" si="633"/>
        <v>0</v>
      </c>
      <c r="J652" s="47">
        <f t="shared" si="633"/>
        <v>0</v>
      </c>
      <c r="K652" s="47">
        <f t="shared" si="633"/>
        <v>22.431035246666667</v>
      </c>
      <c r="L652" s="47">
        <f t="shared" si="633"/>
        <v>4.2771869533333344</v>
      </c>
      <c r="M652" s="47">
        <f t="shared" si="633"/>
        <v>24.547095799999994</v>
      </c>
      <c r="N652" s="47">
        <f t="shared" si="633"/>
        <v>0</v>
      </c>
      <c r="O652" s="47">
        <f t="shared" si="633"/>
        <v>0</v>
      </c>
      <c r="P652" s="47">
        <f t="shared" si="633"/>
        <v>20.613441369999997</v>
      </c>
      <c r="Q652" s="47">
        <f t="shared" si="633"/>
        <v>3.9336544299999971</v>
      </c>
      <c r="R652" s="47">
        <f t="shared" si="633"/>
        <v>369.71996328299986</v>
      </c>
      <c r="S652" s="47">
        <f t="shared" si="633"/>
        <v>-2.1611264000000077</v>
      </c>
      <c r="T652" s="48">
        <f t="shared" si="614"/>
        <v>-8.0916145740318413E-2</v>
      </c>
      <c r="U652" s="47">
        <f t="shared" si="633"/>
        <v>0</v>
      </c>
      <c r="V652" s="48">
        <v>0</v>
      </c>
      <c r="W652" s="47">
        <f t="shared" si="633"/>
        <v>0</v>
      </c>
      <c r="X652" s="48">
        <v>0</v>
      </c>
      <c r="Y652" s="47">
        <f t="shared" si="633"/>
        <v>-1.8175938766666704</v>
      </c>
      <c r="Z652" s="48">
        <f t="shared" si="618"/>
        <v>-8.1030316107981296E-2</v>
      </c>
      <c r="AA652" s="47">
        <f t="shared" si="633"/>
        <v>-0.34353252333333728</v>
      </c>
      <c r="AB652" s="48">
        <f t="shared" si="620"/>
        <v>-8.0317397177509978E-2</v>
      </c>
      <c r="AC652" s="49" t="s">
        <v>34</v>
      </c>
      <c r="AK652" s="33"/>
      <c r="AL652" s="33"/>
    </row>
    <row r="653" spans="1:38" ht="63" x14ac:dyDescent="0.25">
      <c r="A653" s="50" t="s">
        <v>1399</v>
      </c>
      <c r="B653" s="125" t="s">
        <v>1400</v>
      </c>
      <c r="C653" s="99" t="s">
        <v>1401</v>
      </c>
      <c r="D653" s="77">
        <v>1916.536832643</v>
      </c>
      <c r="E653" s="77" t="s">
        <v>34</v>
      </c>
      <c r="F653" s="126">
        <v>1522.2697735600002</v>
      </c>
      <c r="G653" s="71">
        <f>D653-F653</f>
        <v>394.26705908299982</v>
      </c>
      <c r="H653" s="54">
        <v>26.708222200000002</v>
      </c>
      <c r="I653" s="54">
        <v>0</v>
      </c>
      <c r="J653" s="54">
        <v>0</v>
      </c>
      <c r="K653" s="71">
        <v>22.431035246666667</v>
      </c>
      <c r="L653" s="54">
        <v>4.2771869533333344</v>
      </c>
      <c r="M653" s="54">
        <f>N653+O653+P653+Q653</f>
        <v>24.547095799999994</v>
      </c>
      <c r="N653" s="105">
        <v>0</v>
      </c>
      <c r="O653" s="105">
        <v>0</v>
      </c>
      <c r="P653" s="54">
        <v>20.613441369999997</v>
      </c>
      <c r="Q653" s="54">
        <v>3.9336544299999971</v>
      </c>
      <c r="R653" s="54">
        <f>G653-M653</f>
        <v>369.71996328299986</v>
      </c>
      <c r="S653" s="54">
        <f>M653-H653</f>
        <v>-2.1611264000000077</v>
      </c>
      <c r="T653" s="55">
        <f>S653/H653</f>
        <v>-8.0916145740318413E-2</v>
      </c>
      <c r="U653" s="54">
        <f>N653-I653</f>
        <v>0</v>
      </c>
      <c r="V653" s="55">
        <v>0</v>
      </c>
      <c r="W653" s="54">
        <f>O653-J653</f>
        <v>0</v>
      </c>
      <c r="X653" s="55">
        <v>0</v>
      </c>
      <c r="Y653" s="54">
        <f>P653-K653</f>
        <v>-1.8175938766666704</v>
      </c>
      <c r="Z653" s="55">
        <f>Y653/K653</f>
        <v>-8.1030316107981296E-2</v>
      </c>
      <c r="AA653" s="54">
        <f>Q653-L653</f>
        <v>-0.34353252333333728</v>
      </c>
      <c r="AB653" s="55">
        <f>AA653/L653</f>
        <v>-8.0317397177509978E-2</v>
      </c>
      <c r="AC653" s="56" t="s">
        <v>34</v>
      </c>
      <c r="AK653" s="33"/>
      <c r="AL653" s="33"/>
    </row>
    <row r="654" spans="1:38" ht="31.5" x14ac:dyDescent="0.25">
      <c r="A654" s="42" t="s">
        <v>1402</v>
      </c>
      <c r="B654" s="43" t="s">
        <v>499</v>
      </c>
      <c r="C654" s="94" t="s">
        <v>33</v>
      </c>
      <c r="D654" s="37">
        <v>0</v>
      </c>
      <c r="E654" s="38">
        <v>0</v>
      </c>
      <c r="F654" s="38">
        <v>0</v>
      </c>
      <c r="G654" s="38">
        <v>0</v>
      </c>
      <c r="H654" s="47">
        <v>0</v>
      </c>
      <c r="I654" s="47">
        <v>0</v>
      </c>
      <c r="J654" s="47">
        <v>0</v>
      </c>
      <c r="K654" s="47">
        <v>0</v>
      </c>
      <c r="L654" s="47">
        <v>0</v>
      </c>
      <c r="M654" s="47">
        <v>0</v>
      </c>
      <c r="N654" s="47">
        <v>0</v>
      </c>
      <c r="O654" s="47">
        <v>0</v>
      </c>
      <c r="P654" s="47">
        <v>0</v>
      </c>
      <c r="Q654" s="47">
        <v>0</v>
      </c>
      <c r="R654" s="47">
        <v>0</v>
      </c>
      <c r="S654" s="47">
        <v>0</v>
      </c>
      <c r="T654" s="48">
        <v>0</v>
      </c>
      <c r="U654" s="47">
        <v>0</v>
      </c>
      <c r="V654" s="48">
        <v>0</v>
      </c>
      <c r="W654" s="47">
        <v>0</v>
      </c>
      <c r="X654" s="48">
        <v>0</v>
      </c>
      <c r="Y654" s="47">
        <v>0</v>
      </c>
      <c r="Z654" s="48">
        <v>0</v>
      </c>
      <c r="AA654" s="47">
        <v>0</v>
      </c>
      <c r="AB654" s="48">
        <v>0</v>
      </c>
      <c r="AC654" s="49" t="s">
        <v>34</v>
      </c>
      <c r="AK654" s="33"/>
      <c r="AL654" s="33"/>
    </row>
    <row r="655" spans="1:38" x14ac:dyDescent="0.25">
      <c r="A655" s="42" t="s">
        <v>1403</v>
      </c>
      <c r="B655" s="43" t="s">
        <v>501</v>
      </c>
      <c r="C655" s="94" t="s">
        <v>33</v>
      </c>
      <c r="D655" s="45">
        <f t="shared" ref="D655:E655" si="634">SUM(D656:D749)</f>
        <v>668.13220851600022</v>
      </c>
      <c r="E655" s="46">
        <f t="shared" si="634"/>
        <v>0</v>
      </c>
      <c r="F655" s="46">
        <f t="shared" ref="F655:S655" si="635">SUM(F656:F749)</f>
        <v>350.66130354000001</v>
      </c>
      <c r="G655" s="46">
        <f t="shared" si="635"/>
        <v>317.47090497600004</v>
      </c>
      <c r="H655" s="47">
        <f t="shared" si="635"/>
        <v>286.95053119999989</v>
      </c>
      <c r="I655" s="47">
        <f t="shared" si="635"/>
        <v>0</v>
      </c>
      <c r="J655" s="47">
        <f t="shared" si="635"/>
        <v>0</v>
      </c>
      <c r="K655" s="47">
        <f t="shared" si="635"/>
        <v>212.78342603333334</v>
      </c>
      <c r="L655" s="47">
        <f t="shared" si="635"/>
        <v>74.167105166666602</v>
      </c>
      <c r="M655" s="47">
        <f t="shared" si="635"/>
        <v>202.98380625999997</v>
      </c>
      <c r="N655" s="47">
        <f t="shared" si="635"/>
        <v>0</v>
      </c>
      <c r="O655" s="47">
        <f t="shared" si="635"/>
        <v>0</v>
      </c>
      <c r="P655" s="47">
        <f t="shared" si="635"/>
        <v>129.28433765</v>
      </c>
      <c r="Q655" s="47">
        <f t="shared" si="635"/>
        <v>73.699468609999968</v>
      </c>
      <c r="R655" s="47">
        <f t="shared" si="635"/>
        <v>135.40465091599998</v>
      </c>
      <c r="S655" s="47">
        <f t="shared" si="635"/>
        <v>-104.88427713999999</v>
      </c>
      <c r="T655" s="48">
        <f t="shared" ref="T655:T718" si="636">S655/H655</f>
        <v>-0.36551344477873554</v>
      </c>
      <c r="U655" s="47">
        <f t="shared" ref="U655" si="637">SUM(U656:U749)</f>
        <v>0</v>
      </c>
      <c r="V655" s="48">
        <v>0</v>
      </c>
      <c r="W655" s="47">
        <f t="shared" ref="W655" si="638">SUM(W656:W749)</f>
        <v>0</v>
      </c>
      <c r="X655" s="48">
        <v>0</v>
      </c>
      <c r="Y655" s="47">
        <f t="shared" ref="Y655" si="639">SUM(Y656:Y749)</f>
        <v>-87.041914303333371</v>
      </c>
      <c r="Z655" s="48">
        <f t="shared" ref="Z655" si="640">Y655/K655</f>
        <v>-0.40906341215550274</v>
      </c>
      <c r="AA655" s="47">
        <f t="shared" ref="AA655" si="641">SUM(AA656:AA749)</f>
        <v>-17.842362836666624</v>
      </c>
      <c r="AB655" s="48">
        <f t="shared" ref="AB655:AB718" si="642">AA655/L655</f>
        <v>-0.24056976197967656</v>
      </c>
      <c r="AC655" s="49" t="s">
        <v>34</v>
      </c>
      <c r="AK655" s="33"/>
      <c r="AL655" s="33"/>
    </row>
    <row r="656" spans="1:38" ht="15.75" customHeight="1" x14ac:dyDescent="0.25">
      <c r="A656" s="50" t="s">
        <v>1403</v>
      </c>
      <c r="B656" s="124" t="s">
        <v>1404</v>
      </c>
      <c r="C656" s="102" t="s">
        <v>1405</v>
      </c>
      <c r="D656" s="54">
        <v>248.85624352000002</v>
      </c>
      <c r="E656" s="54" t="s">
        <v>34</v>
      </c>
      <c r="F656" s="54">
        <v>227.92144818</v>
      </c>
      <c r="G656" s="71">
        <f t="shared" ref="G656:G719" si="643">D656-F656</f>
        <v>20.934795340000022</v>
      </c>
      <c r="H656" s="54">
        <v>20.934795340000001</v>
      </c>
      <c r="I656" s="54">
        <v>0</v>
      </c>
      <c r="J656" s="54">
        <v>0</v>
      </c>
      <c r="K656" s="71">
        <v>0</v>
      </c>
      <c r="L656" s="54">
        <v>20.934795340000001</v>
      </c>
      <c r="M656" s="54">
        <f t="shared" ref="M656:M720" si="644">N656+O656+P656+Q656</f>
        <v>20.934795350000002</v>
      </c>
      <c r="N656" s="105">
        <v>0</v>
      </c>
      <c r="O656" s="105">
        <v>0</v>
      </c>
      <c r="P656" s="54">
        <v>0</v>
      </c>
      <c r="Q656" s="54">
        <v>20.934795350000002</v>
      </c>
      <c r="R656" s="54">
        <f t="shared" ref="R656:R719" si="645">G656-M656</f>
        <v>-9.9999795111216372E-9</v>
      </c>
      <c r="S656" s="54">
        <f t="shared" ref="S656:S719" si="646">M656-H656</f>
        <v>1.000000082740371E-8</v>
      </c>
      <c r="T656" s="55">
        <f t="shared" si="636"/>
        <v>4.7767368464771954E-10</v>
      </c>
      <c r="U656" s="54">
        <f t="shared" ref="U656:U719" si="647">N656-I656</f>
        <v>0</v>
      </c>
      <c r="V656" s="55">
        <v>0</v>
      </c>
      <c r="W656" s="54">
        <f t="shared" ref="W656:W719" si="648">O656-J656</f>
        <v>0</v>
      </c>
      <c r="X656" s="55">
        <v>0</v>
      </c>
      <c r="Y656" s="54">
        <f t="shared" ref="Y656:Y719" si="649">P656-K656</f>
        <v>0</v>
      </c>
      <c r="Z656" s="55">
        <v>0</v>
      </c>
      <c r="AA656" s="54">
        <f t="shared" ref="AA656:AA719" si="650">Q656-L656</f>
        <v>1.000000082740371E-8</v>
      </c>
      <c r="AB656" s="55">
        <f t="shared" si="642"/>
        <v>4.7767368464771954E-10</v>
      </c>
      <c r="AC656" s="56" t="s">
        <v>34</v>
      </c>
      <c r="AK656" s="33"/>
      <c r="AL656" s="33"/>
    </row>
    <row r="657" spans="1:38" ht="31.5" x14ac:dyDescent="0.25">
      <c r="A657" s="50" t="s">
        <v>1403</v>
      </c>
      <c r="B657" s="125" t="s">
        <v>1406</v>
      </c>
      <c r="C657" s="63" t="s">
        <v>1407</v>
      </c>
      <c r="D657" s="54">
        <v>0.48</v>
      </c>
      <c r="E657" s="54" t="s">
        <v>34</v>
      </c>
      <c r="F657" s="54">
        <v>0</v>
      </c>
      <c r="G657" s="71">
        <f t="shared" si="643"/>
        <v>0.48</v>
      </c>
      <c r="H657" s="54">
        <v>0.48</v>
      </c>
      <c r="I657" s="54">
        <v>0</v>
      </c>
      <c r="J657" s="54">
        <v>0</v>
      </c>
      <c r="K657" s="71">
        <v>0.4</v>
      </c>
      <c r="L657" s="54">
        <v>7.999999999999996E-2</v>
      </c>
      <c r="M657" s="54">
        <f t="shared" si="644"/>
        <v>0.48</v>
      </c>
      <c r="N657" s="105">
        <v>0</v>
      </c>
      <c r="O657" s="105">
        <v>0</v>
      </c>
      <c r="P657" s="54">
        <v>0.4</v>
      </c>
      <c r="Q657" s="54">
        <v>7.999999999999996E-2</v>
      </c>
      <c r="R657" s="54">
        <f t="shared" si="645"/>
        <v>0</v>
      </c>
      <c r="S657" s="54">
        <f t="shared" si="646"/>
        <v>0</v>
      </c>
      <c r="T657" s="55">
        <f t="shared" si="636"/>
        <v>0</v>
      </c>
      <c r="U657" s="54">
        <f t="shared" si="647"/>
        <v>0</v>
      </c>
      <c r="V657" s="55">
        <v>0</v>
      </c>
      <c r="W657" s="54">
        <f t="shared" si="648"/>
        <v>0</v>
      </c>
      <c r="X657" s="55">
        <v>0</v>
      </c>
      <c r="Y657" s="54">
        <f t="shared" si="649"/>
        <v>0</v>
      </c>
      <c r="Z657" s="55">
        <f t="shared" ref="Z657:Z720" si="651">Y657/K657</f>
        <v>0</v>
      </c>
      <c r="AA657" s="54">
        <f t="shared" si="650"/>
        <v>0</v>
      </c>
      <c r="AB657" s="55">
        <f t="shared" si="642"/>
        <v>0</v>
      </c>
      <c r="AC657" s="56" t="s">
        <v>34</v>
      </c>
      <c r="AK657" s="33"/>
      <c r="AL657" s="33"/>
    </row>
    <row r="658" spans="1:38" ht="47.25" x14ac:dyDescent="0.25">
      <c r="A658" s="50" t="s">
        <v>1403</v>
      </c>
      <c r="B658" s="124" t="s">
        <v>1408</v>
      </c>
      <c r="C658" s="63" t="s">
        <v>1409</v>
      </c>
      <c r="D658" s="54">
        <v>52.998791003999997</v>
      </c>
      <c r="E658" s="54" t="s">
        <v>34</v>
      </c>
      <c r="F658" s="54">
        <v>0</v>
      </c>
      <c r="G658" s="71">
        <f t="shared" si="643"/>
        <v>52.998791003999997</v>
      </c>
      <c r="H658" s="54">
        <v>23.0899523</v>
      </c>
      <c r="I658" s="54">
        <v>0</v>
      </c>
      <c r="J658" s="54">
        <v>0</v>
      </c>
      <c r="K658" s="71">
        <v>19.2416269166667</v>
      </c>
      <c r="L658" s="54">
        <v>3.8483253833333002</v>
      </c>
      <c r="M658" s="54">
        <f t="shared" si="644"/>
        <v>9.3232039800000006</v>
      </c>
      <c r="N658" s="105">
        <v>0</v>
      </c>
      <c r="O658" s="105">
        <v>0</v>
      </c>
      <c r="P658" s="54">
        <v>7.7693366500000005</v>
      </c>
      <c r="Q658" s="54">
        <v>1.5538673300000001</v>
      </c>
      <c r="R658" s="54">
        <f t="shared" si="645"/>
        <v>43.675587023999995</v>
      </c>
      <c r="S658" s="54">
        <f t="shared" si="646"/>
        <v>-13.76674832</v>
      </c>
      <c r="T658" s="55">
        <f t="shared" si="636"/>
        <v>-0.59622246686061797</v>
      </c>
      <c r="U658" s="54">
        <f t="shared" si="647"/>
        <v>0</v>
      </c>
      <c r="V658" s="55">
        <v>0</v>
      </c>
      <c r="W658" s="54">
        <f t="shared" si="648"/>
        <v>0</v>
      </c>
      <c r="X658" s="55">
        <v>0</v>
      </c>
      <c r="Y658" s="54">
        <f t="shared" si="649"/>
        <v>-11.4722902666667</v>
      </c>
      <c r="Z658" s="55">
        <f t="shared" si="651"/>
        <v>-0.59622246686061875</v>
      </c>
      <c r="AA658" s="54">
        <f t="shared" si="650"/>
        <v>-2.2944580533333001</v>
      </c>
      <c r="AB658" s="55">
        <f t="shared" si="642"/>
        <v>-0.59622246686061453</v>
      </c>
      <c r="AC658" s="56" t="s">
        <v>1410</v>
      </c>
      <c r="AK658" s="33"/>
      <c r="AL658" s="33"/>
    </row>
    <row r="659" spans="1:38" ht="63" x14ac:dyDescent="0.25">
      <c r="A659" s="50" t="s">
        <v>1403</v>
      </c>
      <c r="B659" s="124" t="s">
        <v>1411</v>
      </c>
      <c r="C659" s="63" t="s">
        <v>1412</v>
      </c>
      <c r="D659" s="54" t="s">
        <v>34</v>
      </c>
      <c r="E659" s="54" t="s">
        <v>34</v>
      </c>
      <c r="F659" s="54" t="s">
        <v>34</v>
      </c>
      <c r="G659" s="71" t="s">
        <v>34</v>
      </c>
      <c r="H659" s="54" t="s">
        <v>34</v>
      </c>
      <c r="I659" s="54" t="s">
        <v>34</v>
      </c>
      <c r="J659" s="54" t="s">
        <v>34</v>
      </c>
      <c r="K659" s="71" t="s">
        <v>34</v>
      </c>
      <c r="L659" s="54" t="s">
        <v>34</v>
      </c>
      <c r="M659" s="54">
        <f t="shared" si="644"/>
        <v>3.3479999999999999</v>
      </c>
      <c r="N659" s="105">
        <v>0</v>
      </c>
      <c r="O659" s="105">
        <v>0</v>
      </c>
      <c r="P659" s="54">
        <v>2.79</v>
      </c>
      <c r="Q659" s="105">
        <v>0.55799999999999983</v>
      </c>
      <c r="R659" s="54" t="s">
        <v>34</v>
      </c>
      <c r="S659" s="54" t="s">
        <v>34</v>
      </c>
      <c r="T659" s="55" t="s">
        <v>34</v>
      </c>
      <c r="U659" s="54" t="s">
        <v>34</v>
      </c>
      <c r="V659" s="55" t="s">
        <v>34</v>
      </c>
      <c r="W659" s="54" t="s">
        <v>34</v>
      </c>
      <c r="X659" s="55" t="s">
        <v>34</v>
      </c>
      <c r="Y659" s="54" t="s">
        <v>34</v>
      </c>
      <c r="Z659" s="55" t="s">
        <v>34</v>
      </c>
      <c r="AA659" s="54" t="s">
        <v>34</v>
      </c>
      <c r="AB659" s="55" t="s">
        <v>34</v>
      </c>
      <c r="AC659" s="22" t="s">
        <v>1413</v>
      </c>
      <c r="AK659" s="33"/>
      <c r="AL659" s="33"/>
    </row>
    <row r="660" spans="1:38" ht="31.5" x14ac:dyDescent="0.25">
      <c r="A660" s="50" t="s">
        <v>1403</v>
      </c>
      <c r="B660" s="129" t="s">
        <v>1414</v>
      </c>
      <c r="C660" s="90" t="s">
        <v>1415</v>
      </c>
      <c r="D660" s="54">
        <v>0.46901999999999999</v>
      </c>
      <c r="E660" s="54" t="s">
        <v>34</v>
      </c>
      <c r="F660" s="54">
        <v>0</v>
      </c>
      <c r="G660" s="71">
        <f t="shared" si="643"/>
        <v>0.46901999999999999</v>
      </c>
      <c r="H660" s="54">
        <v>0.46901999999999999</v>
      </c>
      <c r="I660" s="54">
        <v>0</v>
      </c>
      <c r="J660" s="54">
        <v>0</v>
      </c>
      <c r="K660" s="71">
        <v>0.39085000000000003</v>
      </c>
      <c r="L660" s="54">
        <v>7.8169999999999962E-2</v>
      </c>
      <c r="M660" s="54">
        <f t="shared" si="644"/>
        <v>0.40639103999999998</v>
      </c>
      <c r="N660" s="105">
        <v>0</v>
      </c>
      <c r="O660" s="105">
        <v>0</v>
      </c>
      <c r="P660" s="54">
        <v>0.33865919999999999</v>
      </c>
      <c r="Q660" s="54">
        <v>6.7731839999999988E-2</v>
      </c>
      <c r="R660" s="54">
        <f t="shared" si="645"/>
        <v>6.2628960000000011E-2</v>
      </c>
      <c r="S660" s="54">
        <f t="shared" si="646"/>
        <v>-6.2628960000000011E-2</v>
      </c>
      <c r="T660" s="55">
        <f t="shared" si="636"/>
        <v>-0.1335315338365102</v>
      </c>
      <c r="U660" s="54">
        <f t="shared" si="647"/>
        <v>0</v>
      </c>
      <c r="V660" s="55">
        <v>0</v>
      </c>
      <c r="W660" s="54">
        <f t="shared" si="648"/>
        <v>0</v>
      </c>
      <c r="X660" s="55">
        <v>0</v>
      </c>
      <c r="Y660" s="54">
        <f t="shared" si="649"/>
        <v>-5.2190800000000037E-2</v>
      </c>
      <c r="Z660" s="55">
        <f t="shared" si="651"/>
        <v>-0.13353153383651026</v>
      </c>
      <c r="AA660" s="54">
        <f t="shared" si="650"/>
        <v>-1.0438159999999974E-2</v>
      </c>
      <c r="AB660" s="55">
        <f t="shared" si="642"/>
        <v>-0.1335315338365099</v>
      </c>
      <c r="AC660" s="56" t="s">
        <v>1416</v>
      </c>
    </row>
    <row r="661" spans="1:38" ht="31.5" x14ac:dyDescent="0.25">
      <c r="A661" s="50" t="s">
        <v>1403</v>
      </c>
      <c r="B661" s="129" t="s">
        <v>1417</v>
      </c>
      <c r="C661" s="90" t="s">
        <v>1418</v>
      </c>
      <c r="D661" s="54">
        <v>0.92416799999999988</v>
      </c>
      <c r="E661" s="54" t="s">
        <v>34</v>
      </c>
      <c r="F661" s="54">
        <v>0</v>
      </c>
      <c r="G661" s="71">
        <f t="shared" si="643"/>
        <v>0.92416799999999988</v>
      </c>
      <c r="H661" s="54">
        <v>0.92416799999999988</v>
      </c>
      <c r="I661" s="54">
        <v>0</v>
      </c>
      <c r="J661" s="54">
        <v>0</v>
      </c>
      <c r="K661" s="71">
        <v>0.77013999999999994</v>
      </c>
      <c r="L661" s="54">
        <v>0.15402799999999994</v>
      </c>
      <c r="M661" s="54">
        <f t="shared" si="644"/>
        <v>0.87754471000000001</v>
      </c>
      <c r="N661" s="105">
        <v>0</v>
      </c>
      <c r="O661" s="105">
        <v>0</v>
      </c>
      <c r="P661" s="54">
        <v>0.73128725999999999</v>
      </c>
      <c r="Q661" s="54">
        <v>0.14625745000000001</v>
      </c>
      <c r="R661" s="54">
        <f t="shared" si="645"/>
        <v>4.6623289999999873E-2</v>
      </c>
      <c r="S661" s="54">
        <f t="shared" si="646"/>
        <v>-4.6623289999999873E-2</v>
      </c>
      <c r="T661" s="55">
        <f t="shared" si="636"/>
        <v>-5.0448933527237338E-2</v>
      </c>
      <c r="U661" s="54">
        <f t="shared" si="647"/>
        <v>0</v>
      </c>
      <c r="V661" s="55">
        <v>0</v>
      </c>
      <c r="W661" s="54">
        <f t="shared" si="648"/>
        <v>0</v>
      </c>
      <c r="X661" s="55">
        <v>0</v>
      </c>
      <c r="Y661" s="54">
        <f t="shared" si="649"/>
        <v>-3.8852739999999941E-2</v>
      </c>
      <c r="Z661" s="55">
        <f t="shared" si="651"/>
        <v>-5.044893136312871E-2</v>
      </c>
      <c r="AA661" s="54">
        <f t="shared" si="650"/>
        <v>-7.7705499999999317E-3</v>
      </c>
      <c r="AB661" s="55">
        <f t="shared" si="642"/>
        <v>-5.0448944347780501E-2</v>
      </c>
      <c r="AC661" s="56" t="s">
        <v>34</v>
      </c>
    </row>
    <row r="662" spans="1:38" ht="31.5" x14ac:dyDescent="0.25">
      <c r="A662" s="50" t="s">
        <v>1403</v>
      </c>
      <c r="B662" s="129" t="s">
        <v>1419</v>
      </c>
      <c r="C662" s="90" t="s">
        <v>1420</v>
      </c>
      <c r="D662" s="54">
        <v>0.91087800000000008</v>
      </c>
      <c r="E662" s="54" t="s">
        <v>34</v>
      </c>
      <c r="F662" s="54">
        <v>0</v>
      </c>
      <c r="G662" s="71">
        <f t="shared" si="643"/>
        <v>0.91087800000000008</v>
      </c>
      <c r="H662" s="54">
        <v>0.91087800000000008</v>
      </c>
      <c r="I662" s="54">
        <v>0</v>
      </c>
      <c r="J662" s="54">
        <v>0</v>
      </c>
      <c r="K662" s="71">
        <v>0.7590650000000001</v>
      </c>
      <c r="L662" s="54">
        <v>0.15181299999999998</v>
      </c>
      <c r="M662" s="54">
        <f t="shared" si="644"/>
        <v>0.86011199999999999</v>
      </c>
      <c r="N662" s="105">
        <v>0</v>
      </c>
      <c r="O662" s="105">
        <v>0</v>
      </c>
      <c r="P662" s="54">
        <v>0.71675999999999995</v>
      </c>
      <c r="Q662" s="54">
        <v>0.14335200000000003</v>
      </c>
      <c r="R662" s="54">
        <f t="shared" si="645"/>
        <v>5.0766000000000089E-2</v>
      </c>
      <c r="S662" s="54">
        <f t="shared" si="646"/>
        <v>-5.0766000000000089E-2</v>
      </c>
      <c r="T662" s="55">
        <f t="shared" si="636"/>
        <v>-5.5733039989987777E-2</v>
      </c>
      <c r="U662" s="54">
        <f t="shared" si="647"/>
        <v>0</v>
      </c>
      <c r="V662" s="55">
        <v>0</v>
      </c>
      <c r="W662" s="54">
        <f t="shared" si="648"/>
        <v>0</v>
      </c>
      <c r="X662" s="55">
        <v>0</v>
      </c>
      <c r="Y662" s="54">
        <f t="shared" si="649"/>
        <v>-4.2305000000000148E-2</v>
      </c>
      <c r="Z662" s="55">
        <f t="shared" si="651"/>
        <v>-5.5733039989987868E-2</v>
      </c>
      <c r="AA662" s="54">
        <f t="shared" si="650"/>
        <v>-8.4609999999999408E-3</v>
      </c>
      <c r="AB662" s="55">
        <f t="shared" si="642"/>
        <v>-5.5733039989987299E-2</v>
      </c>
      <c r="AC662" s="56" t="s">
        <v>34</v>
      </c>
    </row>
    <row r="663" spans="1:38" ht="31.5" x14ac:dyDescent="0.25">
      <c r="A663" s="50" t="s">
        <v>1403</v>
      </c>
      <c r="B663" s="129" t="s">
        <v>1421</v>
      </c>
      <c r="C663" s="90" t="s">
        <v>1422</v>
      </c>
      <c r="D663" s="54">
        <v>2.48658</v>
      </c>
      <c r="E663" s="54" t="s">
        <v>34</v>
      </c>
      <c r="F663" s="54">
        <v>0</v>
      </c>
      <c r="G663" s="71">
        <f t="shared" si="643"/>
        <v>2.48658</v>
      </c>
      <c r="H663" s="54">
        <v>2.48658</v>
      </c>
      <c r="I663" s="54">
        <v>0</v>
      </c>
      <c r="J663" s="54">
        <v>0</v>
      </c>
      <c r="K663" s="71">
        <v>2.0721500000000002</v>
      </c>
      <c r="L663" s="54">
        <v>0.41442999999999985</v>
      </c>
      <c r="M663" s="54">
        <f t="shared" si="644"/>
        <v>2.4865752000000003</v>
      </c>
      <c r="N663" s="105">
        <v>0</v>
      </c>
      <c r="O663" s="105">
        <v>0</v>
      </c>
      <c r="P663" s="54">
        <v>2.072146</v>
      </c>
      <c r="Q663" s="54">
        <v>0.41442920000000028</v>
      </c>
      <c r="R663" s="54">
        <f t="shared" si="645"/>
        <v>4.799999999693938E-6</v>
      </c>
      <c r="S663" s="54">
        <f t="shared" si="646"/>
        <v>-4.799999999693938E-6</v>
      </c>
      <c r="T663" s="55">
        <f t="shared" si="636"/>
        <v>-1.9303621840817258E-6</v>
      </c>
      <c r="U663" s="54">
        <f t="shared" si="647"/>
        <v>0</v>
      </c>
      <c r="V663" s="55">
        <v>0</v>
      </c>
      <c r="W663" s="54">
        <f t="shared" si="648"/>
        <v>0</v>
      </c>
      <c r="X663" s="55">
        <v>0</v>
      </c>
      <c r="Y663" s="54">
        <f t="shared" si="649"/>
        <v>-4.0000000001150227E-6</v>
      </c>
      <c r="Z663" s="55">
        <f t="shared" si="651"/>
        <v>-1.9303621842603201E-6</v>
      </c>
      <c r="AA663" s="54">
        <f t="shared" si="650"/>
        <v>-7.9999999957891532E-7</v>
      </c>
      <c r="AB663" s="55">
        <f t="shared" si="642"/>
        <v>-1.9303621831887548E-6</v>
      </c>
      <c r="AC663" s="56" t="s">
        <v>34</v>
      </c>
    </row>
    <row r="664" spans="1:38" ht="31.5" x14ac:dyDescent="0.25">
      <c r="A664" s="50" t="s">
        <v>1403</v>
      </c>
      <c r="B664" s="137" t="s">
        <v>1423</v>
      </c>
      <c r="C664" s="99" t="s">
        <v>1424</v>
      </c>
      <c r="D664" s="54">
        <v>106.66585535999999</v>
      </c>
      <c r="E664" s="54" t="s">
        <v>34</v>
      </c>
      <c r="F664" s="54">
        <v>106.66585535999999</v>
      </c>
      <c r="G664" s="71">
        <f t="shared" si="643"/>
        <v>0</v>
      </c>
      <c r="H664" s="54">
        <v>0</v>
      </c>
      <c r="I664" s="54">
        <v>0</v>
      </c>
      <c r="J664" s="54">
        <v>0</v>
      </c>
      <c r="K664" s="71">
        <v>0</v>
      </c>
      <c r="L664" s="54">
        <v>0</v>
      </c>
      <c r="M664" s="54">
        <f t="shared" si="644"/>
        <v>0</v>
      </c>
      <c r="N664" s="105">
        <v>0</v>
      </c>
      <c r="O664" s="105">
        <v>0</v>
      </c>
      <c r="P664" s="54">
        <v>0</v>
      </c>
      <c r="Q664" s="54">
        <v>0</v>
      </c>
      <c r="R664" s="54">
        <f t="shared" si="645"/>
        <v>0</v>
      </c>
      <c r="S664" s="54">
        <f t="shared" si="646"/>
        <v>0</v>
      </c>
      <c r="T664" s="55">
        <v>0</v>
      </c>
      <c r="U664" s="54">
        <f t="shared" si="647"/>
        <v>0</v>
      </c>
      <c r="V664" s="55">
        <v>0</v>
      </c>
      <c r="W664" s="54">
        <f t="shared" si="648"/>
        <v>0</v>
      </c>
      <c r="X664" s="55">
        <v>0</v>
      </c>
      <c r="Y664" s="54">
        <f t="shared" si="649"/>
        <v>0</v>
      </c>
      <c r="Z664" s="55">
        <v>0</v>
      </c>
      <c r="AA664" s="54">
        <f t="shared" si="650"/>
        <v>0</v>
      </c>
      <c r="AB664" s="55">
        <v>0</v>
      </c>
      <c r="AC664" s="56" t="s">
        <v>34</v>
      </c>
    </row>
    <row r="665" spans="1:38" ht="31.5" x14ac:dyDescent="0.25">
      <c r="A665" s="50" t="s">
        <v>1403</v>
      </c>
      <c r="B665" s="129" t="s">
        <v>1425</v>
      </c>
      <c r="C665" s="90" t="s">
        <v>1426</v>
      </c>
      <c r="D665" s="54">
        <v>0.97014946000000002</v>
      </c>
      <c r="E665" s="54" t="s">
        <v>34</v>
      </c>
      <c r="F665" s="54">
        <v>0</v>
      </c>
      <c r="G665" s="71">
        <f t="shared" si="643"/>
        <v>0.97014946000000002</v>
      </c>
      <c r="H665" s="54">
        <v>0.97014946000000002</v>
      </c>
      <c r="I665" s="54">
        <v>0</v>
      </c>
      <c r="J665" s="54">
        <v>0</v>
      </c>
      <c r="K665" s="71">
        <v>0.80845788333333335</v>
      </c>
      <c r="L665" s="54">
        <v>0.16169157666666667</v>
      </c>
      <c r="M665" s="54">
        <f t="shared" si="644"/>
        <v>0.97014944999999997</v>
      </c>
      <c r="N665" s="105">
        <v>0</v>
      </c>
      <c r="O665" s="105">
        <v>0</v>
      </c>
      <c r="P665" s="54">
        <v>0.80845788000000018</v>
      </c>
      <c r="Q665" s="54">
        <v>0.16169156999999978</v>
      </c>
      <c r="R665" s="54">
        <f t="shared" si="645"/>
        <v>1.0000000050247593E-8</v>
      </c>
      <c r="S665" s="54">
        <f t="shared" si="646"/>
        <v>-1.0000000050247593E-8</v>
      </c>
      <c r="T665" s="55">
        <f t="shared" si="636"/>
        <v>-1.030769016791247E-8</v>
      </c>
      <c r="U665" s="54">
        <f t="shared" si="647"/>
        <v>0</v>
      </c>
      <c r="V665" s="55">
        <v>0</v>
      </c>
      <c r="W665" s="54">
        <f t="shared" si="648"/>
        <v>0</v>
      </c>
      <c r="X665" s="55">
        <v>0</v>
      </c>
      <c r="Y665" s="54">
        <f t="shared" si="649"/>
        <v>-3.3333331650453601E-9</v>
      </c>
      <c r="Z665" s="55">
        <f t="shared" si="651"/>
        <v>-4.1230758382882906E-9</v>
      </c>
      <c r="AA665" s="54">
        <f t="shared" si="650"/>
        <v>-6.6666668852022326E-9</v>
      </c>
      <c r="AB665" s="55">
        <f t="shared" si="642"/>
        <v>-4.1230761816033375E-8</v>
      </c>
      <c r="AC665" s="56" t="s">
        <v>34</v>
      </c>
    </row>
    <row r="666" spans="1:38" ht="31.5" x14ac:dyDescent="0.25">
      <c r="A666" s="50" t="s">
        <v>1403</v>
      </c>
      <c r="B666" s="129" t="s">
        <v>1427</v>
      </c>
      <c r="C666" s="90" t="s">
        <v>1428</v>
      </c>
      <c r="D666" s="54">
        <v>2.4300000000000002</v>
      </c>
      <c r="E666" s="54" t="s">
        <v>34</v>
      </c>
      <c r="F666" s="54">
        <v>0</v>
      </c>
      <c r="G666" s="71">
        <f t="shared" si="643"/>
        <v>2.4300000000000002</v>
      </c>
      <c r="H666" s="54">
        <v>2.4300000000000002</v>
      </c>
      <c r="I666" s="54">
        <v>0</v>
      </c>
      <c r="J666" s="54">
        <v>0</v>
      </c>
      <c r="K666" s="71">
        <v>2.0249999999999999</v>
      </c>
      <c r="L666" s="54">
        <v>0.40500000000000025</v>
      </c>
      <c r="M666" s="54">
        <f t="shared" si="644"/>
        <v>0</v>
      </c>
      <c r="N666" s="105">
        <v>0</v>
      </c>
      <c r="O666" s="105">
        <v>0</v>
      </c>
      <c r="P666" s="54">
        <v>0</v>
      </c>
      <c r="Q666" s="54">
        <v>0</v>
      </c>
      <c r="R666" s="54">
        <f t="shared" si="645"/>
        <v>2.4300000000000002</v>
      </c>
      <c r="S666" s="54">
        <f t="shared" si="646"/>
        <v>-2.4300000000000002</v>
      </c>
      <c r="T666" s="55">
        <f t="shared" si="636"/>
        <v>-1</v>
      </c>
      <c r="U666" s="54">
        <f t="shared" si="647"/>
        <v>0</v>
      </c>
      <c r="V666" s="55">
        <v>0</v>
      </c>
      <c r="W666" s="54">
        <f t="shared" si="648"/>
        <v>0</v>
      </c>
      <c r="X666" s="55">
        <v>0</v>
      </c>
      <c r="Y666" s="54">
        <f t="shared" si="649"/>
        <v>-2.0249999999999999</v>
      </c>
      <c r="Z666" s="55">
        <f t="shared" si="651"/>
        <v>-1</v>
      </c>
      <c r="AA666" s="54">
        <f t="shared" si="650"/>
        <v>-0.40500000000000025</v>
      </c>
      <c r="AB666" s="55">
        <f t="shared" si="642"/>
        <v>-1</v>
      </c>
      <c r="AC666" s="56" t="s">
        <v>543</v>
      </c>
    </row>
    <row r="667" spans="1:38" ht="31.5" x14ac:dyDescent="0.25">
      <c r="A667" s="50" t="s">
        <v>1403</v>
      </c>
      <c r="B667" s="129" t="s">
        <v>1429</v>
      </c>
      <c r="C667" s="90" t="s">
        <v>1430</v>
      </c>
      <c r="D667" s="54">
        <v>0.27274014000000002</v>
      </c>
      <c r="E667" s="54" t="s">
        <v>34</v>
      </c>
      <c r="F667" s="71">
        <v>0</v>
      </c>
      <c r="G667" s="71">
        <f t="shared" si="643"/>
        <v>0.27274014000000002</v>
      </c>
      <c r="H667" s="54">
        <v>0.27274014000000002</v>
      </c>
      <c r="I667" s="54">
        <v>0</v>
      </c>
      <c r="J667" s="54">
        <v>0</v>
      </c>
      <c r="K667" s="71">
        <v>0.22728345000000003</v>
      </c>
      <c r="L667" s="54">
        <v>4.5456689999999994E-2</v>
      </c>
      <c r="M667" s="54">
        <f t="shared" si="644"/>
        <v>0.27274014000000002</v>
      </c>
      <c r="N667" s="105">
        <v>0</v>
      </c>
      <c r="O667" s="105">
        <v>0</v>
      </c>
      <c r="P667" s="54">
        <v>0.22728345000000003</v>
      </c>
      <c r="Q667" s="54">
        <v>4.5456689999999994E-2</v>
      </c>
      <c r="R667" s="54">
        <f t="shared" si="645"/>
        <v>0</v>
      </c>
      <c r="S667" s="54">
        <f t="shared" si="646"/>
        <v>0</v>
      </c>
      <c r="T667" s="55">
        <f t="shared" si="636"/>
        <v>0</v>
      </c>
      <c r="U667" s="54">
        <f t="shared" si="647"/>
        <v>0</v>
      </c>
      <c r="V667" s="55">
        <v>0</v>
      </c>
      <c r="W667" s="54">
        <f t="shared" si="648"/>
        <v>0</v>
      </c>
      <c r="X667" s="55">
        <v>0</v>
      </c>
      <c r="Y667" s="54">
        <f t="shared" si="649"/>
        <v>0</v>
      </c>
      <c r="Z667" s="55">
        <f t="shared" si="651"/>
        <v>0</v>
      </c>
      <c r="AA667" s="54">
        <f t="shared" si="650"/>
        <v>0</v>
      </c>
      <c r="AB667" s="55">
        <f t="shared" si="642"/>
        <v>0</v>
      </c>
      <c r="AC667" s="56" t="s">
        <v>34</v>
      </c>
    </row>
    <row r="668" spans="1:38" ht="31.5" x14ac:dyDescent="0.25">
      <c r="A668" s="50" t="s">
        <v>1403</v>
      </c>
      <c r="B668" s="129" t="s">
        <v>1431</v>
      </c>
      <c r="C668" s="90" t="s">
        <v>1432</v>
      </c>
      <c r="D668" s="77">
        <v>0.26039999999999996</v>
      </c>
      <c r="E668" s="77" t="s">
        <v>34</v>
      </c>
      <c r="F668" s="77">
        <v>0</v>
      </c>
      <c r="G668" s="71">
        <f t="shared" si="643"/>
        <v>0.26039999999999996</v>
      </c>
      <c r="H668" s="54">
        <v>0.26039999999999996</v>
      </c>
      <c r="I668" s="54">
        <v>0</v>
      </c>
      <c r="J668" s="54">
        <v>0</v>
      </c>
      <c r="K668" s="71">
        <v>0.217</v>
      </c>
      <c r="L668" s="54">
        <v>4.3399999999999966E-2</v>
      </c>
      <c r="M668" s="54">
        <f t="shared" si="644"/>
        <v>0.26039999999999996</v>
      </c>
      <c r="N668" s="105">
        <v>0</v>
      </c>
      <c r="O668" s="105">
        <v>0</v>
      </c>
      <c r="P668" s="54">
        <v>0.217</v>
      </c>
      <c r="Q668" s="54">
        <v>4.3399999999999966E-2</v>
      </c>
      <c r="R668" s="54">
        <f t="shared" si="645"/>
        <v>0</v>
      </c>
      <c r="S668" s="54">
        <f t="shared" si="646"/>
        <v>0</v>
      </c>
      <c r="T668" s="55">
        <f t="shared" si="636"/>
        <v>0</v>
      </c>
      <c r="U668" s="54">
        <f t="shared" si="647"/>
        <v>0</v>
      </c>
      <c r="V668" s="55">
        <v>0</v>
      </c>
      <c r="W668" s="54">
        <f t="shared" si="648"/>
        <v>0</v>
      </c>
      <c r="X668" s="55">
        <v>0</v>
      </c>
      <c r="Y668" s="54">
        <f t="shared" si="649"/>
        <v>0</v>
      </c>
      <c r="Z668" s="55">
        <f t="shared" si="651"/>
        <v>0</v>
      </c>
      <c r="AA668" s="54">
        <f t="shared" si="650"/>
        <v>0</v>
      </c>
      <c r="AB668" s="55">
        <f t="shared" si="642"/>
        <v>0</v>
      </c>
      <c r="AC668" s="56" t="s">
        <v>34</v>
      </c>
    </row>
    <row r="669" spans="1:38" ht="31.5" x14ac:dyDescent="0.25">
      <c r="A669" s="50" t="s">
        <v>1403</v>
      </c>
      <c r="B669" s="129" t="s">
        <v>1433</v>
      </c>
      <c r="C669" s="90" t="s">
        <v>1434</v>
      </c>
      <c r="D669" s="54">
        <v>0.98519999999999996</v>
      </c>
      <c r="E669" s="54" t="s">
        <v>34</v>
      </c>
      <c r="F669" s="54">
        <v>0</v>
      </c>
      <c r="G669" s="71">
        <f t="shared" si="643"/>
        <v>0.98519999999999996</v>
      </c>
      <c r="H669" s="54">
        <v>0.98520000000000008</v>
      </c>
      <c r="I669" s="54">
        <v>0</v>
      </c>
      <c r="J669" s="54">
        <v>0</v>
      </c>
      <c r="K669" s="71">
        <v>0.82099999999999995</v>
      </c>
      <c r="L669" s="54">
        <v>0.16420000000000001</v>
      </c>
      <c r="M669" s="54">
        <f t="shared" si="644"/>
        <v>0.98520000000000008</v>
      </c>
      <c r="N669" s="105">
        <v>0</v>
      </c>
      <c r="O669" s="105">
        <v>0</v>
      </c>
      <c r="P669" s="54">
        <v>0.82099999999999995</v>
      </c>
      <c r="Q669" s="54">
        <v>0.16420000000000012</v>
      </c>
      <c r="R669" s="54">
        <f t="shared" si="645"/>
        <v>0</v>
      </c>
      <c r="S669" s="54">
        <f t="shared" si="646"/>
        <v>0</v>
      </c>
      <c r="T669" s="55">
        <f t="shared" si="636"/>
        <v>0</v>
      </c>
      <c r="U669" s="54">
        <f t="shared" si="647"/>
        <v>0</v>
      </c>
      <c r="V669" s="55">
        <v>0</v>
      </c>
      <c r="W669" s="54">
        <f t="shared" si="648"/>
        <v>0</v>
      </c>
      <c r="X669" s="55">
        <v>0</v>
      </c>
      <c r="Y669" s="54">
        <f t="shared" si="649"/>
        <v>0</v>
      </c>
      <c r="Z669" s="55">
        <f t="shared" si="651"/>
        <v>0</v>
      </c>
      <c r="AA669" s="54">
        <f t="shared" si="650"/>
        <v>0</v>
      </c>
      <c r="AB669" s="55">
        <f t="shared" si="642"/>
        <v>0</v>
      </c>
      <c r="AC669" s="56" t="s">
        <v>34</v>
      </c>
    </row>
    <row r="670" spans="1:38" ht="47.25" x14ac:dyDescent="0.25">
      <c r="A670" s="50" t="s">
        <v>1403</v>
      </c>
      <c r="B670" s="129" t="s">
        <v>1435</v>
      </c>
      <c r="C670" s="90" t="s">
        <v>1436</v>
      </c>
      <c r="D670" s="54">
        <v>0.82630800000000004</v>
      </c>
      <c r="E670" s="54" t="s">
        <v>34</v>
      </c>
      <c r="F670" s="54">
        <v>0</v>
      </c>
      <c r="G670" s="71">
        <f t="shared" si="643"/>
        <v>0.82630800000000004</v>
      </c>
      <c r="H670" s="54">
        <v>0.82630800000000004</v>
      </c>
      <c r="I670" s="54">
        <v>0</v>
      </c>
      <c r="J670" s="54">
        <v>0</v>
      </c>
      <c r="K670" s="54">
        <v>0.68859000000000004</v>
      </c>
      <c r="L670" s="54">
        <v>0.13771800000000001</v>
      </c>
      <c r="M670" s="54">
        <f t="shared" si="644"/>
        <v>0</v>
      </c>
      <c r="N670" s="54">
        <v>0</v>
      </c>
      <c r="O670" s="54">
        <v>0</v>
      </c>
      <c r="P670" s="54">
        <v>0</v>
      </c>
      <c r="Q670" s="54">
        <v>0</v>
      </c>
      <c r="R670" s="54">
        <f t="shared" si="645"/>
        <v>0.82630800000000004</v>
      </c>
      <c r="S670" s="54">
        <f t="shared" si="646"/>
        <v>-0.82630800000000004</v>
      </c>
      <c r="T670" s="55">
        <f t="shared" si="636"/>
        <v>-1</v>
      </c>
      <c r="U670" s="54">
        <f t="shared" si="647"/>
        <v>0</v>
      </c>
      <c r="V670" s="55">
        <v>0</v>
      </c>
      <c r="W670" s="54">
        <f t="shared" si="648"/>
        <v>0</v>
      </c>
      <c r="X670" s="55">
        <v>0</v>
      </c>
      <c r="Y670" s="54">
        <f t="shared" si="649"/>
        <v>-0.68859000000000004</v>
      </c>
      <c r="Z670" s="55">
        <f t="shared" si="651"/>
        <v>-1</v>
      </c>
      <c r="AA670" s="54">
        <f t="shared" si="650"/>
        <v>-0.13771800000000001</v>
      </c>
      <c r="AB670" s="55">
        <f t="shared" si="642"/>
        <v>-1</v>
      </c>
      <c r="AC670" s="56" t="s">
        <v>1437</v>
      </c>
    </row>
    <row r="671" spans="1:38" ht="31.5" x14ac:dyDescent="0.25">
      <c r="A671" s="50" t="s">
        <v>1403</v>
      </c>
      <c r="B671" s="129" t="s">
        <v>1438</v>
      </c>
      <c r="C671" s="90" t="s">
        <v>1439</v>
      </c>
      <c r="D671" s="54">
        <v>0.61429200000000006</v>
      </c>
      <c r="E671" s="54" t="s">
        <v>34</v>
      </c>
      <c r="F671" s="54">
        <v>0</v>
      </c>
      <c r="G671" s="71">
        <f t="shared" si="643"/>
        <v>0.61429200000000006</v>
      </c>
      <c r="H671" s="54">
        <v>0.61429200000000006</v>
      </c>
      <c r="I671" s="54">
        <v>0</v>
      </c>
      <c r="J671" s="54">
        <v>0</v>
      </c>
      <c r="K671" s="54">
        <v>0.51190999999999998</v>
      </c>
      <c r="L671" s="54">
        <v>0.10238200000000008</v>
      </c>
      <c r="M671" s="54">
        <f t="shared" si="644"/>
        <v>0</v>
      </c>
      <c r="N671" s="54">
        <v>0</v>
      </c>
      <c r="O671" s="54">
        <v>0</v>
      </c>
      <c r="P671" s="54">
        <v>0</v>
      </c>
      <c r="Q671" s="54">
        <v>0</v>
      </c>
      <c r="R671" s="54">
        <f t="shared" si="645"/>
        <v>0.61429200000000006</v>
      </c>
      <c r="S671" s="54">
        <f t="shared" si="646"/>
        <v>-0.61429200000000006</v>
      </c>
      <c r="T671" s="55">
        <f t="shared" si="636"/>
        <v>-1</v>
      </c>
      <c r="U671" s="54">
        <f t="shared" si="647"/>
        <v>0</v>
      </c>
      <c r="V671" s="55">
        <v>0</v>
      </c>
      <c r="W671" s="54">
        <f t="shared" si="648"/>
        <v>0</v>
      </c>
      <c r="X671" s="55">
        <v>0</v>
      </c>
      <c r="Y671" s="54">
        <f t="shared" si="649"/>
        <v>-0.51190999999999998</v>
      </c>
      <c r="Z671" s="55">
        <f t="shared" si="651"/>
        <v>-1</v>
      </c>
      <c r="AA671" s="54">
        <f t="shared" si="650"/>
        <v>-0.10238200000000008</v>
      </c>
      <c r="AB671" s="55">
        <f t="shared" si="642"/>
        <v>-1</v>
      </c>
      <c r="AC671" s="56" t="s">
        <v>1437</v>
      </c>
    </row>
    <row r="672" spans="1:38" ht="31.5" x14ac:dyDescent="0.25">
      <c r="A672" s="50" t="s">
        <v>1403</v>
      </c>
      <c r="B672" s="129" t="s">
        <v>1440</v>
      </c>
      <c r="C672" s="90" t="s">
        <v>1441</v>
      </c>
      <c r="D672" s="54">
        <v>0.52099200000000001</v>
      </c>
      <c r="E672" s="54" t="s">
        <v>34</v>
      </c>
      <c r="F672" s="54">
        <v>0</v>
      </c>
      <c r="G672" s="71">
        <f t="shared" si="643"/>
        <v>0.52099200000000001</v>
      </c>
      <c r="H672" s="54">
        <v>0.52099200000000001</v>
      </c>
      <c r="I672" s="54">
        <v>0</v>
      </c>
      <c r="J672" s="54">
        <v>0</v>
      </c>
      <c r="K672" s="54">
        <v>0.43415999999999999</v>
      </c>
      <c r="L672" s="54">
        <v>8.683200000000002E-2</v>
      </c>
      <c r="M672" s="54">
        <f t="shared" si="644"/>
        <v>0</v>
      </c>
      <c r="N672" s="54">
        <v>0</v>
      </c>
      <c r="O672" s="54">
        <v>0</v>
      </c>
      <c r="P672" s="54">
        <v>0</v>
      </c>
      <c r="Q672" s="54">
        <v>0</v>
      </c>
      <c r="R672" s="54">
        <f t="shared" si="645"/>
        <v>0.52099200000000001</v>
      </c>
      <c r="S672" s="54">
        <f t="shared" si="646"/>
        <v>-0.52099200000000001</v>
      </c>
      <c r="T672" s="55">
        <f t="shared" si="636"/>
        <v>-1</v>
      </c>
      <c r="U672" s="54">
        <f t="shared" si="647"/>
        <v>0</v>
      </c>
      <c r="V672" s="55">
        <v>0</v>
      </c>
      <c r="W672" s="54">
        <f t="shared" si="648"/>
        <v>0</v>
      </c>
      <c r="X672" s="55">
        <v>0</v>
      </c>
      <c r="Y672" s="54">
        <f t="shared" si="649"/>
        <v>-0.43415999999999999</v>
      </c>
      <c r="Z672" s="55">
        <f t="shared" si="651"/>
        <v>-1</v>
      </c>
      <c r="AA672" s="54">
        <f t="shared" si="650"/>
        <v>-8.683200000000002E-2</v>
      </c>
      <c r="AB672" s="55">
        <f t="shared" si="642"/>
        <v>-1</v>
      </c>
      <c r="AC672" s="56" t="s">
        <v>1437</v>
      </c>
    </row>
    <row r="673" spans="1:29" ht="47.25" x14ac:dyDescent="0.25">
      <c r="A673" s="50" t="s">
        <v>1403</v>
      </c>
      <c r="B673" s="129" t="s">
        <v>1442</v>
      </c>
      <c r="C673" s="90" t="s">
        <v>1443</v>
      </c>
      <c r="D673" s="54">
        <v>0.13200000000000001</v>
      </c>
      <c r="E673" s="54" t="s">
        <v>34</v>
      </c>
      <c r="F673" s="54">
        <v>0</v>
      </c>
      <c r="G673" s="71">
        <f t="shared" si="643"/>
        <v>0.13200000000000001</v>
      </c>
      <c r="H673" s="54">
        <v>0.13200000000000001</v>
      </c>
      <c r="I673" s="54">
        <v>0</v>
      </c>
      <c r="J673" s="54">
        <v>0</v>
      </c>
      <c r="K673" s="54">
        <v>0.11</v>
      </c>
      <c r="L673" s="54">
        <v>2.2000000000000006E-2</v>
      </c>
      <c r="M673" s="54">
        <f t="shared" si="644"/>
        <v>0.13200000000000001</v>
      </c>
      <c r="N673" s="54">
        <v>0</v>
      </c>
      <c r="O673" s="54">
        <v>0</v>
      </c>
      <c r="P673" s="54">
        <v>0.11</v>
      </c>
      <c r="Q673" s="54">
        <v>2.2000000000000006E-2</v>
      </c>
      <c r="R673" s="54">
        <f t="shared" si="645"/>
        <v>0</v>
      </c>
      <c r="S673" s="54">
        <f t="shared" si="646"/>
        <v>0</v>
      </c>
      <c r="T673" s="55">
        <f t="shared" si="636"/>
        <v>0</v>
      </c>
      <c r="U673" s="54">
        <f t="shared" si="647"/>
        <v>0</v>
      </c>
      <c r="V673" s="55">
        <v>0</v>
      </c>
      <c r="W673" s="54">
        <f t="shared" si="648"/>
        <v>0</v>
      </c>
      <c r="X673" s="55">
        <v>0</v>
      </c>
      <c r="Y673" s="54">
        <f t="shared" si="649"/>
        <v>0</v>
      </c>
      <c r="Z673" s="55">
        <f t="shared" si="651"/>
        <v>0</v>
      </c>
      <c r="AA673" s="54">
        <f t="shared" si="650"/>
        <v>0</v>
      </c>
      <c r="AB673" s="55">
        <f t="shared" si="642"/>
        <v>0</v>
      </c>
      <c r="AC673" s="56" t="s">
        <v>34</v>
      </c>
    </row>
    <row r="674" spans="1:29" ht="31.5" x14ac:dyDescent="0.25">
      <c r="A674" s="50" t="s">
        <v>1403</v>
      </c>
      <c r="B674" s="129" t="s">
        <v>1444</v>
      </c>
      <c r="C674" s="90" t="s">
        <v>1445</v>
      </c>
      <c r="D674" s="54">
        <v>0.37867199999999995</v>
      </c>
      <c r="E674" s="54" t="s">
        <v>34</v>
      </c>
      <c r="F674" s="54">
        <v>0</v>
      </c>
      <c r="G674" s="71">
        <f t="shared" si="643"/>
        <v>0.37867199999999995</v>
      </c>
      <c r="H674" s="54">
        <v>0.37867199999999995</v>
      </c>
      <c r="I674" s="54">
        <v>0</v>
      </c>
      <c r="J674" s="54">
        <v>0</v>
      </c>
      <c r="K674" s="54">
        <v>0.31556000000000001</v>
      </c>
      <c r="L674" s="54">
        <v>6.3111999999999946E-2</v>
      </c>
      <c r="M674" s="54">
        <f t="shared" si="644"/>
        <v>0</v>
      </c>
      <c r="N674" s="54">
        <v>0</v>
      </c>
      <c r="O674" s="54">
        <v>0</v>
      </c>
      <c r="P674" s="54">
        <v>0</v>
      </c>
      <c r="Q674" s="54">
        <v>0</v>
      </c>
      <c r="R674" s="54">
        <f t="shared" si="645"/>
        <v>0.37867199999999995</v>
      </c>
      <c r="S674" s="54">
        <f t="shared" si="646"/>
        <v>-0.37867199999999995</v>
      </c>
      <c r="T674" s="55">
        <f t="shared" si="636"/>
        <v>-1</v>
      </c>
      <c r="U674" s="54">
        <f t="shared" si="647"/>
        <v>0</v>
      </c>
      <c r="V674" s="55">
        <v>0</v>
      </c>
      <c r="W674" s="54">
        <f t="shared" si="648"/>
        <v>0</v>
      </c>
      <c r="X674" s="55">
        <v>0</v>
      </c>
      <c r="Y674" s="54">
        <f t="shared" si="649"/>
        <v>-0.31556000000000001</v>
      </c>
      <c r="Z674" s="55">
        <f t="shared" si="651"/>
        <v>-1</v>
      </c>
      <c r="AA674" s="54">
        <f t="shared" si="650"/>
        <v>-6.3111999999999946E-2</v>
      </c>
      <c r="AB674" s="55">
        <f t="shared" si="642"/>
        <v>-1</v>
      </c>
      <c r="AC674" s="56" t="s">
        <v>1437</v>
      </c>
    </row>
    <row r="675" spans="1:29" ht="47.25" x14ac:dyDescent="0.25">
      <c r="A675" s="50" t="s">
        <v>1403</v>
      </c>
      <c r="B675" s="129" t="s">
        <v>1446</v>
      </c>
      <c r="C675" s="90" t="s">
        <v>1447</v>
      </c>
      <c r="D675" s="54">
        <v>0.53400000000000003</v>
      </c>
      <c r="E675" s="54" t="s">
        <v>34</v>
      </c>
      <c r="F675" s="54">
        <v>0</v>
      </c>
      <c r="G675" s="71">
        <f t="shared" si="643"/>
        <v>0.53400000000000003</v>
      </c>
      <c r="H675" s="54">
        <v>0.53400000000000003</v>
      </c>
      <c r="I675" s="54">
        <v>0</v>
      </c>
      <c r="J675" s="54">
        <v>0</v>
      </c>
      <c r="K675" s="54">
        <v>0.44500000000000001</v>
      </c>
      <c r="L675" s="54">
        <v>8.9000000000000024E-2</v>
      </c>
      <c r="M675" s="54">
        <f t="shared" si="644"/>
        <v>0</v>
      </c>
      <c r="N675" s="54">
        <v>0</v>
      </c>
      <c r="O675" s="54">
        <v>0</v>
      </c>
      <c r="P675" s="54">
        <v>0</v>
      </c>
      <c r="Q675" s="54">
        <v>0</v>
      </c>
      <c r="R675" s="54">
        <f t="shared" si="645"/>
        <v>0.53400000000000003</v>
      </c>
      <c r="S675" s="54">
        <f t="shared" si="646"/>
        <v>-0.53400000000000003</v>
      </c>
      <c r="T675" s="55">
        <f t="shared" si="636"/>
        <v>-1</v>
      </c>
      <c r="U675" s="54">
        <f t="shared" si="647"/>
        <v>0</v>
      </c>
      <c r="V675" s="55">
        <v>0</v>
      </c>
      <c r="W675" s="54">
        <f t="shared" si="648"/>
        <v>0</v>
      </c>
      <c r="X675" s="55">
        <v>0</v>
      </c>
      <c r="Y675" s="54">
        <f t="shared" si="649"/>
        <v>-0.44500000000000001</v>
      </c>
      <c r="Z675" s="55">
        <f t="shared" si="651"/>
        <v>-1</v>
      </c>
      <c r="AA675" s="54">
        <f t="shared" si="650"/>
        <v>-8.9000000000000024E-2</v>
      </c>
      <c r="AB675" s="55">
        <f t="shared" si="642"/>
        <v>-1</v>
      </c>
      <c r="AC675" s="56" t="s">
        <v>543</v>
      </c>
    </row>
    <row r="676" spans="1:29" ht="31.5" x14ac:dyDescent="0.25">
      <c r="A676" s="50" t="s">
        <v>1403</v>
      </c>
      <c r="B676" s="129" t="s">
        <v>1448</v>
      </c>
      <c r="C676" s="90" t="s">
        <v>1449</v>
      </c>
      <c r="D676" s="54">
        <v>0.57403887999999992</v>
      </c>
      <c r="E676" s="54" t="s">
        <v>34</v>
      </c>
      <c r="F676" s="71">
        <v>0</v>
      </c>
      <c r="G676" s="71">
        <f t="shared" si="643"/>
        <v>0.57403887999999992</v>
      </c>
      <c r="H676" s="54">
        <v>0.57403887999999992</v>
      </c>
      <c r="I676" s="54">
        <v>0</v>
      </c>
      <c r="J676" s="54">
        <v>0</v>
      </c>
      <c r="K676" s="54">
        <v>0.47836573333333332</v>
      </c>
      <c r="L676" s="54">
        <v>9.5673146666666598E-2</v>
      </c>
      <c r="M676" s="54">
        <f t="shared" si="644"/>
        <v>0.57403887999999992</v>
      </c>
      <c r="N676" s="54">
        <v>0</v>
      </c>
      <c r="O676" s="54">
        <v>0</v>
      </c>
      <c r="P676" s="54">
        <v>0.47836572999999999</v>
      </c>
      <c r="Q676" s="54">
        <v>9.5673149999999929E-2</v>
      </c>
      <c r="R676" s="54">
        <f t="shared" si="645"/>
        <v>0</v>
      </c>
      <c r="S676" s="54">
        <f t="shared" si="646"/>
        <v>0</v>
      </c>
      <c r="T676" s="55">
        <f t="shared" si="636"/>
        <v>0</v>
      </c>
      <c r="U676" s="54">
        <f t="shared" si="647"/>
        <v>0</v>
      </c>
      <c r="V676" s="55">
        <v>0</v>
      </c>
      <c r="W676" s="54">
        <f t="shared" si="648"/>
        <v>0</v>
      </c>
      <c r="X676" s="55">
        <v>0</v>
      </c>
      <c r="Y676" s="54">
        <f t="shared" si="649"/>
        <v>-3.3333333315788138E-9</v>
      </c>
      <c r="Z676" s="55">
        <f t="shared" si="651"/>
        <v>-6.9681691210438165E-9</v>
      </c>
      <c r="AA676" s="54">
        <f t="shared" si="650"/>
        <v>3.3333333315788138E-9</v>
      </c>
      <c r="AB676" s="55">
        <f t="shared" si="642"/>
        <v>3.4840845605219104E-8</v>
      </c>
      <c r="AC676" s="56" t="s">
        <v>34</v>
      </c>
    </row>
    <row r="677" spans="1:29" ht="47.25" x14ac:dyDescent="0.25">
      <c r="A677" s="50" t="s">
        <v>1403</v>
      </c>
      <c r="B677" s="129" t="s">
        <v>1450</v>
      </c>
      <c r="C677" s="90" t="s">
        <v>1451</v>
      </c>
      <c r="D677" s="54">
        <v>0.12432661199999999</v>
      </c>
      <c r="E677" s="54" t="s">
        <v>34</v>
      </c>
      <c r="F677" s="71">
        <v>0</v>
      </c>
      <c r="G677" s="71">
        <f t="shared" si="643"/>
        <v>0.12432661199999999</v>
      </c>
      <c r="H677" s="54">
        <v>0.12432661199999999</v>
      </c>
      <c r="I677" s="54">
        <v>0</v>
      </c>
      <c r="J677" s="54">
        <v>0</v>
      </c>
      <c r="K677" s="54">
        <v>0.10360551</v>
      </c>
      <c r="L677" s="54">
        <v>2.0721101999999991E-2</v>
      </c>
      <c r="M677" s="54">
        <f t="shared" si="644"/>
        <v>0.12432661</v>
      </c>
      <c r="N677" s="54">
        <v>0</v>
      </c>
      <c r="O677" s="54">
        <v>0</v>
      </c>
      <c r="P677" s="54">
        <v>0.10360551</v>
      </c>
      <c r="Q677" s="54">
        <v>2.0721100000000006E-2</v>
      </c>
      <c r="R677" s="54">
        <f t="shared" si="645"/>
        <v>1.9999999850695005E-9</v>
      </c>
      <c r="S677" s="54">
        <f t="shared" si="646"/>
        <v>-1.9999999850695005E-9</v>
      </c>
      <c r="T677" s="55">
        <f t="shared" si="636"/>
        <v>-1.6086660393106351E-8</v>
      </c>
      <c r="U677" s="54">
        <f t="shared" si="647"/>
        <v>0</v>
      </c>
      <c r="V677" s="55">
        <v>0</v>
      </c>
      <c r="W677" s="54">
        <f t="shared" si="648"/>
        <v>0</v>
      </c>
      <c r="X677" s="55">
        <v>0</v>
      </c>
      <c r="Y677" s="54">
        <f t="shared" si="649"/>
        <v>0</v>
      </c>
      <c r="Z677" s="55">
        <f t="shared" si="651"/>
        <v>0</v>
      </c>
      <c r="AA677" s="54">
        <f t="shared" si="650"/>
        <v>-1.9999999850695005E-9</v>
      </c>
      <c r="AB677" s="55">
        <f t="shared" si="642"/>
        <v>-9.6519962358638132E-8</v>
      </c>
      <c r="AC677" s="56" t="s">
        <v>34</v>
      </c>
    </row>
    <row r="678" spans="1:29" ht="63" x14ac:dyDescent="0.25">
      <c r="A678" s="50" t="s">
        <v>1403</v>
      </c>
      <c r="B678" s="129" t="s">
        <v>1452</v>
      </c>
      <c r="C678" s="90" t="s">
        <v>1453</v>
      </c>
      <c r="D678" s="54">
        <v>2.3800859999999999</v>
      </c>
      <c r="E678" s="54" t="s">
        <v>34</v>
      </c>
      <c r="F678" s="71">
        <v>0</v>
      </c>
      <c r="G678" s="71">
        <f t="shared" si="643"/>
        <v>2.3800859999999999</v>
      </c>
      <c r="H678" s="54">
        <v>2.3800859999999999</v>
      </c>
      <c r="I678" s="54">
        <v>0</v>
      </c>
      <c r="J678" s="54">
        <v>0</v>
      </c>
      <c r="K678" s="54">
        <v>1.9834049999999999</v>
      </c>
      <c r="L678" s="54">
        <v>0.39668100000000006</v>
      </c>
      <c r="M678" s="54">
        <f t="shared" si="644"/>
        <v>2.3800859999999999</v>
      </c>
      <c r="N678" s="54">
        <v>0</v>
      </c>
      <c r="O678" s="54">
        <v>0</v>
      </c>
      <c r="P678" s="54">
        <v>1.9834049999999999</v>
      </c>
      <c r="Q678" s="54">
        <v>0.39668100000000006</v>
      </c>
      <c r="R678" s="54">
        <f t="shared" si="645"/>
        <v>0</v>
      </c>
      <c r="S678" s="54">
        <f t="shared" si="646"/>
        <v>0</v>
      </c>
      <c r="T678" s="55">
        <f t="shared" si="636"/>
        <v>0</v>
      </c>
      <c r="U678" s="54">
        <f t="shared" si="647"/>
        <v>0</v>
      </c>
      <c r="V678" s="55">
        <v>0</v>
      </c>
      <c r="W678" s="54">
        <f t="shared" si="648"/>
        <v>0</v>
      </c>
      <c r="X678" s="55">
        <v>0</v>
      </c>
      <c r="Y678" s="54">
        <f t="shared" si="649"/>
        <v>0</v>
      </c>
      <c r="Z678" s="55">
        <f t="shared" si="651"/>
        <v>0</v>
      </c>
      <c r="AA678" s="54">
        <f t="shared" si="650"/>
        <v>0</v>
      </c>
      <c r="AB678" s="55">
        <f t="shared" si="642"/>
        <v>0</v>
      </c>
      <c r="AC678" s="56" t="s">
        <v>34</v>
      </c>
    </row>
    <row r="679" spans="1:29" ht="58.5" customHeight="1" x14ac:dyDescent="0.25">
      <c r="A679" s="50" t="s">
        <v>1403</v>
      </c>
      <c r="B679" s="129" t="s">
        <v>1454</v>
      </c>
      <c r="C679" s="90" t="s">
        <v>1455</v>
      </c>
      <c r="D679" s="54">
        <v>0.60867119999999997</v>
      </c>
      <c r="E679" s="54" t="s">
        <v>34</v>
      </c>
      <c r="F679" s="71">
        <v>0</v>
      </c>
      <c r="G679" s="71">
        <f t="shared" si="643"/>
        <v>0.60867119999999997</v>
      </c>
      <c r="H679" s="54">
        <v>0.60867119999999997</v>
      </c>
      <c r="I679" s="54">
        <v>0</v>
      </c>
      <c r="J679" s="54">
        <v>0</v>
      </c>
      <c r="K679" s="54">
        <v>0.50722599999999995</v>
      </c>
      <c r="L679" s="54">
        <v>0.10144520000000001</v>
      </c>
      <c r="M679" s="54">
        <f t="shared" si="644"/>
        <v>0.60867119999999997</v>
      </c>
      <c r="N679" s="54">
        <v>0</v>
      </c>
      <c r="O679" s="54">
        <v>0</v>
      </c>
      <c r="P679" s="54">
        <v>0.50722599999999995</v>
      </c>
      <c r="Q679" s="54">
        <v>0.10144520000000001</v>
      </c>
      <c r="R679" s="54">
        <f t="shared" si="645"/>
        <v>0</v>
      </c>
      <c r="S679" s="54">
        <f t="shared" si="646"/>
        <v>0</v>
      </c>
      <c r="T679" s="55">
        <f t="shared" si="636"/>
        <v>0</v>
      </c>
      <c r="U679" s="54">
        <f t="shared" si="647"/>
        <v>0</v>
      </c>
      <c r="V679" s="55">
        <v>0</v>
      </c>
      <c r="W679" s="54">
        <f t="shared" si="648"/>
        <v>0</v>
      </c>
      <c r="X679" s="55">
        <v>0</v>
      </c>
      <c r="Y679" s="54">
        <f t="shared" si="649"/>
        <v>0</v>
      </c>
      <c r="Z679" s="55">
        <f t="shared" si="651"/>
        <v>0</v>
      </c>
      <c r="AA679" s="54">
        <f t="shared" si="650"/>
        <v>0</v>
      </c>
      <c r="AB679" s="55">
        <f t="shared" si="642"/>
        <v>0</v>
      </c>
      <c r="AC679" s="56" t="s">
        <v>34</v>
      </c>
    </row>
    <row r="680" spans="1:29" ht="62.25" customHeight="1" x14ac:dyDescent="0.25">
      <c r="A680" s="50" t="s">
        <v>1403</v>
      </c>
      <c r="B680" s="129" t="s">
        <v>1456</v>
      </c>
      <c r="C680" s="90" t="s">
        <v>1457</v>
      </c>
      <c r="D680" s="54">
        <v>0.25688159999999999</v>
      </c>
      <c r="E680" s="54" t="s">
        <v>34</v>
      </c>
      <c r="F680" s="71">
        <v>0</v>
      </c>
      <c r="G680" s="71">
        <f t="shared" si="643"/>
        <v>0.25688159999999999</v>
      </c>
      <c r="H680" s="54">
        <v>0.25688159999999999</v>
      </c>
      <c r="I680" s="54">
        <v>0</v>
      </c>
      <c r="J680" s="54">
        <v>0</v>
      </c>
      <c r="K680" s="54">
        <v>0.21406800000000001</v>
      </c>
      <c r="L680" s="54">
        <v>4.2813599999999979E-2</v>
      </c>
      <c r="M680" s="54">
        <f t="shared" si="644"/>
        <v>0.25688159999999999</v>
      </c>
      <c r="N680" s="54">
        <v>0</v>
      </c>
      <c r="O680" s="54">
        <v>0</v>
      </c>
      <c r="P680" s="54">
        <v>0.21406800000000001</v>
      </c>
      <c r="Q680" s="54">
        <v>4.2813599999999979E-2</v>
      </c>
      <c r="R680" s="54">
        <f t="shared" si="645"/>
        <v>0</v>
      </c>
      <c r="S680" s="54">
        <f t="shared" si="646"/>
        <v>0</v>
      </c>
      <c r="T680" s="55">
        <f t="shared" si="636"/>
        <v>0</v>
      </c>
      <c r="U680" s="54">
        <f t="shared" si="647"/>
        <v>0</v>
      </c>
      <c r="V680" s="55">
        <v>0</v>
      </c>
      <c r="W680" s="54">
        <f t="shared" si="648"/>
        <v>0</v>
      </c>
      <c r="X680" s="55">
        <v>0</v>
      </c>
      <c r="Y680" s="54">
        <f t="shared" si="649"/>
        <v>0</v>
      </c>
      <c r="Z680" s="55">
        <f t="shared" si="651"/>
        <v>0</v>
      </c>
      <c r="AA680" s="54">
        <f t="shared" si="650"/>
        <v>0</v>
      </c>
      <c r="AB680" s="55">
        <f t="shared" si="642"/>
        <v>0</v>
      </c>
      <c r="AC680" s="56" t="s">
        <v>34</v>
      </c>
    </row>
    <row r="681" spans="1:29" ht="63" x14ac:dyDescent="0.25">
      <c r="A681" s="50" t="s">
        <v>1403</v>
      </c>
      <c r="B681" s="129" t="s">
        <v>1458</v>
      </c>
      <c r="C681" s="90" t="s">
        <v>1459</v>
      </c>
      <c r="D681" s="54">
        <v>0.231115512</v>
      </c>
      <c r="E681" s="54" t="s">
        <v>34</v>
      </c>
      <c r="F681" s="71">
        <v>0</v>
      </c>
      <c r="G681" s="71">
        <f t="shared" si="643"/>
        <v>0.231115512</v>
      </c>
      <c r="H681" s="54">
        <v>0.231115512</v>
      </c>
      <c r="I681" s="54">
        <v>0</v>
      </c>
      <c r="J681" s="54">
        <v>0</v>
      </c>
      <c r="K681" s="54">
        <v>0.19259625999999999</v>
      </c>
      <c r="L681" s="54">
        <v>3.8519252000000004E-2</v>
      </c>
      <c r="M681" s="54">
        <f t="shared" si="644"/>
        <v>0.23111551</v>
      </c>
      <c r="N681" s="54">
        <v>0</v>
      </c>
      <c r="O681" s="54">
        <v>0</v>
      </c>
      <c r="P681" s="54">
        <v>0.19259625999999999</v>
      </c>
      <c r="Q681" s="54">
        <v>3.8519250000000005E-2</v>
      </c>
      <c r="R681" s="54">
        <f t="shared" si="645"/>
        <v>1.9999999989472883E-9</v>
      </c>
      <c r="S681" s="54">
        <f t="shared" si="646"/>
        <v>-1.9999999989472883E-9</v>
      </c>
      <c r="T681" s="55">
        <f t="shared" si="636"/>
        <v>-8.6536813632279624E-9</v>
      </c>
      <c r="U681" s="54">
        <f t="shared" si="647"/>
        <v>0</v>
      </c>
      <c r="V681" s="55">
        <v>0</v>
      </c>
      <c r="W681" s="54">
        <f t="shared" si="648"/>
        <v>0</v>
      </c>
      <c r="X681" s="55">
        <v>0</v>
      </c>
      <c r="Y681" s="54">
        <f t="shared" si="649"/>
        <v>0</v>
      </c>
      <c r="Z681" s="55">
        <f t="shared" si="651"/>
        <v>0</v>
      </c>
      <c r="AA681" s="54">
        <f t="shared" si="650"/>
        <v>-1.9999999989472883E-9</v>
      </c>
      <c r="AB681" s="55">
        <f t="shared" si="642"/>
        <v>-5.1922088179367765E-8</v>
      </c>
      <c r="AC681" s="56" t="s">
        <v>34</v>
      </c>
    </row>
    <row r="682" spans="1:29" ht="63" x14ac:dyDescent="0.25">
      <c r="A682" s="50" t="s">
        <v>1403</v>
      </c>
      <c r="B682" s="129" t="s">
        <v>1460</v>
      </c>
      <c r="C682" s="90" t="s">
        <v>1461</v>
      </c>
      <c r="D682" s="54">
        <v>0.81240599999999996</v>
      </c>
      <c r="E682" s="54" t="s">
        <v>34</v>
      </c>
      <c r="F682" s="71">
        <v>0</v>
      </c>
      <c r="G682" s="71">
        <f t="shared" si="643"/>
        <v>0.81240599999999996</v>
      </c>
      <c r="H682" s="54">
        <v>0.81240599999999996</v>
      </c>
      <c r="I682" s="54">
        <v>0</v>
      </c>
      <c r="J682" s="54">
        <v>0</v>
      </c>
      <c r="K682" s="54">
        <v>0.67700499999999997</v>
      </c>
      <c r="L682" s="54">
        <v>0.13540099999999999</v>
      </c>
      <c r="M682" s="54">
        <f t="shared" si="644"/>
        <v>0.81240599999999996</v>
      </c>
      <c r="N682" s="54">
        <v>0</v>
      </c>
      <c r="O682" s="54">
        <v>0</v>
      </c>
      <c r="P682" s="54">
        <v>0.67700499999999997</v>
      </c>
      <c r="Q682" s="54">
        <v>0.13540099999999999</v>
      </c>
      <c r="R682" s="54">
        <f t="shared" si="645"/>
        <v>0</v>
      </c>
      <c r="S682" s="54">
        <f t="shared" si="646"/>
        <v>0</v>
      </c>
      <c r="T682" s="55">
        <f t="shared" si="636"/>
        <v>0</v>
      </c>
      <c r="U682" s="54">
        <f t="shared" si="647"/>
        <v>0</v>
      </c>
      <c r="V682" s="55">
        <v>0</v>
      </c>
      <c r="W682" s="54">
        <f t="shared" si="648"/>
        <v>0</v>
      </c>
      <c r="X682" s="55">
        <v>0</v>
      </c>
      <c r="Y682" s="54">
        <f t="shared" si="649"/>
        <v>0</v>
      </c>
      <c r="Z682" s="55">
        <f t="shared" si="651"/>
        <v>0</v>
      </c>
      <c r="AA682" s="54">
        <f t="shared" si="650"/>
        <v>0</v>
      </c>
      <c r="AB682" s="55">
        <f t="shared" si="642"/>
        <v>0</v>
      </c>
      <c r="AC682" s="56" t="s">
        <v>34</v>
      </c>
    </row>
    <row r="683" spans="1:29" ht="47.25" x14ac:dyDescent="0.25">
      <c r="A683" s="50" t="s">
        <v>1403</v>
      </c>
      <c r="B683" s="129" t="s">
        <v>1462</v>
      </c>
      <c r="C683" s="90" t="s">
        <v>1463</v>
      </c>
      <c r="D683" s="54">
        <v>1.01359176</v>
      </c>
      <c r="E683" s="54" t="s">
        <v>34</v>
      </c>
      <c r="F683" s="71">
        <v>0</v>
      </c>
      <c r="G683" s="71">
        <f t="shared" si="643"/>
        <v>1.01359176</v>
      </c>
      <c r="H683" s="54">
        <v>1.01359176</v>
      </c>
      <c r="I683" s="54">
        <v>0</v>
      </c>
      <c r="J683" s="54">
        <v>0</v>
      </c>
      <c r="K683" s="71">
        <v>0.84465980000000007</v>
      </c>
      <c r="L683" s="54">
        <v>0.16893195999999988</v>
      </c>
      <c r="M683" s="54">
        <f t="shared" si="644"/>
        <v>1.01359176</v>
      </c>
      <c r="N683" s="105">
        <v>0</v>
      </c>
      <c r="O683" s="105">
        <v>0</v>
      </c>
      <c r="P683" s="54">
        <v>0.84465980000000007</v>
      </c>
      <c r="Q683" s="54">
        <v>0.16893195999999988</v>
      </c>
      <c r="R683" s="54">
        <f t="shared" si="645"/>
        <v>0</v>
      </c>
      <c r="S683" s="54">
        <f t="shared" si="646"/>
        <v>0</v>
      </c>
      <c r="T683" s="55">
        <f t="shared" si="636"/>
        <v>0</v>
      </c>
      <c r="U683" s="54">
        <f t="shared" si="647"/>
        <v>0</v>
      </c>
      <c r="V683" s="55">
        <v>0</v>
      </c>
      <c r="W683" s="54">
        <f t="shared" si="648"/>
        <v>0</v>
      </c>
      <c r="X683" s="55">
        <v>0</v>
      </c>
      <c r="Y683" s="54">
        <f t="shared" si="649"/>
        <v>0</v>
      </c>
      <c r="Z683" s="55">
        <f t="shared" si="651"/>
        <v>0</v>
      </c>
      <c r="AA683" s="54">
        <f t="shared" si="650"/>
        <v>0</v>
      </c>
      <c r="AB683" s="55">
        <f t="shared" si="642"/>
        <v>0</v>
      </c>
      <c r="AC683" s="56" t="s">
        <v>34</v>
      </c>
    </row>
    <row r="684" spans="1:29" ht="31.5" x14ac:dyDescent="0.25">
      <c r="A684" s="50" t="s">
        <v>1403</v>
      </c>
      <c r="B684" s="129" t="s">
        <v>1464</v>
      </c>
      <c r="C684" s="90" t="s">
        <v>1465</v>
      </c>
      <c r="D684" s="54">
        <v>0.1823304</v>
      </c>
      <c r="E684" s="54" t="s">
        <v>34</v>
      </c>
      <c r="F684" s="71">
        <v>0</v>
      </c>
      <c r="G684" s="71">
        <f t="shared" si="643"/>
        <v>0.1823304</v>
      </c>
      <c r="H684" s="54">
        <v>0.1823304</v>
      </c>
      <c r="I684" s="54">
        <v>0</v>
      </c>
      <c r="J684" s="54">
        <v>0</v>
      </c>
      <c r="K684" s="54">
        <v>0.15194199999999999</v>
      </c>
      <c r="L684" s="54">
        <v>3.038840000000001E-2</v>
      </c>
      <c r="M684" s="54">
        <f t="shared" si="644"/>
        <v>0.1823304</v>
      </c>
      <c r="N684" s="54">
        <v>0</v>
      </c>
      <c r="O684" s="54">
        <v>0</v>
      </c>
      <c r="P684" s="54">
        <v>0.15194199999999999</v>
      </c>
      <c r="Q684" s="54">
        <v>3.038840000000001E-2</v>
      </c>
      <c r="R684" s="54">
        <f t="shared" si="645"/>
        <v>0</v>
      </c>
      <c r="S684" s="54">
        <f t="shared" si="646"/>
        <v>0</v>
      </c>
      <c r="T684" s="55">
        <f t="shared" si="636"/>
        <v>0</v>
      </c>
      <c r="U684" s="54">
        <f t="shared" si="647"/>
        <v>0</v>
      </c>
      <c r="V684" s="55">
        <v>0</v>
      </c>
      <c r="W684" s="54">
        <f t="shared" si="648"/>
        <v>0</v>
      </c>
      <c r="X684" s="55">
        <v>0</v>
      </c>
      <c r="Y684" s="54">
        <f t="shared" si="649"/>
        <v>0</v>
      </c>
      <c r="Z684" s="55">
        <f t="shared" si="651"/>
        <v>0</v>
      </c>
      <c r="AA684" s="54">
        <f t="shared" si="650"/>
        <v>0</v>
      </c>
      <c r="AB684" s="55">
        <f t="shared" si="642"/>
        <v>0</v>
      </c>
      <c r="AC684" s="56" t="s">
        <v>34</v>
      </c>
    </row>
    <row r="685" spans="1:29" ht="31.5" x14ac:dyDescent="0.25">
      <c r="A685" s="50" t="s">
        <v>1403</v>
      </c>
      <c r="B685" s="129" t="s">
        <v>1466</v>
      </c>
      <c r="C685" s="90" t="s">
        <v>1467</v>
      </c>
      <c r="D685" s="54">
        <v>1.85</v>
      </c>
      <c r="E685" s="54" t="s">
        <v>34</v>
      </c>
      <c r="F685" s="71">
        <v>0</v>
      </c>
      <c r="G685" s="71">
        <f t="shared" si="643"/>
        <v>1.85</v>
      </c>
      <c r="H685" s="54">
        <v>1.85</v>
      </c>
      <c r="I685" s="54">
        <v>0</v>
      </c>
      <c r="J685" s="54">
        <v>0</v>
      </c>
      <c r="K685" s="54">
        <v>1.5416666666666667</v>
      </c>
      <c r="L685" s="54">
        <v>0.30833333333333335</v>
      </c>
      <c r="M685" s="54">
        <f t="shared" si="644"/>
        <v>1.85</v>
      </c>
      <c r="N685" s="54">
        <v>0</v>
      </c>
      <c r="O685" s="54">
        <v>0</v>
      </c>
      <c r="P685" s="54">
        <v>1.5416666699999999</v>
      </c>
      <c r="Q685" s="54">
        <v>0.30833333000000018</v>
      </c>
      <c r="R685" s="54">
        <f t="shared" si="645"/>
        <v>0</v>
      </c>
      <c r="S685" s="54">
        <f t="shared" si="646"/>
        <v>0</v>
      </c>
      <c r="T685" s="55">
        <f t="shared" si="636"/>
        <v>0</v>
      </c>
      <c r="U685" s="54">
        <f t="shared" si="647"/>
        <v>0</v>
      </c>
      <c r="V685" s="55">
        <v>0</v>
      </c>
      <c r="W685" s="54">
        <f t="shared" si="648"/>
        <v>0</v>
      </c>
      <c r="X685" s="55">
        <v>0</v>
      </c>
      <c r="Y685" s="54">
        <f t="shared" si="649"/>
        <v>3.3333331650453601E-9</v>
      </c>
      <c r="Z685" s="55">
        <f t="shared" si="651"/>
        <v>2.1621620530023957E-9</v>
      </c>
      <c r="AA685" s="54">
        <f t="shared" si="650"/>
        <v>-3.3333331650453601E-9</v>
      </c>
      <c r="AB685" s="55">
        <f t="shared" si="642"/>
        <v>-1.0810810265011978E-8</v>
      </c>
      <c r="AC685" s="56" t="s">
        <v>34</v>
      </c>
    </row>
    <row r="686" spans="1:29" ht="31.5" x14ac:dyDescent="0.25">
      <c r="A686" s="50" t="s">
        <v>1403</v>
      </c>
      <c r="B686" s="129" t="s">
        <v>1468</v>
      </c>
      <c r="C686" s="90" t="s">
        <v>1469</v>
      </c>
      <c r="D686" s="54">
        <v>0.2964</v>
      </c>
      <c r="E686" s="54" t="s">
        <v>34</v>
      </c>
      <c r="F686" s="71">
        <v>0</v>
      </c>
      <c r="G686" s="71">
        <f t="shared" si="643"/>
        <v>0.2964</v>
      </c>
      <c r="H686" s="54">
        <v>0.2964</v>
      </c>
      <c r="I686" s="54">
        <v>0</v>
      </c>
      <c r="J686" s="54">
        <v>0</v>
      </c>
      <c r="K686" s="54">
        <v>0.247</v>
      </c>
      <c r="L686" s="54">
        <v>4.9399999999999999E-2</v>
      </c>
      <c r="M686" s="54">
        <f t="shared" si="644"/>
        <v>0.2964</v>
      </c>
      <c r="N686" s="54">
        <v>0</v>
      </c>
      <c r="O686" s="54">
        <v>0</v>
      </c>
      <c r="P686" s="54">
        <v>0.247</v>
      </c>
      <c r="Q686" s="54">
        <v>4.9399999999999999E-2</v>
      </c>
      <c r="R686" s="54">
        <f t="shared" si="645"/>
        <v>0</v>
      </c>
      <c r="S686" s="54">
        <f t="shared" si="646"/>
        <v>0</v>
      </c>
      <c r="T686" s="55">
        <f t="shared" si="636"/>
        <v>0</v>
      </c>
      <c r="U686" s="54">
        <f t="shared" si="647"/>
        <v>0</v>
      </c>
      <c r="V686" s="55">
        <v>0</v>
      </c>
      <c r="W686" s="54">
        <f t="shared" si="648"/>
        <v>0</v>
      </c>
      <c r="X686" s="55">
        <v>0</v>
      </c>
      <c r="Y686" s="54">
        <f t="shared" si="649"/>
        <v>0</v>
      </c>
      <c r="Z686" s="55">
        <f t="shared" si="651"/>
        <v>0</v>
      </c>
      <c r="AA686" s="54">
        <f t="shared" si="650"/>
        <v>0</v>
      </c>
      <c r="AB686" s="55">
        <f t="shared" si="642"/>
        <v>0</v>
      </c>
      <c r="AC686" s="56" t="s">
        <v>34</v>
      </c>
    </row>
    <row r="687" spans="1:29" ht="31.5" x14ac:dyDescent="0.25">
      <c r="A687" s="50" t="s">
        <v>1403</v>
      </c>
      <c r="B687" s="129" t="s">
        <v>1470</v>
      </c>
      <c r="C687" s="90" t="s">
        <v>1471</v>
      </c>
      <c r="D687" s="54">
        <v>0.24</v>
      </c>
      <c r="E687" s="54" t="s">
        <v>34</v>
      </c>
      <c r="F687" s="71">
        <v>0</v>
      </c>
      <c r="G687" s="71">
        <f t="shared" si="643"/>
        <v>0.24</v>
      </c>
      <c r="H687" s="54">
        <v>0.24</v>
      </c>
      <c r="I687" s="54">
        <v>0</v>
      </c>
      <c r="J687" s="54">
        <v>0</v>
      </c>
      <c r="K687" s="54">
        <v>0.2</v>
      </c>
      <c r="L687" s="54">
        <v>3.999999999999998E-2</v>
      </c>
      <c r="M687" s="54">
        <f t="shared" si="644"/>
        <v>0.24</v>
      </c>
      <c r="N687" s="54">
        <v>0</v>
      </c>
      <c r="O687" s="54">
        <v>0</v>
      </c>
      <c r="P687" s="54">
        <v>0.2</v>
      </c>
      <c r="Q687" s="54">
        <v>3.999999999999998E-2</v>
      </c>
      <c r="R687" s="54">
        <f t="shared" si="645"/>
        <v>0</v>
      </c>
      <c r="S687" s="54">
        <f t="shared" si="646"/>
        <v>0</v>
      </c>
      <c r="T687" s="55">
        <f t="shared" si="636"/>
        <v>0</v>
      </c>
      <c r="U687" s="54">
        <f t="shared" si="647"/>
        <v>0</v>
      </c>
      <c r="V687" s="55">
        <v>0</v>
      </c>
      <c r="W687" s="54">
        <f t="shared" si="648"/>
        <v>0</v>
      </c>
      <c r="X687" s="55">
        <v>0</v>
      </c>
      <c r="Y687" s="54">
        <f t="shared" si="649"/>
        <v>0</v>
      </c>
      <c r="Z687" s="55">
        <f t="shared" si="651"/>
        <v>0</v>
      </c>
      <c r="AA687" s="54">
        <f t="shared" si="650"/>
        <v>0</v>
      </c>
      <c r="AB687" s="55">
        <f t="shared" si="642"/>
        <v>0</v>
      </c>
      <c r="AC687" s="56" t="s">
        <v>34</v>
      </c>
    </row>
    <row r="688" spans="1:29" ht="31.5" x14ac:dyDescent="0.25">
      <c r="A688" s="50" t="s">
        <v>1403</v>
      </c>
      <c r="B688" s="129" t="s">
        <v>1472</v>
      </c>
      <c r="C688" s="90" t="s">
        <v>1473</v>
      </c>
      <c r="D688" s="54">
        <v>0.11600000000000001</v>
      </c>
      <c r="E688" s="54" t="s">
        <v>34</v>
      </c>
      <c r="F688" s="71">
        <v>0</v>
      </c>
      <c r="G688" s="71">
        <f t="shared" si="643"/>
        <v>0.11600000000000001</v>
      </c>
      <c r="H688" s="54">
        <v>0.11600000000000001</v>
      </c>
      <c r="I688" s="54">
        <v>0</v>
      </c>
      <c r="J688" s="54">
        <v>0</v>
      </c>
      <c r="K688" s="54">
        <v>9.6666666666666665E-2</v>
      </c>
      <c r="L688" s="54">
        <v>1.9333333333333341E-2</v>
      </c>
      <c r="M688" s="54">
        <f t="shared" si="644"/>
        <v>0.11600000000000001</v>
      </c>
      <c r="N688" s="54">
        <v>0</v>
      </c>
      <c r="O688" s="54">
        <v>0</v>
      </c>
      <c r="P688" s="54">
        <v>0.11600000000000001</v>
      </c>
      <c r="Q688" s="54">
        <v>0</v>
      </c>
      <c r="R688" s="54">
        <f t="shared" si="645"/>
        <v>0</v>
      </c>
      <c r="S688" s="54">
        <f t="shared" si="646"/>
        <v>0</v>
      </c>
      <c r="T688" s="55">
        <f t="shared" si="636"/>
        <v>0</v>
      </c>
      <c r="U688" s="54">
        <f t="shared" si="647"/>
        <v>0</v>
      </c>
      <c r="V688" s="55">
        <v>0</v>
      </c>
      <c r="W688" s="54">
        <f t="shared" si="648"/>
        <v>0</v>
      </c>
      <c r="X688" s="55">
        <v>0</v>
      </c>
      <c r="Y688" s="54">
        <f t="shared" si="649"/>
        <v>1.9333333333333341E-2</v>
      </c>
      <c r="Z688" s="55">
        <f t="shared" si="651"/>
        <v>0.20000000000000009</v>
      </c>
      <c r="AA688" s="54">
        <f t="shared" si="650"/>
        <v>-1.9333333333333341E-2</v>
      </c>
      <c r="AB688" s="55">
        <f t="shared" si="642"/>
        <v>-1</v>
      </c>
      <c r="AC688" s="56" t="s">
        <v>34</v>
      </c>
    </row>
    <row r="689" spans="1:29" ht="31.5" x14ac:dyDescent="0.25">
      <c r="A689" s="50" t="s">
        <v>1403</v>
      </c>
      <c r="B689" s="129" t="s">
        <v>1474</v>
      </c>
      <c r="C689" s="90" t="s">
        <v>1475</v>
      </c>
      <c r="D689" s="54">
        <v>0.23376</v>
      </c>
      <c r="E689" s="54" t="s">
        <v>34</v>
      </c>
      <c r="F689" s="71">
        <v>0</v>
      </c>
      <c r="G689" s="71">
        <f t="shared" si="643"/>
        <v>0.23376</v>
      </c>
      <c r="H689" s="54">
        <v>0.23376</v>
      </c>
      <c r="I689" s="54">
        <v>0</v>
      </c>
      <c r="J689" s="54">
        <v>0</v>
      </c>
      <c r="K689" s="54">
        <v>0.1948</v>
      </c>
      <c r="L689" s="54">
        <v>3.8959999999999995E-2</v>
      </c>
      <c r="M689" s="54">
        <f t="shared" si="644"/>
        <v>0.32505646999999999</v>
      </c>
      <c r="N689" s="54">
        <v>0</v>
      </c>
      <c r="O689" s="54">
        <v>0</v>
      </c>
      <c r="P689" s="54">
        <v>0.27088038999999997</v>
      </c>
      <c r="Q689" s="54">
        <v>5.4176080000000015E-2</v>
      </c>
      <c r="R689" s="54">
        <f t="shared" si="645"/>
        <v>-9.1296469999999991E-2</v>
      </c>
      <c r="S689" s="54">
        <f t="shared" si="646"/>
        <v>9.1296469999999991E-2</v>
      </c>
      <c r="T689" s="55">
        <f t="shared" si="636"/>
        <v>0.390556425393566</v>
      </c>
      <c r="U689" s="54">
        <f t="shared" si="647"/>
        <v>0</v>
      </c>
      <c r="V689" s="55">
        <v>0</v>
      </c>
      <c r="W689" s="54">
        <f t="shared" si="648"/>
        <v>0</v>
      </c>
      <c r="X689" s="55">
        <v>0</v>
      </c>
      <c r="Y689" s="54">
        <f t="shared" si="649"/>
        <v>7.608038999999997E-2</v>
      </c>
      <c r="Z689" s="55">
        <f t="shared" si="651"/>
        <v>0.39055641683778219</v>
      </c>
      <c r="AA689" s="54">
        <f t="shared" si="650"/>
        <v>1.5216080000000021E-2</v>
      </c>
      <c r="AB689" s="55">
        <f t="shared" si="642"/>
        <v>0.39055646817248518</v>
      </c>
      <c r="AC689" s="56" t="s">
        <v>1476</v>
      </c>
    </row>
    <row r="690" spans="1:29" ht="31.5" x14ac:dyDescent="0.25">
      <c r="A690" s="50" t="s">
        <v>1403</v>
      </c>
      <c r="B690" s="137" t="s">
        <v>1477</v>
      </c>
      <c r="C690" s="63" t="s">
        <v>1478</v>
      </c>
      <c r="D690" s="54">
        <v>3.8737959500000003</v>
      </c>
      <c r="E690" s="54" t="s">
        <v>34</v>
      </c>
      <c r="F690" s="71">
        <v>0</v>
      </c>
      <c r="G690" s="71">
        <f t="shared" si="643"/>
        <v>3.8737959500000003</v>
      </c>
      <c r="H690" s="54">
        <v>3.8737959500000003</v>
      </c>
      <c r="I690" s="54">
        <v>0</v>
      </c>
      <c r="J690" s="54">
        <v>0</v>
      </c>
      <c r="K690" s="54">
        <v>3.2281632916666667</v>
      </c>
      <c r="L690" s="54">
        <v>0.64563265833333361</v>
      </c>
      <c r="M690" s="54">
        <f t="shared" si="644"/>
        <v>3.8737959500000003</v>
      </c>
      <c r="N690" s="54">
        <v>0</v>
      </c>
      <c r="O690" s="54">
        <v>0</v>
      </c>
      <c r="P690" s="54">
        <v>3.2281632899999999</v>
      </c>
      <c r="Q690" s="54">
        <v>0.64563266000000041</v>
      </c>
      <c r="R690" s="54">
        <f t="shared" si="645"/>
        <v>0</v>
      </c>
      <c r="S690" s="54">
        <f t="shared" si="646"/>
        <v>0</v>
      </c>
      <c r="T690" s="55">
        <f t="shared" si="636"/>
        <v>0</v>
      </c>
      <c r="U690" s="54">
        <f t="shared" si="647"/>
        <v>0</v>
      </c>
      <c r="V690" s="55">
        <v>0</v>
      </c>
      <c r="W690" s="54">
        <f t="shared" si="648"/>
        <v>0</v>
      </c>
      <c r="X690" s="55">
        <v>0</v>
      </c>
      <c r="Y690" s="54">
        <f t="shared" si="649"/>
        <v>-1.666666804567285E-9</v>
      </c>
      <c r="Z690" s="55">
        <f t="shared" si="651"/>
        <v>-5.1628949776787858E-10</v>
      </c>
      <c r="AA690" s="54">
        <f t="shared" si="650"/>
        <v>1.666666804567285E-9</v>
      </c>
      <c r="AB690" s="55">
        <f t="shared" si="642"/>
        <v>2.5814474888393918E-9</v>
      </c>
      <c r="AC690" s="56" t="s">
        <v>34</v>
      </c>
    </row>
    <row r="691" spans="1:29" ht="31.5" x14ac:dyDescent="0.25">
      <c r="A691" s="50" t="s">
        <v>1403</v>
      </c>
      <c r="B691" s="137" t="s">
        <v>1479</v>
      </c>
      <c r="C691" s="63" t="s">
        <v>1480</v>
      </c>
      <c r="D691" s="54">
        <v>1.008</v>
      </c>
      <c r="E691" s="54" t="s">
        <v>34</v>
      </c>
      <c r="F691" s="71">
        <v>0</v>
      </c>
      <c r="G691" s="71">
        <f t="shared" si="643"/>
        <v>1.008</v>
      </c>
      <c r="H691" s="54">
        <v>1.008</v>
      </c>
      <c r="I691" s="54">
        <v>0</v>
      </c>
      <c r="J691" s="54">
        <v>0</v>
      </c>
      <c r="K691" s="54">
        <v>0.84</v>
      </c>
      <c r="L691" s="54">
        <v>0.16800000000000004</v>
      </c>
      <c r="M691" s="54">
        <f t="shared" si="644"/>
        <v>1.008</v>
      </c>
      <c r="N691" s="54">
        <v>0</v>
      </c>
      <c r="O691" s="54">
        <v>0</v>
      </c>
      <c r="P691" s="54">
        <v>0.84</v>
      </c>
      <c r="Q691" s="54">
        <v>0.16800000000000004</v>
      </c>
      <c r="R691" s="54">
        <f t="shared" si="645"/>
        <v>0</v>
      </c>
      <c r="S691" s="54">
        <f t="shared" si="646"/>
        <v>0</v>
      </c>
      <c r="T691" s="55">
        <f t="shared" si="636"/>
        <v>0</v>
      </c>
      <c r="U691" s="54">
        <f t="shared" si="647"/>
        <v>0</v>
      </c>
      <c r="V691" s="55">
        <v>0</v>
      </c>
      <c r="W691" s="54">
        <f t="shared" si="648"/>
        <v>0</v>
      </c>
      <c r="X691" s="55">
        <v>0</v>
      </c>
      <c r="Y691" s="54">
        <f t="shared" si="649"/>
        <v>0</v>
      </c>
      <c r="Z691" s="55">
        <f t="shared" si="651"/>
        <v>0</v>
      </c>
      <c r="AA691" s="54">
        <f t="shared" si="650"/>
        <v>0</v>
      </c>
      <c r="AB691" s="55">
        <f t="shared" si="642"/>
        <v>0</v>
      </c>
      <c r="AC691" s="56" t="s">
        <v>34</v>
      </c>
    </row>
    <row r="692" spans="1:29" ht="31.5" x14ac:dyDescent="0.25">
      <c r="A692" s="50" t="s">
        <v>1403</v>
      </c>
      <c r="B692" s="137" t="s">
        <v>1481</v>
      </c>
      <c r="C692" s="63" t="s">
        <v>1482</v>
      </c>
      <c r="D692" s="54">
        <v>2.3759999999999999</v>
      </c>
      <c r="E692" s="54" t="s">
        <v>34</v>
      </c>
      <c r="F692" s="71">
        <v>0</v>
      </c>
      <c r="G692" s="71">
        <f t="shared" si="643"/>
        <v>2.3759999999999999</v>
      </c>
      <c r="H692" s="54">
        <v>2.3759999999999999</v>
      </c>
      <c r="I692" s="54">
        <v>0</v>
      </c>
      <c r="J692" s="54">
        <v>0</v>
      </c>
      <c r="K692" s="54">
        <v>1.98</v>
      </c>
      <c r="L692" s="54">
        <v>0.39599999999999991</v>
      </c>
      <c r="M692" s="54">
        <f t="shared" si="644"/>
        <v>0</v>
      </c>
      <c r="N692" s="54">
        <v>0</v>
      </c>
      <c r="O692" s="54">
        <v>0</v>
      </c>
      <c r="P692" s="54">
        <v>0</v>
      </c>
      <c r="Q692" s="54">
        <v>0</v>
      </c>
      <c r="R692" s="54">
        <f t="shared" si="645"/>
        <v>2.3759999999999999</v>
      </c>
      <c r="S692" s="54">
        <f t="shared" si="646"/>
        <v>-2.3759999999999999</v>
      </c>
      <c r="T692" s="55">
        <f t="shared" si="636"/>
        <v>-1</v>
      </c>
      <c r="U692" s="54">
        <f t="shared" si="647"/>
        <v>0</v>
      </c>
      <c r="V692" s="55">
        <v>0</v>
      </c>
      <c r="W692" s="54">
        <f t="shared" si="648"/>
        <v>0</v>
      </c>
      <c r="X692" s="55">
        <v>0</v>
      </c>
      <c r="Y692" s="54">
        <f t="shared" si="649"/>
        <v>-1.98</v>
      </c>
      <c r="Z692" s="55">
        <f t="shared" si="651"/>
        <v>-1</v>
      </c>
      <c r="AA692" s="54">
        <f t="shared" si="650"/>
        <v>-0.39599999999999991</v>
      </c>
      <c r="AB692" s="55">
        <f t="shared" si="642"/>
        <v>-1</v>
      </c>
      <c r="AC692" s="56" t="s">
        <v>1483</v>
      </c>
    </row>
    <row r="693" spans="1:29" ht="31.5" x14ac:dyDescent="0.25">
      <c r="A693" s="50" t="s">
        <v>1403</v>
      </c>
      <c r="B693" s="137" t="s">
        <v>1484</v>
      </c>
      <c r="C693" s="63" t="s">
        <v>1485</v>
      </c>
      <c r="D693" s="54">
        <v>0.63107040000000003</v>
      </c>
      <c r="E693" s="54" t="s">
        <v>34</v>
      </c>
      <c r="F693" s="71">
        <v>0</v>
      </c>
      <c r="G693" s="71">
        <f t="shared" si="643"/>
        <v>0.63107040000000003</v>
      </c>
      <c r="H693" s="54">
        <v>0.63107039999999992</v>
      </c>
      <c r="I693" s="54">
        <v>0</v>
      </c>
      <c r="J693" s="54">
        <v>0</v>
      </c>
      <c r="K693" s="54">
        <v>0.52589200000000003</v>
      </c>
      <c r="L693" s="54">
        <v>0.10517840000000001</v>
      </c>
      <c r="M693" s="54">
        <f t="shared" si="644"/>
        <v>0.63107039999999992</v>
      </c>
      <c r="N693" s="54">
        <v>0</v>
      </c>
      <c r="O693" s="54">
        <v>0</v>
      </c>
      <c r="P693" s="54">
        <v>0.52589200000000003</v>
      </c>
      <c r="Q693" s="54">
        <v>0.10517839999999989</v>
      </c>
      <c r="R693" s="54">
        <f t="shared" si="645"/>
        <v>0</v>
      </c>
      <c r="S693" s="54">
        <f t="shared" si="646"/>
        <v>0</v>
      </c>
      <c r="T693" s="55">
        <f t="shared" si="636"/>
        <v>0</v>
      </c>
      <c r="U693" s="54">
        <f t="shared" si="647"/>
        <v>0</v>
      </c>
      <c r="V693" s="55">
        <v>0</v>
      </c>
      <c r="W693" s="54">
        <f t="shared" si="648"/>
        <v>0</v>
      </c>
      <c r="X693" s="55">
        <v>0</v>
      </c>
      <c r="Y693" s="54">
        <f t="shared" si="649"/>
        <v>0</v>
      </c>
      <c r="Z693" s="55">
        <f t="shared" si="651"/>
        <v>0</v>
      </c>
      <c r="AA693" s="54">
        <f t="shared" si="650"/>
        <v>-1.1102230246251565E-16</v>
      </c>
      <c r="AB693" s="55">
        <f t="shared" si="642"/>
        <v>-1.0555618117647316E-15</v>
      </c>
      <c r="AC693" s="56" t="s">
        <v>34</v>
      </c>
    </row>
    <row r="694" spans="1:29" ht="47.25" x14ac:dyDescent="0.25">
      <c r="A694" s="50" t="s">
        <v>1403</v>
      </c>
      <c r="B694" s="137" t="s">
        <v>1486</v>
      </c>
      <c r="C694" s="63" t="s">
        <v>1487</v>
      </c>
      <c r="D694" s="54">
        <v>10.675624619999999</v>
      </c>
      <c r="E694" s="54" t="s">
        <v>34</v>
      </c>
      <c r="F694" s="71">
        <v>0</v>
      </c>
      <c r="G694" s="71">
        <f t="shared" si="643"/>
        <v>10.675624619999999</v>
      </c>
      <c r="H694" s="54">
        <v>10.675624619999999</v>
      </c>
      <c r="I694" s="54">
        <v>0</v>
      </c>
      <c r="J694" s="54">
        <v>0</v>
      </c>
      <c r="K694" s="54">
        <v>0</v>
      </c>
      <c r="L694" s="54">
        <v>10.675624619999999</v>
      </c>
      <c r="M694" s="54">
        <f t="shared" si="644"/>
        <v>10.675624619999999</v>
      </c>
      <c r="N694" s="54">
        <v>0</v>
      </c>
      <c r="O694" s="54">
        <v>0</v>
      </c>
      <c r="P694" s="54">
        <v>0</v>
      </c>
      <c r="Q694" s="54">
        <v>10.675624619999999</v>
      </c>
      <c r="R694" s="54">
        <f t="shared" si="645"/>
        <v>0</v>
      </c>
      <c r="S694" s="54">
        <f t="shared" si="646"/>
        <v>0</v>
      </c>
      <c r="T694" s="55">
        <f t="shared" si="636"/>
        <v>0</v>
      </c>
      <c r="U694" s="54">
        <f t="shared" si="647"/>
        <v>0</v>
      </c>
      <c r="V694" s="55">
        <v>0</v>
      </c>
      <c r="W694" s="54">
        <f t="shared" si="648"/>
        <v>0</v>
      </c>
      <c r="X694" s="55">
        <v>0</v>
      </c>
      <c r="Y694" s="54">
        <f t="shared" si="649"/>
        <v>0</v>
      </c>
      <c r="Z694" s="55">
        <v>0</v>
      </c>
      <c r="AA694" s="54">
        <f t="shared" si="650"/>
        <v>0</v>
      </c>
      <c r="AB694" s="55">
        <f t="shared" si="642"/>
        <v>0</v>
      </c>
      <c r="AC694" s="56" t="s">
        <v>34</v>
      </c>
    </row>
    <row r="695" spans="1:29" ht="31.5" x14ac:dyDescent="0.25">
      <c r="A695" s="50" t="s">
        <v>1403</v>
      </c>
      <c r="B695" s="137" t="s">
        <v>1488</v>
      </c>
      <c r="C695" s="63" t="s">
        <v>1489</v>
      </c>
      <c r="D695" s="54">
        <v>0.29658585599999998</v>
      </c>
      <c r="E695" s="54" t="s">
        <v>34</v>
      </c>
      <c r="F695" s="71">
        <v>0.14399999999999999</v>
      </c>
      <c r="G695" s="71">
        <f t="shared" si="643"/>
        <v>0.15258585599999999</v>
      </c>
      <c r="H695" s="115">
        <v>0.15258585600000002</v>
      </c>
      <c r="I695" s="115">
        <v>0</v>
      </c>
      <c r="J695" s="115">
        <v>0</v>
      </c>
      <c r="K695" s="115">
        <v>0.12715488</v>
      </c>
      <c r="L695" s="115">
        <v>2.5430976000000022E-2</v>
      </c>
      <c r="M695" s="115">
        <f t="shared" si="644"/>
        <v>0</v>
      </c>
      <c r="N695" s="115">
        <v>0</v>
      </c>
      <c r="O695" s="115">
        <v>0</v>
      </c>
      <c r="P695" s="115">
        <v>0</v>
      </c>
      <c r="Q695" s="115">
        <v>0</v>
      </c>
      <c r="R695" s="54">
        <f t="shared" si="645"/>
        <v>0.15258585599999999</v>
      </c>
      <c r="S695" s="54">
        <f t="shared" si="646"/>
        <v>-0.15258585600000002</v>
      </c>
      <c r="T695" s="55">
        <f t="shared" si="636"/>
        <v>-1</v>
      </c>
      <c r="U695" s="54">
        <f t="shared" si="647"/>
        <v>0</v>
      </c>
      <c r="V695" s="55">
        <v>0</v>
      </c>
      <c r="W695" s="54">
        <f t="shared" si="648"/>
        <v>0</v>
      </c>
      <c r="X695" s="55">
        <v>0</v>
      </c>
      <c r="Y695" s="54">
        <f t="shared" si="649"/>
        <v>-0.12715488</v>
      </c>
      <c r="Z695" s="55">
        <f t="shared" si="651"/>
        <v>-1</v>
      </c>
      <c r="AA695" s="54">
        <f t="shared" si="650"/>
        <v>-2.5430976000000022E-2</v>
      </c>
      <c r="AB695" s="55">
        <f t="shared" si="642"/>
        <v>-1</v>
      </c>
      <c r="AC695" s="56" t="s">
        <v>1490</v>
      </c>
    </row>
    <row r="696" spans="1:29" ht="31.5" x14ac:dyDescent="0.25">
      <c r="A696" s="50" t="s">
        <v>1403</v>
      </c>
      <c r="B696" s="137" t="s">
        <v>1491</v>
      </c>
      <c r="C696" s="63" t="s">
        <v>1492</v>
      </c>
      <c r="D696" s="54">
        <v>0.25770880000000002</v>
      </c>
      <c r="E696" s="54" t="s">
        <v>34</v>
      </c>
      <c r="F696" s="71">
        <v>0</v>
      </c>
      <c r="G696" s="71">
        <f t="shared" si="643"/>
        <v>0.25770880000000002</v>
      </c>
      <c r="H696" s="54">
        <v>0.25770880000000002</v>
      </c>
      <c r="I696" s="54">
        <v>0</v>
      </c>
      <c r="J696" s="54">
        <v>0</v>
      </c>
      <c r="K696" s="54">
        <v>0.21475733333333336</v>
      </c>
      <c r="L696" s="54">
        <v>4.295146666666666E-2</v>
      </c>
      <c r="M696" s="54">
        <f t="shared" si="644"/>
        <v>0.25770880000000002</v>
      </c>
      <c r="N696" s="54">
        <v>0</v>
      </c>
      <c r="O696" s="54">
        <v>0</v>
      </c>
      <c r="P696" s="54">
        <v>0.21475733</v>
      </c>
      <c r="Q696" s="54">
        <v>4.2951470000000019E-2</v>
      </c>
      <c r="R696" s="54">
        <f t="shared" si="645"/>
        <v>0</v>
      </c>
      <c r="S696" s="54">
        <f t="shared" si="646"/>
        <v>0</v>
      </c>
      <c r="T696" s="55">
        <f t="shared" si="636"/>
        <v>0</v>
      </c>
      <c r="U696" s="54">
        <f t="shared" si="647"/>
        <v>0</v>
      </c>
      <c r="V696" s="55">
        <v>0</v>
      </c>
      <c r="W696" s="54">
        <f t="shared" si="648"/>
        <v>0</v>
      </c>
      <c r="X696" s="55">
        <v>0</v>
      </c>
      <c r="Y696" s="54">
        <f t="shared" si="649"/>
        <v>-3.3333333593343895E-9</v>
      </c>
      <c r="Z696" s="55">
        <f t="shared" si="651"/>
        <v>-1.5521394811513097E-8</v>
      </c>
      <c r="AA696" s="54">
        <f t="shared" si="650"/>
        <v>3.3333333593343895E-9</v>
      </c>
      <c r="AB696" s="55">
        <f t="shared" si="642"/>
        <v>7.760697405756551E-8</v>
      </c>
      <c r="AC696" s="56" t="s">
        <v>34</v>
      </c>
    </row>
    <row r="697" spans="1:29" ht="31.5" x14ac:dyDescent="0.25">
      <c r="A697" s="50" t="s">
        <v>1403</v>
      </c>
      <c r="B697" s="137" t="s">
        <v>1493</v>
      </c>
      <c r="C697" s="63" t="s">
        <v>1494</v>
      </c>
      <c r="D697" s="54">
        <v>1.1028</v>
      </c>
      <c r="E697" s="54" t="s">
        <v>34</v>
      </c>
      <c r="F697" s="71">
        <v>0</v>
      </c>
      <c r="G697" s="71">
        <f t="shared" si="643"/>
        <v>1.1028</v>
      </c>
      <c r="H697" s="54">
        <v>1.1028</v>
      </c>
      <c r="I697" s="54">
        <v>0</v>
      </c>
      <c r="J697" s="54">
        <v>0</v>
      </c>
      <c r="K697" s="54">
        <v>0.91900000000000004</v>
      </c>
      <c r="L697" s="54">
        <v>0.18379999999999996</v>
      </c>
      <c r="M697" s="54">
        <f t="shared" si="644"/>
        <v>0.60875999999999997</v>
      </c>
      <c r="N697" s="54">
        <v>0</v>
      </c>
      <c r="O697" s="54">
        <v>0</v>
      </c>
      <c r="P697" s="54">
        <v>0.50729999999999997</v>
      </c>
      <c r="Q697" s="54">
        <v>0.10145999999999999</v>
      </c>
      <c r="R697" s="54">
        <f t="shared" si="645"/>
        <v>0.49404000000000003</v>
      </c>
      <c r="S697" s="54">
        <f t="shared" si="646"/>
        <v>-0.49404000000000003</v>
      </c>
      <c r="T697" s="55">
        <f t="shared" si="636"/>
        <v>-0.44798694232861808</v>
      </c>
      <c r="U697" s="54">
        <f t="shared" si="647"/>
        <v>0</v>
      </c>
      <c r="V697" s="55">
        <v>0</v>
      </c>
      <c r="W697" s="54">
        <f t="shared" si="648"/>
        <v>0</v>
      </c>
      <c r="X697" s="55">
        <v>0</v>
      </c>
      <c r="Y697" s="54">
        <f t="shared" si="649"/>
        <v>-0.41170000000000007</v>
      </c>
      <c r="Z697" s="55">
        <f t="shared" si="651"/>
        <v>-0.44798694232861813</v>
      </c>
      <c r="AA697" s="54">
        <f t="shared" si="650"/>
        <v>-8.2339999999999969E-2</v>
      </c>
      <c r="AB697" s="55">
        <f t="shared" si="642"/>
        <v>-0.44798694232861797</v>
      </c>
      <c r="AC697" s="56" t="s">
        <v>1495</v>
      </c>
    </row>
    <row r="698" spans="1:29" ht="31.5" x14ac:dyDescent="0.25">
      <c r="A698" s="50" t="s">
        <v>1403</v>
      </c>
      <c r="B698" s="137" t="s">
        <v>1496</v>
      </c>
      <c r="C698" s="63" t="s">
        <v>1497</v>
      </c>
      <c r="D698" s="54">
        <v>0.48836400000000002</v>
      </c>
      <c r="E698" s="54" t="s">
        <v>34</v>
      </c>
      <c r="F698" s="71">
        <v>0</v>
      </c>
      <c r="G698" s="71">
        <f t="shared" si="643"/>
        <v>0.48836400000000002</v>
      </c>
      <c r="H698" s="54">
        <v>0.15537599999999999</v>
      </c>
      <c r="I698" s="54">
        <v>0</v>
      </c>
      <c r="J698" s="54">
        <v>0</v>
      </c>
      <c r="K698" s="54">
        <v>0.12947999999999998</v>
      </c>
      <c r="L698" s="54">
        <v>2.5896000000000002E-2</v>
      </c>
      <c r="M698" s="54">
        <f t="shared" si="644"/>
        <v>0.15537600000000001</v>
      </c>
      <c r="N698" s="54">
        <v>0</v>
      </c>
      <c r="O698" s="54">
        <v>0</v>
      </c>
      <c r="P698" s="54">
        <v>0.12947999999999998</v>
      </c>
      <c r="Q698" s="54">
        <v>2.589600000000003E-2</v>
      </c>
      <c r="R698" s="54">
        <f t="shared" si="645"/>
        <v>0.33298800000000001</v>
      </c>
      <c r="S698" s="54">
        <f t="shared" si="646"/>
        <v>0</v>
      </c>
      <c r="T698" s="55">
        <f t="shared" si="636"/>
        <v>0</v>
      </c>
      <c r="U698" s="54">
        <f t="shared" si="647"/>
        <v>0</v>
      </c>
      <c r="V698" s="55">
        <v>0</v>
      </c>
      <c r="W698" s="54">
        <f t="shared" si="648"/>
        <v>0</v>
      </c>
      <c r="X698" s="55">
        <v>0</v>
      </c>
      <c r="Y698" s="54">
        <f t="shared" si="649"/>
        <v>0</v>
      </c>
      <c r="Z698" s="55">
        <f t="shared" si="651"/>
        <v>0</v>
      </c>
      <c r="AA698" s="54">
        <f t="shared" si="650"/>
        <v>2.7755575615628914E-17</v>
      </c>
      <c r="AB698" s="55">
        <f t="shared" si="642"/>
        <v>1.0718093765689261E-15</v>
      </c>
      <c r="AC698" s="56" t="s">
        <v>34</v>
      </c>
    </row>
    <row r="699" spans="1:29" ht="31.5" x14ac:dyDescent="0.25">
      <c r="A699" s="50" t="s">
        <v>1403</v>
      </c>
      <c r="B699" s="137" t="s">
        <v>1498</v>
      </c>
      <c r="C699" s="63" t="s">
        <v>1499</v>
      </c>
      <c r="D699" s="54">
        <v>0.71425200000000011</v>
      </c>
      <c r="E699" s="54" t="s">
        <v>34</v>
      </c>
      <c r="F699" s="71">
        <v>0</v>
      </c>
      <c r="G699" s="71">
        <f t="shared" si="643"/>
        <v>0.71425200000000011</v>
      </c>
      <c r="H699" s="54">
        <v>0.71425200000000011</v>
      </c>
      <c r="I699" s="54">
        <v>0</v>
      </c>
      <c r="J699" s="54">
        <v>0</v>
      </c>
      <c r="K699" s="54">
        <v>0.59521000000000002</v>
      </c>
      <c r="L699" s="54">
        <v>0.11904200000000009</v>
      </c>
      <c r="M699" s="54">
        <f t="shared" si="644"/>
        <v>0</v>
      </c>
      <c r="N699" s="54">
        <v>0</v>
      </c>
      <c r="O699" s="54">
        <v>0</v>
      </c>
      <c r="P699" s="54">
        <v>0</v>
      </c>
      <c r="Q699" s="54">
        <v>0</v>
      </c>
      <c r="R699" s="54">
        <f t="shared" si="645"/>
        <v>0.71425200000000011</v>
      </c>
      <c r="S699" s="54">
        <f t="shared" si="646"/>
        <v>-0.71425200000000011</v>
      </c>
      <c r="T699" s="55">
        <f t="shared" si="636"/>
        <v>-1</v>
      </c>
      <c r="U699" s="54">
        <f t="shared" si="647"/>
        <v>0</v>
      </c>
      <c r="V699" s="55">
        <v>0</v>
      </c>
      <c r="W699" s="54">
        <f t="shared" si="648"/>
        <v>0</v>
      </c>
      <c r="X699" s="55">
        <v>0</v>
      </c>
      <c r="Y699" s="54">
        <f t="shared" si="649"/>
        <v>-0.59521000000000002</v>
      </c>
      <c r="Z699" s="55">
        <f t="shared" si="651"/>
        <v>-1</v>
      </c>
      <c r="AA699" s="54">
        <f t="shared" si="650"/>
        <v>-0.11904200000000009</v>
      </c>
      <c r="AB699" s="55">
        <f t="shared" si="642"/>
        <v>-1</v>
      </c>
      <c r="AC699" s="56" t="s">
        <v>1500</v>
      </c>
    </row>
    <row r="700" spans="1:29" ht="31.5" x14ac:dyDescent="0.25">
      <c r="A700" s="50" t="s">
        <v>1403</v>
      </c>
      <c r="B700" s="137" t="s">
        <v>1501</v>
      </c>
      <c r="C700" s="63" t="s">
        <v>1502</v>
      </c>
      <c r="D700" s="64">
        <v>0.30839999999999995</v>
      </c>
      <c r="E700" s="64" t="s">
        <v>34</v>
      </c>
      <c r="F700" s="64">
        <v>0</v>
      </c>
      <c r="G700" s="71">
        <f t="shared" si="643"/>
        <v>0.30839999999999995</v>
      </c>
      <c r="H700" s="54">
        <v>0.30839999999999995</v>
      </c>
      <c r="I700" s="54">
        <v>0</v>
      </c>
      <c r="J700" s="54">
        <v>0</v>
      </c>
      <c r="K700" s="54">
        <v>0.25700000000000001</v>
      </c>
      <c r="L700" s="54">
        <v>5.1399999999999946E-2</v>
      </c>
      <c r="M700" s="54">
        <f t="shared" si="644"/>
        <v>0</v>
      </c>
      <c r="N700" s="54">
        <v>0</v>
      </c>
      <c r="O700" s="54">
        <v>0</v>
      </c>
      <c r="P700" s="54">
        <v>0</v>
      </c>
      <c r="Q700" s="54">
        <v>0</v>
      </c>
      <c r="R700" s="54">
        <f t="shared" si="645"/>
        <v>0.30839999999999995</v>
      </c>
      <c r="S700" s="54">
        <f t="shared" si="646"/>
        <v>-0.30839999999999995</v>
      </c>
      <c r="T700" s="55">
        <f t="shared" si="636"/>
        <v>-1</v>
      </c>
      <c r="U700" s="54">
        <f t="shared" si="647"/>
        <v>0</v>
      </c>
      <c r="V700" s="55">
        <v>0</v>
      </c>
      <c r="W700" s="54">
        <f t="shared" si="648"/>
        <v>0</v>
      </c>
      <c r="X700" s="55">
        <v>0</v>
      </c>
      <c r="Y700" s="54">
        <f t="shared" si="649"/>
        <v>-0.25700000000000001</v>
      </c>
      <c r="Z700" s="55">
        <f t="shared" si="651"/>
        <v>-1</v>
      </c>
      <c r="AA700" s="54">
        <f t="shared" si="650"/>
        <v>-5.1399999999999946E-2</v>
      </c>
      <c r="AB700" s="55">
        <f t="shared" si="642"/>
        <v>-1</v>
      </c>
      <c r="AC700" s="56" t="s">
        <v>1500</v>
      </c>
    </row>
    <row r="701" spans="1:29" ht="31.5" x14ac:dyDescent="0.25">
      <c r="A701" s="50" t="s">
        <v>1403</v>
      </c>
      <c r="B701" s="137" t="s">
        <v>1503</v>
      </c>
      <c r="C701" s="63" t="s">
        <v>1504</v>
      </c>
      <c r="D701" s="54">
        <v>0.11648039999999998</v>
      </c>
      <c r="E701" s="54" t="s">
        <v>34</v>
      </c>
      <c r="F701" s="71">
        <v>0</v>
      </c>
      <c r="G701" s="71">
        <f t="shared" si="643"/>
        <v>0.11648039999999998</v>
      </c>
      <c r="H701" s="54">
        <v>0.11648039999999998</v>
      </c>
      <c r="I701" s="54">
        <v>0</v>
      </c>
      <c r="J701" s="54">
        <v>0</v>
      </c>
      <c r="K701" s="54">
        <v>9.7066999999999987E-2</v>
      </c>
      <c r="L701" s="54">
        <v>1.9413399999999997E-2</v>
      </c>
      <c r="M701" s="54">
        <f t="shared" si="644"/>
        <v>0.17952000000000001</v>
      </c>
      <c r="N701" s="54">
        <v>0</v>
      </c>
      <c r="O701" s="54">
        <v>0</v>
      </c>
      <c r="P701" s="54">
        <v>0.14959999999999998</v>
      </c>
      <c r="Q701" s="54">
        <v>2.992000000000003E-2</v>
      </c>
      <c r="R701" s="54">
        <f t="shared" si="645"/>
        <v>-6.3039600000000029E-2</v>
      </c>
      <c r="S701" s="54">
        <f t="shared" si="646"/>
        <v>6.3039600000000029E-2</v>
      </c>
      <c r="T701" s="55">
        <f t="shared" si="636"/>
        <v>0.54120349861435946</v>
      </c>
      <c r="U701" s="54">
        <f t="shared" si="647"/>
        <v>0</v>
      </c>
      <c r="V701" s="55">
        <v>0</v>
      </c>
      <c r="W701" s="54">
        <f t="shared" si="648"/>
        <v>0</v>
      </c>
      <c r="X701" s="55">
        <v>0</v>
      </c>
      <c r="Y701" s="54">
        <f t="shared" si="649"/>
        <v>5.2532999999999996E-2</v>
      </c>
      <c r="Z701" s="55">
        <f t="shared" si="651"/>
        <v>0.54120349861435924</v>
      </c>
      <c r="AA701" s="54">
        <f t="shared" si="650"/>
        <v>1.0506600000000033E-2</v>
      </c>
      <c r="AB701" s="55">
        <f t="shared" si="642"/>
        <v>0.5412034986143609</v>
      </c>
      <c r="AC701" s="56" t="s">
        <v>1505</v>
      </c>
    </row>
    <row r="702" spans="1:29" ht="31.5" x14ac:dyDescent="0.25">
      <c r="A702" s="50" t="s">
        <v>1403</v>
      </c>
      <c r="B702" s="137" t="s">
        <v>1506</v>
      </c>
      <c r="C702" s="63" t="s">
        <v>1507</v>
      </c>
      <c r="D702" s="54">
        <v>0.25559999999999999</v>
      </c>
      <c r="E702" s="54" t="s">
        <v>34</v>
      </c>
      <c r="F702" s="71">
        <v>0</v>
      </c>
      <c r="G702" s="71">
        <f t="shared" si="643"/>
        <v>0.25559999999999999</v>
      </c>
      <c r="H702" s="54">
        <v>0.25559999999999999</v>
      </c>
      <c r="I702" s="54">
        <v>0</v>
      </c>
      <c r="J702" s="54">
        <v>0</v>
      </c>
      <c r="K702" s="71">
        <v>0.21299999999999999</v>
      </c>
      <c r="L702" s="54">
        <v>4.2599999999999999E-2</v>
      </c>
      <c r="M702" s="54">
        <f t="shared" si="644"/>
        <v>0</v>
      </c>
      <c r="N702" s="54">
        <v>0</v>
      </c>
      <c r="O702" s="54">
        <v>0</v>
      </c>
      <c r="P702" s="54">
        <v>0</v>
      </c>
      <c r="Q702" s="54">
        <v>0</v>
      </c>
      <c r="R702" s="54">
        <f t="shared" si="645"/>
        <v>0.25559999999999999</v>
      </c>
      <c r="S702" s="54">
        <f t="shared" si="646"/>
        <v>-0.25559999999999999</v>
      </c>
      <c r="T702" s="55">
        <f t="shared" si="636"/>
        <v>-1</v>
      </c>
      <c r="U702" s="54">
        <f t="shared" si="647"/>
        <v>0</v>
      </c>
      <c r="V702" s="55">
        <v>0</v>
      </c>
      <c r="W702" s="54">
        <f t="shared" si="648"/>
        <v>0</v>
      </c>
      <c r="X702" s="55">
        <v>0</v>
      </c>
      <c r="Y702" s="54">
        <f t="shared" si="649"/>
        <v>-0.21299999999999999</v>
      </c>
      <c r="Z702" s="55">
        <f t="shared" si="651"/>
        <v>-1</v>
      </c>
      <c r="AA702" s="54">
        <f t="shared" si="650"/>
        <v>-4.2599999999999999E-2</v>
      </c>
      <c r="AB702" s="55">
        <f t="shared" si="642"/>
        <v>-1</v>
      </c>
      <c r="AC702" s="56" t="s">
        <v>1500</v>
      </c>
    </row>
    <row r="703" spans="1:29" ht="47.25" x14ac:dyDescent="0.25">
      <c r="A703" s="50" t="s">
        <v>1403</v>
      </c>
      <c r="B703" s="137" t="s">
        <v>1508</v>
      </c>
      <c r="C703" s="63" t="s">
        <v>1509</v>
      </c>
      <c r="D703" s="54">
        <v>0.14167560000000001</v>
      </c>
      <c r="E703" s="54" t="s">
        <v>34</v>
      </c>
      <c r="F703" s="54">
        <v>0</v>
      </c>
      <c r="G703" s="71">
        <f t="shared" si="643"/>
        <v>0.14167560000000001</v>
      </c>
      <c r="H703" s="54">
        <v>0.14167560000000001</v>
      </c>
      <c r="I703" s="54">
        <v>0</v>
      </c>
      <c r="J703" s="54">
        <v>0</v>
      </c>
      <c r="K703" s="54">
        <v>0.118063</v>
      </c>
      <c r="L703" s="54">
        <v>2.3612600000000011E-2</v>
      </c>
      <c r="M703" s="54">
        <f t="shared" si="644"/>
        <v>0.14167560000000001</v>
      </c>
      <c r="N703" s="54">
        <v>0</v>
      </c>
      <c r="O703" s="54">
        <v>0</v>
      </c>
      <c r="P703" s="54">
        <v>0.118063</v>
      </c>
      <c r="Q703" s="54">
        <v>2.3612600000000011E-2</v>
      </c>
      <c r="R703" s="54">
        <f t="shared" si="645"/>
        <v>0</v>
      </c>
      <c r="S703" s="54">
        <f t="shared" si="646"/>
        <v>0</v>
      </c>
      <c r="T703" s="55">
        <f t="shared" si="636"/>
        <v>0</v>
      </c>
      <c r="U703" s="54">
        <f t="shared" si="647"/>
        <v>0</v>
      </c>
      <c r="V703" s="55">
        <v>0</v>
      </c>
      <c r="W703" s="54">
        <f t="shared" si="648"/>
        <v>0</v>
      </c>
      <c r="X703" s="55">
        <v>0</v>
      </c>
      <c r="Y703" s="54">
        <f t="shared" si="649"/>
        <v>0</v>
      </c>
      <c r="Z703" s="55">
        <f t="shared" si="651"/>
        <v>0</v>
      </c>
      <c r="AA703" s="54">
        <f t="shared" si="650"/>
        <v>0</v>
      </c>
      <c r="AB703" s="55">
        <f t="shared" si="642"/>
        <v>0</v>
      </c>
      <c r="AC703" s="56" t="s">
        <v>34</v>
      </c>
    </row>
    <row r="704" spans="1:29" ht="31.5" x14ac:dyDescent="0.25">
      <c r="A704" s="50" t="s">
        <v>1403</v>
      </c>
      <c r="B704" s="137" t="s">
        <v>1510</v>
      </c>
      <c r="C704" s="63" t="s">
        <v>1511</v>
      </c>
      <c r="D704" s="54">
        <v>0.16005568000000001</v>
      </c>
      <c r="E704" s="54" t="s">
        <v>34</v>
      </c>
      <c r="F704" s="54">
        <v>0</v>
      </c>
      <c r="G704" s="71">
        <f t="shared" si="643"/>
        <v>0.16005568000000001</v>
      </c>
      <c r="H704" s="54">
        <v>0.16005568000000001</v>
      </c>
      <c r="I704" s="54">
        <v>0</v>
      </c>
      <c r="J704" s="54">
        <v>0</v>
      </c>
      <c r="K704" s="54">
        <v>0.13337973333333336</v>
      </c>
      <c r="L704" s="54">
        <v>2.6675946666666644E-2</v>
      </c>
      <c r="M704" s="54">
        <f t="shared" si="644"/>
        <v>0.16005568000000001</v>
      </c>
      <c r="N704" s="54">
        <v>0</v>
      </c>
      <c r="O704" s="54">
        <v>0</v>
      </c>
      <c r="P704" s="54">
        <v>0.13337973</v>
      </c>
      <c r="Q704" s="54">
        <v>2.6675950000000004E-2</v>
      </c>
      <c r="R704" s="54">
        <f t="shared" si="645"/>
        <v>0</v>
      </c>
      <c r="S704" s="54">
        <f t="shared" si="646"/>
        <v>0</v>
      </c>
      <c r="T704" s="55">
        <f t="shared" si="636"/>
        <v>0</v>
      </c>
      <c r="U704" s="54">
        <f t="shared" si="647"/>
        <v>0</v>
      </c>
      <c r="V704" s="55">
        <v>0</v>
      </c>
      <c r="W704" s="54">
        <f t="shared" si="648"/>
        <v>0</v>
      </c>
      <c r="X704" s="55">
        <v>0</v>
      </c>
      <c r="Y704" s="54">
        <f t="shared" si="649"/>
        <v>-3.3333333593343895E-9</v>
      </c>
      <c r="Z704" s="55">
        <f t="shared" si="651"/>
        <v>-2.499130322148684E-8</v>
      </c>
      <c r="AA704" s="54">
        <f t="shared" si="650"/>
        <v>3.3333333593343895E-9</v>
      </c>
      <c r="AB704" s="55">
        <f t="shared" si="642"/>
        <v>1.2495651610743431E-7</v>
      </c>
      <c r="AC704" s="56" t="s">
        <v>34</v>
      </c>
    </row>
    <row r="705" spans="1:29" ht="31.5" x14ac:dyDescent="0.25">
      <c r="A705" s="50" t="s">
        <v>1403</v>
      </c>
      <c r="B705" s="137" t="s">
        <v>1512</v>
      </c>
      <c r="C705" s="63" t="s">
        <v>1513</v>
      </c>
      <c r="D705" s="54">
        <v>0.18349847999999999</v>
      </c>
      <c r="E705" s="54" t="s">
        <v>34</v>
      </c>
      <c r="F705" s="71">
        <v>0</v>
      </c>
      <c r="G705" s="71">
        <f t="shared" si="643"/>
        <v>0.18349847999999999</v>
      </c>
      <c r="H705" s="54">
        <v>0.18349847999999999</v>
      </c>
      <c r="I705" s="54">
        <v>0</v>
      </c>
      <c r="J705" s="54">
        <v>0</v>
      </c>
      <c r="K705" s="54">
        <v>0.15291540000000001</v>
      </c>
      <c r="L705" s="54">
        <v>3.0583079999999985E-2</v>
      </c>
      <c r="M705" s="54">
        <f t="shared" si="644"/>
        <v>0.18349847999999999</v>
      </c>
      <c r="N705" s="54">
        <v>0</v>
      </c>
      <c r="O705" s="54">
        <v>0</v>
      </c>
      <c r="P705" s="54">
        <v>0.15291540000000003</v>
      </c>
      <c r="Q705" s="54">
        <v>3.0583079999999957E-2</v>
      </c>
      <c r="R705" s="54">
        <f t="shared" si="645"/>
        <v>0</v>
      </c>
      <c r="S705" s="54">
        <f t="shared" si="646"/>
        <v>0</v>
      </c>
      <c r="T705" s="55">
        <f t="shared" si="636"/>
        <v>0</v>
      </c>
      <c r="U705" s="54">
        <f t="shared" si="647"/>
        <v>0</v>
      </c>
      <c r="V705" s="55">
        <v>0</v>
      </c>
      <c r="W705" s="54">
        <f t="shared" si="648"/>
        <v>0</v>
      </c>
      <c r="X705" s="55">
        <v>0</v>
      </c>
      <c r="Y705" s="54">
        <f t="shared" si="649"/>
        <v>0</v>
      </c>
      <c r="Z705" s="55">
        <f t="shared" si="651"/>
        <v>0</v>
      </c>
      <c r="AA705" s="54">
        <f t="shared" si="650"/>
        <v>-2.7755575615628914E-17</v>
      </c>
      <c r="AB705" s="55">
        <f t="shared" si="642"/>
        <v>-9.0754677474044239E-16</v>
      </c>
      <c r="AC705" s="56" t="s">
        <v>34</v>
      </c>
    </row>
    <row r="706" spans="1:29" ht="31.5" x14ac:dyDescent="0.25">
      <c r="A706" s="50" t="s">
        <v>1403</v>
      </c>
      <c r="B706" s="124" t="s">
        <v>1514</v>
      </c>
      <c r="C706" s="63" t="s">
        <v>1515</v>
      </c>
      <c r="D706" s="54">
        <v>3.61550693</v>
      </c>
      <c r="E706" s="54" t="s">
        <v>34</v>
      </c>
      <c r="F706" s="71">
        <v>0</v>
      </c>
      <c r="G706" s="71">
        <f t="shared" si="643"/>
        <v>3.61550693</v>
      </c>
      <c r="H706" s="54">
        <v>3.61550693</v>
      </c>
      <c r="I706" s="54">
        <v>0</v>
      </c>
      <c r="J706" s="54">
        <v>0</v>
      </c>
      <c r="K706" s="54">
        <v>3.0129224416666665</v>
      </c>
      <c r="L706" s="54">
        <v>0.60258448833333356</v>
      </c>
      <c r="M706" s="54">
        <f t="shared" si="644"/>
        <v>3.61550693</v>
      </c>
      <c r="N706" s="54">
        <v>0</v>
      </c>
      <c r="O706" s="54">
        <v>0</v>
      </c>
      <c r="P706" s="54">
        <v>3.0129224399999996</v>
      </c>
      <c r="Q706" s="54">
        <v>0.60258449000000036</v>
      </c>
      <c r="R706" s="54">
        <f t="shared" si="645"/>
        <v>0</v>
      </c>
      <c r="S706" s="54">
        <f t="shared" si="646"/>
        <v>0</v>
      </c>
      <c r="T706" s="55">
        <f t="shared" si="636"/>
        <v>0</v>
      </c>
      <c r="U706" s="54">
        <f t="shared" si="647"/>
        <v>0</v>
      </c>
      <c r="V706" s="55">
        <v>0</v>
      </c>
      <c r="W706" s="54">
        <f t="shared" si="648"/>
        <v>0</v>
      </c>
      <c r="X706" s="55">
        <v>0</v>
      </c>
      <c r="Y706" s="54">
        <f t="shared" si="649"/>
        <v>-1.666666804567285E-9</v>
      </c>
      <c r="Z706" s="55">
        <f t="shared" si="651"/>
        <v>-5.531728203548879E-10</v>
      </c>
      <c r="AA706" s="54">
        <f t="shared" si="650"/>
        <v>1.666666804567285E-9</v>
      </c>
      <c r="AB706" s="55">
        <f t="shared" si="642"/>
        <v>2.7658641017744379E-9</v>
      </c>
      <c r="AC706" s="56" t="s">
        <v>34</v>
      </c>
    </row>
    <row r="707" spans="1:29" ht="31.5" x14ac:dyDescent="0.25">
      <c r="A707" s="50" t="s">
        <v>1403</v>
      </c>
      <c r="B707" s="125" t="s">
        <v>1516</v>
      </c>
      <c r="C707" s="100" t="s">
        <v>1517</v>
      </c>
      <c r="D707" s="54">
        <v>0.232428</v>
      </c>
      <c r="E707" s="54" t="s">
        <v>34</v>
      </c>
      <c r="F707" s="71">
        <v>0</v>
      </c>
      <c r="G707" s="71">
        <f t="shared" si="643"/>
        <v>0.232428</v>
      </c>
      <c r="H707" s="54">
        <v>0.232428</v>
      </c>
      <c r="I707" s="54">
        <v>0</v>
      </c>
      <c r="J707" s="54">
        <v>0</v>
      </c>
      <c r="K707" s="54">
        <v>0.19369</v>
      </c>
      <c r="L707" s="54">
        <v>3.8737999999999995E-2</v>
      </c>
      <c r="M707" s="54">
        <f t="shared" si="644"/>
        <v>0.24894999999999998</v>
      </c>
      <c r="N707" s="54">
        <v>0</v>
      </c>
      <c r="O707" s="54">
        <v>0</v>
      </c>
      <c r="P707" s="54">
        <v>0.20745833</v>
      </c>
      <c r="Q707" s="54">
        <v>4.1491669999999981E-2</v>
      </c>
      <c r="R707" s="54">
        <f t="shared" si="645"/>
        <v>-1.6521999999999981E-2</v>
      </c>
      <c r="S707" s="54">
        <f t="shared" si="646"/>
        <v>1.6521999999999981E-2</v>
      </c>
      <c r="T707" s="55">
        <f t="shared" si="636"/>
        <v>7.1084378818386695E-2</v>
      </c>
      <c r="U707" s="54">
        <f t="shared" si="647"/>
        <v>0</v>
      </c>
      <c r="V707" s="55">
        <v>0</v>
      </c>
      <c r="W707" s="54">
        <f t="shared" si="648"/>
        <v>0</v>
      </c>
      <c r="X707" s="55">
        <v>0</v>
      </c>
      <c r="Y707" s="54">
        <f t="shared" si="649"/>
        <v>1.3768329999999995E-2</v>
      </c>
      <c r="Z707" s="55">
        <f t="shared" si="651"/>
        <v>7.1084361608756239E-2</v>
      </c>
      <c r="AA707" s="54">
        <f t="shared" si="650"/>
        <v>2.7536699999999859E-3</v>
      </c>
      <c r="AB707" s="55">
        <f t="shared" si="642"/>
        <v>7.1084464866538966E-2</v>
      </c>
      <c r="AC707" s="56" t="s">
        <v>34</v>
      </c>
    </row>
    <row r="708" spans="1:29" ht="31.5" x14ac:dyDescent="0.25">
      <c r="A708" s="50" t="s">
        <v>1403</v>
      </c>
      <c r="B708" s="125" t="s">
        <v>1518</v>
      </c>
      <c r="C708" s="100" t="s">
        <v>1519</v>
      </c>
      <c r="D708" s="54">
        <v>3.3565320000000001</v>
      </c>
      <c r="E708" s="54" t="s">
        <v>34</v>
      </c>
      <c r="F708" s="71">
        <v>0</v>
      </c>
      <c r="G708" s="71">
        <f t="shared" si="643"/>
        <v>3.3565320000000001</v>
      </c>
      <c r="H708" s="54">
        <v>3.3565320000000001</v>
      </c>
      <c r="I708" s="54">
        <v>0</v>
      </c>
      <c r="J708" s="54">
        <v>0</v>
      </c>
      <c r="K708" s="54">
        <v>2.79711</v>
      </c>
      <c r="L708" s="54">
        <v>0.55942200000000009</v>
      </c>
      <c r="M708" s="54">
        <f t="shared" si="644"/>
        <v>0</v>
      </c>
      <c r="N708" s="54">
        <v>0</v>
      </c>
      <c r="O708" s="54">
        <v>0</v>
      </c>
      <c r="P708" s="54">
        <v>0</v>
      </c>
      <c r="Q708" s="54">
        <v>0</v>
      </c>
      <c r="R708" s="54">
        <f t="shared" si="645"/>
        <v>3.3565320000000001</v>
      </c>
      <c r="S708" s="54">
        <f t="shared" si="646"/>
        <v>-3.3565320000000001</v>
      </c>
      <c r="T708" s="55">
        <f t="shared" si="636"/>
        <v>-1</v>
      </c>
      <c r="U708" s="54">
        <f t="shared" si="647"/>
        <v>0</v>
      </c>
      <c r="V708" s="55">
        <v>0</v>
      </c>
      <c r="W708" s="54">
        <f t="shared" si="648"/>
        <v>0</v>
      </c>
      <c r="X708" s="55">
        <v>0</v>
      </c>
      <c r="Y708" s="54">
        <f t="shared" si="649"/>
        <v>-2.79711</v>
      </c>
      <c r="Z708" s="55">
        <f t="shared" si="651"/>
        <v>-1</v>
      </c>
      <c r="AA708" s="54">
        <f t="shared" si="650"/>
        <v>-0.55942200000000009</v>
      </c>
      <c r="AB708" s="55">
        <f t="shared" si="642"/>
        <v>-1</v>
      </c>
      <c r="AC708" s="56" t="s">
        <v>1520</v>
      </c>
    </row>
    <row r="709" spans="1:29" ht="47.25" x14ac:dyDescent="0.25">
      <c r="A709" s="50" t="s">
        <v>1403</v>
      </c>
      <c r="B709" s="125" t="s">
        <v>1521</v>
      </c>
      <c r="C709" s="100" t="s">
        <v>1522</v>
      </c>
      <c r="D709" s="54">
        <v>0.34943999999999997</v>
      </c>
      <c r="E709" s="54" t="s">
        <v>34</v>
      </c>
      <c r="F709" s="71">
        <v>0</v>
      </c>
      <c r="G709" s="71">
        <f t="shared" si="643"/>
        <v>0.34943999999999997</v>
      </c>
      <c r="H709" s="54">
        <v>0.34943999999999997</v>
      </c>
      <c r="I709" s="54">
        <v>0</v>
      </c>
      <c r="J709" s="54">
        <v>0</v>
      </c>
      <c r="K709" s="54">
        <v>0.29120000000000001</v>
      </c>
      <c r="L709" s="54">
        <v>5.8239999999999958E-2</v>
      </c>
      <c r="M709" s="54">
        <f t="shared" si="644"/>
        <v>0.27900000000000003</v>
      </c>
      <c r="N709" s="54">
        <v>0</v>
      </c>
      <c r="O709" s="54">
        <v>0</v>
      </c>
      <c r="P709" s="54">
        <v>0.27900000000000003</v>
      </c>
      <c r="Q709" s="54">
        <v>0</v>
      </c>
      <c r="R709" s="54">
        <f t="shared" si="645"/>
        <v>7.0439999999999947E-2</v>
      </c>
      <c r="S709" s="54">
        <f t="shared" si="646"/>
        <v>-7.0439999999999947E-2</v>
      </c>
      <c r="T709" s="55">
        <f t="shared" si="636"/>
        <v>-0.2015796703296702</v>
      </c>
      <c r="U709" s="54">
        <f t="shared" si="647"/>
        <v>0</v>
      </c>
      <c r="V709" s="55">
        <v>0</v>
      </c>
      <c r="W709" s="54">
        <f t="shared" si="648"/>
        <v>0</v>
      </c>
      <c r="X709" s="55">
        <v>0</v>
      </c>
      <c r="Y709" s="54">
        <f t="shared" si="649"/>
        <v>-1.2199999999999989E-2</v>
      </c>
      <c r="Z709" s="55">
        <f t="shared" si="651"/>
        <v>-4.1895604395604358E-2</v>
      </c>
      <c r="AA709" s="54">
        <f t="shared" si="650"/>
        <v>-5.8239999999999958E-2</v>
      </c>
      <c r="AB709" s="55">
        <f t="shared" si="642"/>
        <v>-1</v>
      </c>
      <c r="AC709" s="56" t="s">
        <v>873</v>
      </c>
    </row>
    <row r="710" spans="1:29" ht="31.5" x14ac:dyDescent="0.25">
      <c r="A710" s="50" t="s">
        <v>1403</v>
      </c>
      <c r="B710" s="125" t="s">
        <v>1523</v>
      </c>
      <c r="C710" s="100" t="s">
        <v>1524</v>
      </c>
      <c r="D710" s="54">
        <v>1.07152946</v>
      </c>
      <c r="E710" s="54" t="s">
        <v>34</v>
      </c>
      <c r="F710" s="71">
        <v>0</v>
      </c>
      <c r="G710" s="71">
        <f t="shared" si="643"/>
        <v>1.07152946</v>
      </c>
      <c r="H710" s="54">
        <v>1.07152946</v>
      </c>
      <c r="I710" s="54">
        <v>0</v>
      </c>
      <c r="J710" s="54">
        <v>0</v>
      </c>
      <c r="K710" s="54">
        <v>0.8929412166666667</v>
      </c>
      <c r="L710" s="54">
        <v>0.17858824333333334</v>
      </c>
      <c r="M710" s="54">
        <f t="shared" si="644"/>
        <v>0</v>
      </c>
      <c r="N710" s="54">
        <v>0</v>
      </c>
      <c r="O710" s="54">
        <v>0</v>
      </c>
      <c r="P710" s="54">
        <v>0</v>
      </c>
      <c r="Q710" s="54">
        <v>0</v>
      </c>
      <c r="R710" s="54">
        <f t="shared" si="645"/>
        <v>1.07152946</v>
      </c>
      <c r="S710" s="54">
        <f t="shared" si="646"/>
        <v>-1.07152946</v>
      </c>
      <c r="T710" s="55">
        <f t="shared" si="636"/>
        <v>-1</v>
      </c>
      <c r="U710" s="54">
        <f t="shared" si="647"/>
        <v>0</v>
      </c>
      <c r="V710" s="55">
        <v>0</v>
      </c>
      <c r="W710" s="54">
        <f t="shared" si="648"/>
        <v>0</v>
      </c>
      <c r="X710" s="55">
        <v>0</v>
      </c>
      <c r="Y710" s="54">
        <f t="shared" si="649"/>
        <v>-0.8929412166666667</v>
      </c>
      <c r="Z710" s="55">
        <f t="shared" si="651"/>
        <v>-1</v>
      </c>
      <c r="AA710" s="54">
        <f t="shared" si="650"/>
        <v>-0.17858824333333334</v>
      </c>
      <c r="AB710" s="55">
        <f t="shared" si="642"/>
        <v>-1</v>
      </c>
      <c r="AC710" s="56" t="s">
        <v>1520</v>
      </c>
    </row>
    <row r="711" spans="1:29" ht="47.25" x14ac:dyDescent="0.25">
      <c r="A711" s="50" t="s">
        <v>1403</v>
      </c>
      <c r="B711" s="125" t="s">
        <v>1525</v>
      </c>
      <c r="C711" s="100" t="s">
        <v>1526</v>
      </c>
      <c r="D711" s="54">
        <v>1.9858800000000001</v>
      </c>
      <c r="E711" s="54" t="s">
        <v>34</v>
      </c>
      <c r="F711" s="71">
        <v>0</v>
      </c>
      <c r="G711" s="71">
        <f t="shared" si="643"/>
        <v>1.9858800000000001</v>
      </c>
      <c r="H711" s="54">
        <v>1.9858800000000001</v>
      </c>
      <c r="I711" s="54">
        <v>0</v>
      </c>
      <c r="J711" s="54">
        <v>0</v>
      </c>
      <c r="K711" s="54">
        <v>1.6549</v>
      </c>
      <c r="L711" s="54">
        <v>0.33098000000000005</v>
      </c>
      <c r="M711" s="54">
        <f t="shared" si="644"/>
        <v>1.9858800000000001</v>
      </c>
      <c r="N711" s="54">
        <v>0</v>
      </c>
      <c r="O711" s="54">
        <v>0</v>
      </c>
      <c r="P711" s="54">
        <v>1.6549</v>
      </c>
      <c r="Q711" s="54">
        <v>0.33098000000000005</v>
      </c>
      <c r="R711" s="54">
        <f t="shared" si="645"/>
        <v>0</v>
      </c>
      <c r="S711" s="54">
        <f t="shared" si="646"/>
        <v>0</v>
      </c>
      <c r="T711" s="55">
        <f t="shared" si="636"/>
        <v>0</v>
      </c>
      <c r="U711" s="54">
        <f t="shared" si="647"/>
        <v>0</v>
      </c>
      <c r="V711" s="55">
        <v>0</v>
      </c>
      <c r="W711" s="54">
        <f t="shared" si="648"/>
        <v>0</v>
      </c>
      <c r="X711" s="55">
        <v>0</v>
      </c>
      <c r="Y711" s="54">
        <f t="shared" si="649"/>
        <v>0</v>
      </c>
      <c r="Z711" s="55">
        <f t="shared" si="651"/>
        <v>0</v>
      </c>
      <c r="AA711" s="54">
        <f t="shared" si="650"/>
        <v>0</v>
      </c>
      <c r="AB711" s="55">
        <f t="shared" si="642"/>
        <v>0</v>
      </c>
      <c r="AC711" s="56" t="s">
        <v>34</v>
      </c>
    </row>
    <row r="712" spans="1:29" ht="31.5" x14ac:dyDescent="0.25">
      <c r="A712" s="50" t="s">
        <v>1403</v>
      </c>
      <c r="B712" s="125" t="s">
        <v>1527</v>
      </c>
      <c r="C712" s="100" t="s">
        <v>1528</v>
      </c>
      <c r="D712" s="54">
        <v>0.70142399999999994</v>
      </c>
      <c r="E712" s="54" t="s">
        <v>34</v>
      </c>
      <c r="F712" s="71">
        <v>0</v>
      </c>
      <c r="G712" s="71">
        <f t="shared" si="643"/>
        <v>0.70142399999999994</v>
      </c>
      <c r="H712" s="54">
        <v>0.70142399999999994</v>
      </c>
      <c r="I712" s="54">
        <v>0</v>
      </c>
      <c r="J712" s="54">
        <v>0</v>
      </c>
      <c r="K712" s="54">
        <v>0.58451999999999993</v>
      </c>
      <c r="L712" s="54">
        <v>0.11690400000000001</v>
      </c>
      <c r="M712" s="54">
        <f t="shared" si="644"/>
        <v>0.57550000000000001</v>
      </c>
      <c r="N712" s="54">
        <v>0</v>
      </c>
      <c r="O712" s="54">
        <v>0</v>
      </c>
      <c r="P712" s="54">
        <v>0.57550000000000001</v>
      </c>
      <c r="Q712" s="54">
        <v>0</v>
      </c>
      <c r="R712" s="54">
        <f t="shared" si="645"/>
        <v>0.12592399999999992</v>
      </c>
      <c r="S712" s="54">
        <f t="shared" si="646"/>
        <v>-0.12592399999999992</v>
      </c>
      <c r="T712" s="55">
        <f t="shared" si="636"/>
        <v>-0.17952622094482074</v>
      </c>
      <c r="U712" s="54">
        <f t="shared" si="647"/>
        <v>0</v>
      </c>
      <c r="V712" s="55">
        <v>0</v>
      </c>
      <c r="W712" s="54">
        <f t="shared" si="648"/>
        <v>0</v>
      </c>
      <c r="X712" s="55">
        <v>0</v>
      </c>
      <c r="Y712" s="54">
        <f t="shared" si="649"/>
        <v>-9.019999999999917E-3</v>
      </c>
      <c r="Z712" s="55">
        <f t="shared" si="651"/>
        <v>-1.5431465133784846E-2</v>
      </c>
      <c r="AA712" s="54">
        <f t="shared" si="650"/>
        <v>-0.11690400000000001</v>
      </c>
      <c r="AB712" s="55">
        <f t="shared" si="642"/>
        <v>-1</v>
      </c>
      <c r="AC712" s="56" t="s">
        <v>873</v>
      </c>
    </row>
    <row r="713" spans="1:29" ht="31.5" x14ac:dyDescent="0.25">
      <c r="A713" s="50" t="s">
        <v>1403</v>
      </c>
      <c r="B713" s="125" t="s">
        <v>1529</v>
      </c>
      <c r="C713" s="100" t="s">
        <v>1530</v>
      </c>
      <c r="D713" s="54">
        <v>0.33673200000000003</v>
      </c>
      <c r="E713" s="54" t="s">
        <v>34</v>
      </c>
      <c r="F713" s="71">
        <v>0</v>
      </c>
      <c r="G713" s="71">
        <f t="shared" si="643"/>
        <v>0.33673200000000003</v>
      </c>
      <c r="H713" s="54">
        <v>0.33673200000000003</v>
      </c>
      <c r="I713" s="54">
        <v>0</v>
      </c>
      <c r="J713" s="54">
        <v>0</v>
      </c>
      <c r="K713" s="54">
        <v>0.28061000000000003</v>
      </c>
      <c r="L713" s="54">
        <v>5.6122000000000005E-2</v>
      </c>
      <c r="M713" s="54">
        <f t="shared" si="644"/>
        <v>0.27900000000000003</v>
      </c>
      <c r="N713" s="54">
        <v>0</v>
      </c>
      <c r="O713" s="54">
        <v>0</v>
      </c>
      <c r="P713" s="54">
        <v>0.27900000000000003</v>
      </c>
      <c r="Q713" s="54">
        <v>0</v>
      </c>
      <c r="R713" s="54">
        <f t="shared" si="645"/>
        <v>5.7732000000000006E-2</v>
      </c>
      <c r="S713" s="54">
        <f t="shared" si="646"/>
        <v>-5.7732000000000006E-2</v>
      </c>
      <c r="T713" s="55">
        <f t="shared" si="636"/>
        <v>-0.17144791703788176</v>
      </c>
      <c r="U713" s="54">
        <f t="shared" si="647"/>
        <v>0</v>
      </c>
      <c r="V713" s="55">
        <v>0</v>
      </c>
      <c r="W713" s="54">
        <f t="shared" si="648"/>
        <v>0</v>
      </c>
      <c r="X713" s="55">
        <v>0</v>
      </c>
      <c r="Y713" s="54">
        <f t="shared" si="649"/>
        <v>-1.6100000000000003E-3</v>
      </c>
      <c r="Z713" s="55">
        <f t="shared" si="651"/>
        <v>-5.73750044545811E-3</v>
      </c>
      <c r="AA713" s="54">
        <f t="shared" si="650"/>
        <v>-5.6122000000000005E-2</v>
      </c>
      <c r="AB713" s="55">
        <f t="shared" si="642"/>
        <v>-1</v>
      </c>
      <c r="AC713" s="56" t="s">
        <v>1531</v>
      </c>
    </row>
    <row r="714" spans="1:29" ht="31.5" x14ac:dyDescent="0.25">
      <c r="A714" s="50" t="s">
        <v>1403</v>
      </c>
      <c r="B714" s="125" t="s">
        <v>1532</v>
      </c>
      <c r="C714" s="100" t="s">
        <v>1533</v>
      </c>
      <c r="D714" s="54">
        <v>0.89658479999999996</v>
      </c>
      <c r="E714" s="54" t="s">
        <v>34</v>
      </c>
      <c r="F714" s="71">
        <v>0</v>
      </c>
      <c r="G714" s="71">
        <f t="shared" si="643"/>
        <v>0.89658479999999996</v>
      </c>
      <c r="H714" s="54">
        <v>0.89658479999999996</v>
      </c>
      <c r="I714" s="54">
        <v>0</v>
      </c>
      <c r="J714" s="54">
        <v>0</v>
      </c>
      <c r="K714" s="54">
        <v>0.74715399999999998</v>
      </c>
      <c r="L714" s="54">
        <v>0.14943079999999997</v>
      </c>
      <c r="M714" s="54">
        <f t="shared" si="644"/>
        <v>1.3560000000000001</v>
      </c>
      <c r="N714" s="54">
        <v>0</v>
      </c>
      <c r="O714" s="54">
        <v>0</v>
      </c>
      <c r="P714" s="54">
        <v>1.1299999999999999</v>
      </c>
      <c r="Q714" s="54">
        <v>0.2260000000000002</v>
      </c>
      <c r="R714" s="54">
        <f t="shared" si="645"/>
        <v>-0.45941520000000013</v>
      </c>
      <c r="S714" s="54">
        <f t="shared" si="646"/>
        <v>0.45941520000000013</v>
      </c>
      <c r="T714" s="55">
        <f t="shared" si="636"/>
        <v>0.51240574232353719</v>
      </c>
      <c r="U714" s="54">
        <f t="shared" si="647"/>
        <v>0</v>
      </c>
      <c r="V714" s="55">
        <v>0</v>
      </c>
      <c r="W714" s="54">
        <f t="shared" si="648"/>
        <v>0</v>
      </c>
      <c r="X714" s="55">
        <v>0</v>
      </c>
      <c r="Y714" s="54">
        <f t="shared" si="649"/>
        <v>0.38284599999999991</v>
      </c>
      <c r="Z714" s="55">
        <f t="shared" si="651"/>
        <v>0.51240574232353697</v>
      </c>
      <c r="AA714" s="54">
        <f t="shared" si="650"/>
        <v>7.6569200000000226E-2</v>
      </c>
      <c r="AB714" s="55">
        <f t="shared" si="642"/>
        <v>0.51240574232353864</v>
      </c>
      <c r="AC714" s="56" t="s">
        <v>1505</v>
      </c>
    </row>
    <row r="715" spans="1:29" ht="47.25" x14ac:dyDescent="0.25">
      <c r="A715" s="50" t="s">
        <v>1403</v>
      </c>
      <c r="B715" s="125" t="s">
        <v>1534</v>
      </c>
      <c r="C715" s="100" t="s">
        <v>1535</v>
      </c>
      <c r="D715" s="54">
        <v>0.66959999999999997</v>
      </c>
      <c r="E715" s="54" t="s">
        <v>34</v>
      </c>
      <c r="F715" s="71">
        <v>0</v>
      </c>
      <c r="G715" s="71">
        <f t="shared" si="643"/>
        <v>0.66959999999999997</v>
      </c>
      <c r="H715" s="54">
        <v>0.66959999999999997</v>
      </c>
      <c r="I715" s="54">
        <v>0</v>
      </c>
      <c r="J715" s="54">
        <v>0</v>
      </c>
      <c r="K715" s="54">
        <v>0.55800000000000005</v>
      </c>
      <c r="L715" s="54">
        <v>0.11159999999999992</v>
      </c>
      <c r="M715" s="54">
        <f t="shared" si="644"/>
        <v>0.55800000000000005</v>
      </c>
      <c r="N715" s="54">
        <v>0</v>
      </c>
      <c r="O715" s="54">
        <v>0</v>
      </c>
      <c r="P715" s="54">
        <v>0.55800000000000005</v>
      </c>
      <c r="Q715" s="54">
        <v>0</v>
      </c>
      <c r="R715" s="54">
        <f t="shared" si="645"/>
        <v>0.11159999999999992</v>
      </c>
      <c r="S715" s="54">
        <f t="shared" si="646"/>
        <v>-0.11159999999999992</v>
      </c>
      <c r="T715" s="55">
        <f t="shared" si="636"/>
        <v>-0.16666666666666655</v>
      </c>
      <c r="U715" s="54">
        <f t="shared" si="647"/>
        <v>0</v>
      </c>
      <c r="V715" s="55">
        <v>0</v>
      </c>
      <c r="W715" s="54">
        <f t="shared" si="648"/>
        <v>0</v>
      </c>
      <c r="X715" s="55">
        <v>0</v>
      </c>
      <c r="Y715" s="54">
        <f t="shared" si="649"/>
        <v>0</v>
      </c>
      <c r="Z715" s="55">
        <f t="shared" si="651"/>
        <v>0</v>
      </c>
      <c r="AA715" s="54">
        <f t="shared" si="650"/>
        <v>-0.11159999999999992</v>
      </c>
      <c r="AB715" s="55">
        <f t="shared" si="642"/>
        <v>-1</v>
      </c>
      <c r="AC715" s="56" t="s">
        <v>1505</v>
      </c>
    </row>
    <row r="716" spans="1:29" ht="31.5" x14ac:dyDescent="0.25">
      <c r="A716" s="50" t="s">
        <v>1403</v>
      </c>
      <c r="B716" s="125" t="s">
        <v>1536</v>
      </c>
      <c r="C716" s="100" t="s">
        <v>1537</v>
      </c>
      <c r="D716" s="54">
        <v>0.25709759999999998</v>
      </c>
      <c r="E716" s="54" t="s">
        <v>34</v>
      </c>
      <c r="F716" s="71">
        <v>0</v>
      </c>
      <c r="G716" s="71">
        <f t="shared" si="643"/>
        <v>0.25709759999999998</v>
      </c>
      <c r="H716" s="54">
        <v>0.25709759999999998</v>
      </c>
      <c r="I716" s="54">
        <v>0</v>
      </c>
      <c r="J716" s="54">
        <v>0</v>
      </c>
      <c r="K716" s="54">
        <v>0.21424800000000002</v>
      </c>
      <c r="L716" s="54">
        <v>4.284959999999996E-2</v>
      </c>
      <c r="M716" s="54">
        <f t="shared" si="644"/>
        <v>0</v>
      </c>
      <c r="N716" s="54">
        <v>0</v>
      </c>
      <c r="O716" s="54">
        <v>0</v>
      </c>
      <c r="P716" s="54">
        <v>0</v>
      </c>
      <c r="Q716" s="54">
        <v>0</v>
      </c>
      <c r="R716" s="54">
        <f t="shared" si="645"/>
        <v>0.25709759999999998</v>
      </c>
      <c r="S716" s="54">
        <f t="shared" si="646"/>
        <v>-0.25709759999999998</v>
      </c>
      <c r="T716" s="55">
        <f t="shared" si="636"/>
        <v>-1</v>
      </c>
      <c r="U716" s="54">
        <f t="shared" si="647"/>
        <v>0</v>
      </c>
      <c r="V716" s="55">
        <v>0</v>
      </c>
      <c r="W716" s="54">
        <f t="shared" si="648"/>
        <v>0</v>
      </c>
      <c r="X716" s="55">
        <v>0</v>
      </c>
      <c r="Y716" s="54">
        <f t="shared" si="649"/>
        <v>-0.21424800000000002</v>
      </c>
      <c r="Z716" s="55">
        <f t="shared" si="651"/>
        <v>-1</v>
      </c>
      <c r="AA716" s="54">
        <f t="shared" si="650"/>
        <v>-4.284959999999996E-2</v>
      </c>
      <c r="AB716" s="55">
        <f t="shared" si="642"/>
        <v>-1</v>
      </c>
      <c r="AC716" s="56" t="s">
        <v>1047</v>
      </c>
    </row>
    <row r="717" spans="1:29" ht="31.5" x14ac:dyDescent="0.25">
      <c r="A717" s="50" t="s">
        <v>1403</v>
      </c>
      <c r="B717" s="125" t="s">
        <v>1538</v>
      </c>
      <c r="C717" s="100" t="s">
        <v>1539</v>
      </c>
      <c r="D717" s="54">
        <v>0.16764959999999998</v>
      </c>
      <c r="E717" s="54" t="s">
        <v>34</v>
      </c>
      <c r="F717" s="71">
        <v>0</v>
      </c>
      <c r="G717" s="71">
        <f t="shared" si="643"/>
        <v>0.16764959999999998</v>
      </c>
      <c r="H717" s="54">
        <v>0.16764959999999998</v>
      </c>
      <c r="I717" s="54">
        <v>0</v>
      </c>
      <c r="J717" s="54">
        <v>0</v>
      </c>
      <c r="K717" s="54">
        <v>0.139708</v>
      </c>
      <c r="L717" s="54">
        <v>2.7941599999999983E-2</v>
      </c>
      <c r="M717" s="54">
        <f t="shared" si="644"/>
        <v>0.16764959999999998</v>
      </c>
      <c r="N717" s="54">
        <v>0</v>
      </c>
      <c r="O717" s="54">
        <v>0</v>
      </c>
      <c r="P717" s="54">
        <v>0.139708</v>
      </c>
      <c r="Q717" s="54">
        <v>2.7941599999999983E-2</v>
      </c>
      <c r="R717" s="54">
        <f t="shared" si="645"/>
        <v>0</v>
      </c>
      <c r="S717" s="54">
        <f t="shared" si="646"/>
        <v>0</v>
      </c>
      <c r="T717" s="55">
        <f t="shared" si="636"/>
        <v>0</v>
      </c>
      <c r="U717" s="54">
        <f t="shared" si="647"/>
        <v>0</v>
      </c>
      <c r="V717" s="55">
        <v>0</v>
      </c>
      <c r="W717" s="54">
        <f t="shared" si="648"/>
        <v>0</v>
      </c>
      <c r="X717" s="55">
        <v>0</v>
      </c>
      <c r="Y717" s="54">
        <f t="shared" si="649"/>
        <v>0</v>
      </c>
      <c r="Z717" s="55">
        <f t="shared" si="651"/>
        <v>0</v>
      </c>
      <c r="AA717" s="54">
        <f t="shared" si="650"/>
        <v>0</v>
      </c>
      <c r="AB717" s="55">
        <f t="shared" si="642"/>
        <v>0</v>
      </c>
      <c r="AC717" s="56" t="s">
        <v>34</v>
      </c>
    </row>
    <row r="718" spans="1:29" ht="31.5" x14ac:dyDescent="0.25">
      <c r="A718" s="50" t="s">
        <v>1403</v>
      </c>
      <c r="B718" s="125" t="s">
        <v>1540</v>
      </c>
      <c r="C718" s="100" t="s">
        <v>1541</v>
      </c>
      <c r="D718" s="54">
        <v>0.50749200000000005</v>
      </c>
      <c r="E718" s="54" t="s">
        <v>34</v>
      </c>
      <c r="F718" s="71">
        <v>0</v>
      </c>
      <c r="G718" s="71">
        <f t="shared" si="643"/>
        <v>0.50749200000000005</v>
      </c>
      <c r="H718" s="54">
        <v>0.50749200000000005</v>
      </c>
      <c r="I718" s="54">
        <v>0</v>
      </c>
      <c r="J718" s="54">
        <v>0</v>
      </c>
      <c r="K718" s="54">
        <v>0.42291000000000001</v>
      </c>
      <c r="L718" s="54">
        <v>8.4582000000000046E-2</v>
      </c>
      <c r="M718" s="54">
        <f t="shared" si="644"/>
        <v>0.50749200000000005</v>
      </c>
      <c r="N718" s="54">
        <v>0</v>
      </c>
      <c r="O718" s="54">
        <v>0</v>
      </c>
      <c r="P718" s="54">
        <v>0.42291000000000001</v>
      </c>
      <c r="Q718" s="54">
        <v>8.4582000000000046E-2</v>
      </c>
      <c r="R718" s="54">
        <f t="shared" si="645"/>
        <v>0</v>
      </c>
      <c r="S718" s="54">
        <f t="shared" si="646"/>
        <v>0</v>
      </c>
      <c r="T718" s="55">
        <f t="shared" si="636"/>
        <v>0</v>
      </c>
      <c r="U718" s="54">
        <f t="shared" si="647"/>
        <v>0</v>
      </c>
      <c r="V718" s="55">
        <v>0</v>
      </c>
      <c r="W718" s="54">
        <f t="shared" si="648"/>
        <v>0</v>
      </c>
      <c r="X718" s="55">
        <v>0</v>
      </c>
      <c r="Y718" s="54">
        <f t="shared" si="649"/>
        <v>0</v>
      </c>
      <c r="Z718" s="55">
        <f t="shared" si="651"/>
        <v>0</v>
      </c>
      <c r="AA718" s="54">
        <f t="shared" si="650"/>
        <v>0</v>
      </c>
      <c r="AB718" s="55">
        <f t="shared" si="642"/>
        <v>0</v>
      </c>
      <c r="AC718" s="56" t="s">
        <v>34</v>
      </c>
    </row>
    <row r="719" spans="1:29" ht="31.5" x14ac:dyDescent="0.25">
      <c r="A719" s="50" t="s">
        <v>1403</v>
      </c>
      <c r="B719" s="125" t="s">
        <v>1542</v>
      </c>
      <c r="C719" s="100" t="s">
        <v>1543</v>
      </c>
      <c r="D719" s="54">
        <v>0.17344799999999999</v>
      </c>
      <c r="E719" s="54" t="s">
        <v>34</v>
      </c>
      <c r="F719" s="71">
        <v>0</v>
      </c>
      <c r="G719" s="71">
        <f t="shared" si="643"/>
        <v>0.17344799999999999</v>
      </c>
      <c r="H719" s="54">
        <v>0.17344799999999999</v>
      </c>
      <c r="I719" s="54">
        <v>0</v>
      </c>
      <c r="J719" s="54">
        <v>0</v>
      </c>
      <c r="K719" s="54">
        <v>0.14454</v>
      </c>
      <c r="L719" s="54">
        <v>2.8907999999999989E-2</v>
      </c>
      <c r="M719" s="54">
        <f t="shared" si="644"/>
        <v>0.17344800000000002</v>
      </c>
      <c r="N719" s="54">
        <v>0</v>
      </c>
      <c r="O719" s="54">
        <v>0</v>
      </c>
      <c r="P719" s="54">
        <v>0.14454</v>
      </c>
      <c r="Q719" s="54">
        <v>2.8908000000000017E-2</v>
      </c>
      <c r="R719" s="54">
        <f t="shared" si="645"/>
        <v>0</v>
      </c>
      <c r="S719" s="54">
        <f t="shared" si="646"/>
        <v>0</v>
      </c>
      <c r="T719" s="55">
        <f t="shared" ref="T719:T754" si="652">S719/H719</f>
        <v>0</v>
      </c>
      <c r="U719" s="54">
        <f t="shared" si="647"/>
        <v>0</v>
      </c>
      <c r="V719" s="55">
        <v>0</v>
      </c>
      <c r="W719" s="54">
        <f t="shared" si="648"/>
        <v>0</v>
      </c>
      <c r="X719" s="55">
        <v>0</v>
      </c>
      <c r="Y719" s="54">
        <f t="shared" si="649"/>
        <v>0</v>
      </c>
      <c r="Z719" s="55">
        <f t="shared" si="651"/>
        <v>0</v>
      </c>
      <c r="AA719" s="54">
        <f t="shared" si="650"/>
        <v>2.7755575615628914E-17</v>
      </c>
      <c r="AB719" s="55">
        <f t="shared" ref="AB719:AB754" si="653">AA719/L719</f>
        <v>9.6013475908499118E-16</v>
      </c>
      <c r="AC719" s="56" t="s">
        <v>34</v>
      </c>
    </row>
    <row r="720" spans="1:29" ht="31.5" x14ac:dyDescent="0.25">
      <c r="A720" s="50" t="s">
        <v>1403</v>
      </c>
      <c r="B720" s="125" t="s">
        <v>1544</v>
      </c>
      <c r="C720" s="100" t="s">
        <v>1545</v>
      </c>
      <c r="D720" s="54">
        <v>0.37766400000000006</v>
      </c>
      <c r="E720" s="54" t="s">
        <v>34</v>
      </c>
      <c r="F720" s="71">
        <v>0</v>
      </c>
      <c r="G720" s="71">
        <f t="shared" ref="G720:G749" si="654">D720-F720</f>
        <v>0.37766400000000006</v>
      </c>
      <c r="H720" s="54">
        <v>0.37766400000000006</v>
      </c>
      <c r="I720" s="54">
        <v>0</v>
      </c>
      <c r="J720" s="54">
        <v>0</v>
      </c>
      <c r="K720" s="54">
        <v>0.31472</v>
      </c>
      <c r="L720" s="54">
        <v>6.2944000000000055E-2</v>
      </c>
      <c r="M720" s="54">
        <f t="shared" si="644"/>
        <v>0</v>
      </c>
      <c r="N720" s="54">
        <v>0</v>
      </c>
      <c r="O720" s="54">
        <v>0</v>
      </c>
      <c r="P720" s="54">
        <v>0</v>
      </c>
      <c r="Q720" s="54">
        <v>0</v>
      </c>
      <c r="R720" s="54">
        <f t="shared" ref="R720:R749" si="655">G720-M720</f>
        <v>0.37766400000000006</v>
      </c>
      <c r="S720" s="54">
        <f t="shared" ref="S720:S749" si="656">M720-H720</f>
        <v>-0.37766400000000006</v>
      </c>
      <c r="T720" s="55">
        <f t="shared" si="652"/>
        <v>-1</v>
      </c>
      <c r="U720" s="54">
        <f t="shared" ref="U720:U749" si="657">N720-I720</f>
        <v>0</v>
      </c>
      <c r="V720" s="55">
        <v>0</v>
      </c>
      <c r="W720" s="54">
        <f t="shared" ref="W720:W749" si="658">O720-J720</f>
        <v>0</v>
      </c>
      <c r="X720" s="55">
        <v>0</v>
      </c>
      <c r="Y720" s="54">
        <f t="shared" ref="Y720:Y749" si="659">P720-K720</f>
        <v>-0.31472</v>
      </c>
      <c r="Z720" s="55">
        <f t="shared" si="651"/>
        <v>-1</v>
      </c>
      <c r="AA720" s="54">
        <f t="shared" ref="AA720:AA749" si="660">Q720-L720</f>
        <v>-6.2944000000000055E-2</v>
      </c>
      <c r="AB720" s="55">
        <f t="shared" si="653"/>
        <v>-1</v>
      </c>
      <c r="AC720" s="56" t="s">
        <v>1047</v>
      </c>
    </row>
    <row r="721" spans="1:29" ht="31.5" x14ac:dyDescent="0.25">
      <c r="A721" s="50" t="s">
        <v>1403</v>
      </c>
      <c r="B721" s="125" t="s">
        <v>1546</v>
      </c>
      <c r="C721" s="100" t="s">
        <v>1547</v>
      </c>
      <c r="D721" s="54">
        <v>1.38</v>
      </c>
      <c r="E721" s="54" t="s">
        <v>34</v>
      </c>
      <c r="F721" s="71">
        <v>0</v>
      </c>
      <c r="G721" s="71">
        <f t="shared" si="654"/>
        <v>1.38</v>
      </c>
      <c r="H721" s="54">
        <v>1.38</v>
      </c>
      <c r="I721" s="54">
        <v>0</v>
      </c>
      <c r="J721" s="54">
        <v>0</v>
      </c>
      <c r="K721" s="54">
        <v>1.1499999999999999</v>
      </c>
      <c r="L721" s="54">
        <v>0.22999999999999998</v>
      </c>
      <c r="M721" s="54">
        <f t="shared" ref="M721:M749" si="661">N721+O721+P721+Q721</f>
        <v>1.38</v>
      </c>
      <c r="N721" s="54">
        <v>0</v>
      </c>
      <c r="O721" s="54">
        <v>0</v>
      </c>
      <c r="P721" s="54">
        <v>1.1499999999999999</v>
      </c>
      <c r="Q721" s="54">
        <v>0.22999999999999998</v>
      </c>
      <c r="R721" s="54">
        <f t="shared" si="655"/>
        <v>0</v>
      </c>
      <c r="S721" s="54">
        <f t="shared" si="656"/>
        <v>0</v>
      </c>
      <c r="T721" s="55">
        <f t="shared" si="652"/>
        <v>0</v>
      </c>
      <c r="U721" s="54">
        <f t="shared" si="657"/>
        <v>0</v>
      </c>
      <c r="V721" s="55">
        <v>0</v>
      </c>
      <c r="W721" s="54">
        <f t="shared" si="658"/>
        <v>0</v>
      </c>
      <c r="X721" s="55">
        <v>0</v>
      </c>
      <c r="Y721" s="54">
        <f t="shared" si="659"/>
        <v>0</v>
      </c>
      <c r="Z721" s="55">
        <f t="shared" ref="Z721:Z750" si="662">Y721/K721</f>
        <v>0</v>
      </c>
      <c r="AA721" s="54">
        <f t="shared" si="660"/>
        <v>0</v>
      </c>
      <c r="AB721" s="55">
        <f t="shared" si="653"/>
        <v>0</v>
      </c>
      <c r="AC721" s="56" t="s">
        <v>34</v>
      </c>
    </row>
    <row r="722" spans="1:29" ht="31.5" x14ac:dyDescent="0.25">
      <c r="A722" s="50" t="s">
        <v>1403</v>
      </c>
      <c r="B722" s="125" t="s">
        <v>1548</v>
      </c>
      <c r="C722" s="100" t="s">
        <v>1549</v>
      </c>
      <c r="D722" s="54" t="s">
        <v>34</v>
      </c>
      <c r="E722" s="54" t="s">
        <v>34</v>
      </c>
      <c r="F722" s="71" t="s">
        <v>34</v>
      </c>
      <c r="G722" s="71" t="s">
        <v>34</v>
      </c>
      <c r="H722" s="54" t="s">
        <v>34</v>
      </c>
      <c r="I722" s="54" t="s">
        <v>34</v>
      </c>
      <c r="J722" s="54" t="s">
        <v>34</v>
      </c>
      <c r="K722" s="54" t="s">
        <v>34</v>
      </c>
      <c r="L722" s="54" t="s">
        <v>34</v>
      </c>
      <c r="M722" s="54">
        <f t="shared" si="661"/>
        <v>0.26699665999999994</v>
      </c>
      <c r="N722" s="54">
        <v>0</v>
      </c>
      <c r="O722" s="54">
        <v>0</v>
      </c>
      <c r="P722" s="54">
        <v>0</v>
      </c>
      <c r="Q722" s="54">
        <v>0.26699665999999994</v>
      </c>
      <c r="R722" s="54" t="s">
        <v>34</v>
      </c>
      <c r="S722" s="54" t="s">
        <v>34</v>
      </c>
      <c r="T722" s="55" t="s">
        <v>34</v>
      </c>
      <c r="U722" s="54" t="s">
        <v>34</v>
      </c>
      <c r="V722" s="55" t="s">
        <v>34</v>
      </c>
      <c r="W722" s="54" t="s">
        <v>34</v>
      </c>
      <c r="X722" s="55" t="s">
        <v>34</v>
      </c>
      <c r="Y722" s="54" t="s">
        <v>34</v>
      </c>
      <c r="Z722" s="55" t="s">
        <v>34</v>
      </c>
      <c r="AA722" s="54" t="s">
        <v>34</v>
      </c>
      <c r="AB722" s="55" t="s">
        <v>34</v>
      </c>
      <c r="AC722" s="56" t="s">
        <v>1550</v>
      </c>
    </row>
    <row r="723" spans="1:29" ht="47.25" x14ac:dyDescent="0.25">
      <c r="A723" s="50" t="s">
        <v>1403</v>
      </c>
      <c r="B723" s="125" t="s">
        <v>1551</v>
      </c>
      <c r="C723" s="100" t="s">
        <v>1552</v>
      </c>
      <c r="D723" s="54">
        <v>4.8223079999999996</v>
      </c>
      <c r="E723" s="54" t="s">
        <v>34</v>
      </c>
      <c r="F723" s="71">
        <v>0</v>
      </c>
      <c r="G723" s="71">
        <f t="shared" si="654"/>
        <v>4.8223079999999996</v>
      </c>
      <c r="H723" s="54">
        <v>4.8223079999999996</v>
      </c>
      <c r="I723" s="54">
        <v>0</v>
      </c>
      <c r="J723" s="54">
        <v>0</v>
      </c>
      <c r="K723" s="54">
        <v>4.0185900000000006</v>
      </c>
      <c r="L723" s="54">
        <v>0.80371799999999904</v>
      </c>
      <c r="M723" s="54">
        <f t="shared" si="661"/>
        <v>5.1333333400000001</v>
      </c>
      <c r="N723" s="54">
        <v>0</v>
      </c>
      <c r="O723" s="54">
        <v>0</v>
      </c>
      <c r="P723" s="54">
        <v>4.2777777799999992</v>
      </c>
      <c r="Q723" s="54">
        <v>0.85555556000000088</v>
      </c>
      <c r="R723" s="54">
        <f t="shared" si="655"/>
        <v>-0.31102534000000048</v>
      </c>
      <c r="S723" s="54">
        <f t="shared" si="656"/>
        <v>0.31102534000000048</v>
      </c>
      <c r="T723" s="55">
        <f t="shared" si="652"/>
        <v>6.4497195119017803E-2</v>
      </c>
      <c r="U723" s="54">
        <f t="shared" si="657"/>
        <v>0</v>
      </c>
      <c r="V723" s="55">
        <v>0</v>
      </c>
      <c r="W723" s="54">
        <f t="shared" si="658"/>
        <v>0</v>
      </c>
      <c r="X723" s="55">
        <v>0</v>
      </c>
      <c r="Y723" s="54">
        <f t="shared" si="659"/>
        <v>0.25918777999999865</v>
      </c>
      <c r="Z723" s="55">
        <f t="shared" si="662"/>
        <v>6.4497194289539025E-2</v>
      </c>
      <c r="AA723" s="54">
        <f t="shared" si="660"/>
        <v>5.1837560000001837E-2</v>
      </c>
      <c r="AB723" s="55">
        <f t="shared" si="653"/>
        <v>6.4497199266411731E-2</v>
      </c>
      <c r="AC723" s="56" t="s">
        <v>1553</v>
      </c>
    </row>
    <row r="724" spans="1:29" ht="31.5" x14ac:dyDescent="0.25">
      <c r="A724" s="50" t="s">
        <v>1403</v>
      </c>
      <c r="B724" s="125" t="s">
        <v>1554</v>
      </c>
      <c r="C724" s="100" t="s">
        <v>1555</v>
      </c>
      <c r="D724" s="54">
        <v>0.24105599999999999</v>
      </c>
      <c r="E724" s="54" t="s">
        <v>34</v>
      </c>
      <c r="F724" s="71">
        <v>0</v>
      </c>
      <c r="G724" s="71">
        <f t="shared" si="654"/>
        <v>0.24105599999999999</v>
      </c>
      <c r="H724" s="54">
        <v>0.24105599999999999</v>
      </c>
      <c r="I724" s="54">
        <v>0</v>
      </c>
      <c r="J724" s="54">
        <v>0</v>
      </c>
      <c r="K724" s="71">
        <v>0.20088</v>
      </c>
      <c r="L724" s="54">
        <v>4.0175999999999989E-2</v>
      </c>
      <c r="M724" s="54">
        <f t="shared" si="661"/>
        <v>0</v>
      </c>
      <c r="N724" s="54">
        <v>0</v>
      </c>
      <c r="O724" s="54">
        <v>0</v>
      </c>
      <c r="P724" s="54">
        <v>0</v>
      </c>
      <c r="Q724" s="54">
        <v>0</v>
      </c>
      <c r="R724" s="54">
        <f t="shared" si="655"/>
        <v>0.24105599999999999</v>
      </c>
      <c r="S724" s="54">
        <f t="shared" si="656"/>
        <v>-0.24105599999999999</v>
      </c>
      <c r="T724" s="55">
        <f t="shared" si="652"/>
        <v>-1</v>
      </c>
      <c r="U724" s="54">
        <f t="shared" si="657"/>
        <v>0</v>
      </c>
      <c r="V724" s="55">
        <v>0</v>
      </c>
      <c r="W724" s="54">
        <f t="shared" si="658"/>
        <v>0</v>
      </c>
      <c r="X724" s="55">
        <v>0</v>
      </c>
      <c r="Y724" s="54">
        <f t="shared" si="659"/>
        <v>-0.20088</v>
      </c>
      <c r="Z724" s="55">
        <f t="shared" si="662"/>
        <v>-1</v>
      </c>
      <c r="AA724" s="54">
        <f t="shared" si="660"/>
        <v>-4.0175999999999989E-2</v>
      </c>
      <c r="AB724" s="55">
        <f t="shared" si="653"/>
        <v>-1</v>
      </c>
      <c r="AC724" s="56" t="s">
        <v>1036</v>
      </c>
    </row>
    <row r="725" spans="1:29" ht="31.5" x14ac:dyDescent="0.25">
      <c r="A725" s="50" t="s">
        <v>1403</v>
      </c>
      <c r="B725" s="125" t="s">
        <v>1556</v>
      </c>
      <c r="C725" s="100" t="s">
        <v>1557</v>
      </c>
      <c r="D725" s="54">
        <v>1.7275172999999997</v>
      </c>
      <c r="E725" s="54" t="s">
        <v>34</v>
      </c>
      <c r="F725" s="71">
        <v>0</v>
      </c>
      <c r="G725" s="71">
        <f t="shared" si="654"/>
        <v>1.7275172999999997</v>
      </c>
      <c r="H725" s="54">
        <v>1.7275172999999997</v>
      </c>
      <c r="I725" s="54">
        <v>0</v>
      </c>
      <c r="J725" s="54">
        <v>0</v>
      </c>
      <c r="K725" s="71">
        <v>1.4395977499999999</v>
      </c>
      <c r="L725" s="54">
        <v>0.2879195499999998</v>
      </c>
      <c r="M725" s="54">
        <f t="shared" si="661"/>
        <v>1.83294</v>
      </c>
      <c r="N725" s="54">
        <v>0</v>
      </c>
      <c r="O725" s="54">
        <v>0</v>
      </c>
      <c r="P725" s="54">
        <v>1.52745</v>
      </c>
      <c r="Q725" s="54">
        <v>0.30549000000000004</v>
      </c>
      <c r="R725" s="54">
        <f t="shared" si="655"/>
        <v>-0.10542270000000031</v>
      </c>
      <c r="S725" s="54">
        <f t="shared" si="656"/>
        <v>0.10542270000000031</v>
      </c>
      <c r="T725" s="55">
        <f t="shared" si="652"/>
        <v>6.1025553839605735E-2</v>
      </c>
      <c r="U725" s="54">
        <f t="shared" si="657"/>
        <v>0</v>
      </c>
      <c r="V725" s="55">
        <v>0</v>
      </c>
      <c r="W725" s="54">
        <f t="shared" si="658"/>
        <v>0</v>
      </c>
      <c r="X725" s="55">
        <v>0</v>
      </c>
      <c r="Y725" s="54">
        <f t="shared" si="659"/>
        <v>8.7852250000000076E-2</v>
      </c>
      <c r="Z725" s="55">
        <f t="shared" si="662"/>
        <v>6.1025553839605597E-2</v>
      </c>
      <c r="AA725" s="54">
        <f t="shared" si="660"/>
        <v>1.7570450000000237E-2</v>
      </c>
      <c r="AB725" s="55">
        <f t="shared" si="653"/>
        <v>6.1025553839606408E-2</v>
      </c>
      <c r="AC725" s="56" t="s">
        <v>34</v>
      </c>
    </row>
    <row r="726" spans="1:29" ht="47.25" x14ac:dyDescent="0.25">
      <c r="A726" s="50" t="s">
        <v>1403</v>
      </c>
      <c r="B726" s="125" t="s">
        <v>1558</v>
      </c>
      <c r="C726" s="100" t="s">
        <v>1559</v>
      </c>
      <c r="D726" s="54">
        <v>0.84325200000000011</v>
      </c>
      <c r="E726" s="54" t="s">
        <v>34</v>
      </c>
      <c r="F726" s="71">
        <v>0</v>
      </c>
      <c r="G726" s="71">
        <f t="shared" si="654"/>
        <v>0.84325200000000011</v>
      </c>
      <c r="H726" s="54">
        <v>0.56470492800000005</v>
      </c>
      <c r="I726" s="54">
        <v>0</v>
      </c>
      <c r="J726" s="54">
        <v>0</v>
      </c>
      <c r="K726" s="71">
        <v>0.47058744000000002</v>
      </c>
      <c r="L726" s="54">
        <v>9.4117488000000027E-2</v>
      </c>
      <c r="M726" s="54">
        <f t="shared" si="661"/>
        <v>0.3624</v>
      </c>
      <c r="N726" s="54">
        <v>0</v>
      </c>
      <c r="O726" s="54">
        <v>0</v>
      </c>
      <c r="P726" s="54">
        <v>0.3624</v>
      </c>
      <c r="Q726" s="54">
        <v>0</v>
      </c>
      <c r="R726" s="54">
        <f t="shared" si="655"/>
        <v>0.48085200000000011</v>
      </c>
      <c r="S726" s="54">
        <f t="shared" si="656"/>
        <v>-0.20230492800000005</v>
      </c>
      <c r="T726" s="55">
        <f t="shared" si="652"/>
        <v>-0.35824891544066717</v>
      </c>
      <c r="U726" s="54">
        <f t="shared" si="657"/>
        <v>0</v>
      </c>
      <c r="V726" s="55">
        <v>0</v>
      </c>
      <c r="W726" s="54">
        <f t="shared" si="658"/>
        <v>0</v>
      </c>
      <c r="X726" s="55">
        <v>0</v>
      </c>
      <c r="Y726" s="54">
        <f t="shared" si="659"/>
        <v>-0.10818744000000002</v>
      </c>
      <c r="Z726" s="55">
        <f t="shared" si="662"/>
        <v>-0.22989869852880054</v>
      </c>
      <c r="AA726" s="54">
        <f t="shared" si="660"/>
        <v>-9.4117488000000027E-2</v>
      </c>
      <c r="AB726" s="55">
        <f t="shared" si="653"/>
        <v>-1</v>
      </c>
      <c r="AC726" s="56" t="s">
        <v>873</v>
      </c>
    </row>
    <row r="727" spans="1:29" ht="47.25" x14ac:dyDescent="0.25">
      <c r="A727" s="50" t="s">
        <v>1403</v>
      </c>
      <c r="B727" s="125" t="s">
        <v>1560</v>
      </c>
      <c r="C727" s="100" t="s">
        <v>1561</v>
      </c>
      <c r="D727" s="54">
        <v>12.177551999999999</v>
      </c>
      <c r="E727" s="54" t="s">
        <v>34</v>
      </c>
      <c r="F727" s="71">
        <v>0</v>
      </c>
      <c r="G727" s="71">
        <f t="shared" si="654"/>
        <v>12.177551999999999</v>
      </c>
      <c r="H727" s="54">
        <v>12.177551999999999</v>
      </c>
      <c r="I727" s="54">
        <v>0</v>
      </c>
      <c r="J727" s="54">
        <v>0</v>
      </c>
      <c r="K727" s="71">
        <v>10.147959999999999</v>
      </c>
      <c r="L727" s="54">
        <v>2.0295919999999992</v>
      </c>
      <c r="M727" s="54">
        <f t="shared" si="661"/>
        <v>0</v>
      </c>
      <c r="N727" s="54">
        <v>0</v>
      </c>
      <c r="O727" s="54">
        <v>0</v>
      </c>
      <c r="P727" s="54">
        <v>0</v>
      </c>
      <c r="Q727" s="54">
        <v>0</v>
      </c>
      <c r="R727" s="54">
        <f t="shared" si="655"/>
        <v>12.177551999999999</v>
      </c>
      <c r="S727" s="54">
        <f t="shared" si="656"/>
        <v>-12.177551999999999</v>
      </c>
      <c r="T727" s="55">
        <f t="shared" si="652"/>
        <v>-1</v>
      </c>
      <c r="U727" s="54">
        <f t="shared" si="657"/>
        <v>0</v>
      </c>
      <c r="V727" s="55">
        <v>0</v>
      </c>
      <c r="W727" s="54">
        <f t="shared" si="658"/>
        <v>0</v>
      </c>
      <c r="X727" s="55">
        <v>0</v>
      </c>
      <c r="Y727" s="54">
        <f t="shared" si="659"/>
        <v>-10.147959999999999</v>
      </c>
      <c r="Z727" s="55">
        <f t="shared" si="662"/>
        <v>-1</v>
      </c>
      <c r="AA727" s="54">
        <f t="shared" si="660"/>
        <v>-2.0295919999999992</v>
      </c>
      <c r="AB727" s="55">
        <f t="shared" si="653"/>
        <v>-1</v>
      </c>
      <c r="AC727" s="56" t="s">
        <v>1562</v>
      </c>
    </row>
    <row r="728" spans="1:29" ht="31.5" x14ac:dyDescent="0.25">
      <c r="A728" s="50" t="s">
        <v>1403</v>
      </c>
      <c r="B728" s="125" t="s">
        <v>1563</v>
      </c>
      <c r="C728" s="100" t="s">
        <v>1564</v>
      </c>
      <c r="D728" s="54">
        <v>11.885508</v>
      </c>
      <c r="E728" s="54" t="s">
        <v>34</v>
      </c>
      <c r="F728" s="71">
        <v>0</v>
      </c>
      <c r="G728" s="71">
        <f t="shared" si="654"/>
        <v>11.885508</v>
      </c>
      <c r="H728" s="54">
        <v>11.885508</v>
      </c>
      <c r="I728" s="54">
        <v>0</v>
      </c>
      <c r="J728" s="54">
        <v>0</v>
      </c>
      <c r="K728" s="54">
        <v>9.9045900000000007</v>
      </c>
      <c r="L728" s="54">
        <v>1.9809179999999991</v>
      </c>
      <c r="M728" s="54">
        <f t="shared" si="661"/>
        <v>11.204274090000002</v>
      </c>
      <c r="N728" s="54">
        <v>0</v>
      </c>
      <c r="O728" s="54">
        <v>0</v>
      </c>
      <c r="P728" s="54">
        <v>9.3368950700000006</v>
      </c>
      <c r="Q728" s="54">
        <v>1.8673790200000007</v>
      </c>
      <c r="R728" s="54">
        <f t="shared" si="655"/>
        <v>0.68123390999999778</v>
      </c>
      <c r="S728" s="54">
        <f t="shared" si="656"/>
        <v>-0.68123390999999778</v>
      </c>
      <c r="T728" s="55">
        <f t="shared" si="652"/>
        <v>-5.7316347774112625E-2</v>
      </c>
      <c r="U728" s="54">
        <f t="shared" si="657"/>
        <v>0</v>
      </c>
      <c r="V728" s="55">
        <v>0</v>
      </c>
      <c r="W728" s="54">
        <f t="shared" si="658"/>
        <v>0</v>
      </c>
      <c r="X728" s="55">
        <v>0</v>
      </c>
      <c r="Y728" s="54">
        <f t="shared" si="659"/>
        <v>-0.56769493000000004</v>
      </c>
      <c r="Z728" s="55">
        <f t="shared" si="662"/>
        <v>-5.7316348278929265E-2</v>
      </c>
      <c r="AA728" s="54">
        <f t="shared" si="660"/>
        <v>-0.1135389799999984</v>
      </c>
      <c r="AB728" s="55">
        <f t="shared" si="653"/>
        <v>-5.7316345250029758E-2</v>
      </c>
      <c r="AC728" s="56" t="s">
        <v>34</v>
      </c>
    </row>
    <row r="729" spans="1:29" ht="31.5" x14ac:dyDescent="0.25">
      <c r="A729" s="50" t="s">
        <v>1403</v>
      </c>
      <c r="B729" s="125" t="s">
        <v>1565</v>
      </c>
      <c r="C729" s="100" t="s">
        <v>1566</v>
      </c>
      <c r="D729" s="54">
        <v>33.066000000000003</v>
      </c>
      <c r="E729" s="54" t="s">
        <v>34</v>
      </c>
      <c r="F729" s="71">
        <v>0</v>
      </c>
      <c r="G729" s="71">
        <f t="shared" si="654"/>
        <v>33.066000000000003</v>
      </c>
      <c r="H729" s="54">
        <v>33.066000000000003</v>
      </c>
      <c r="I729" s="54">
        <v>0</v>
      </c>
      <c r="J729" s="54">
        <v>0</v>
      </c>
      <c r="K729" s="71">
        <v>27.555</v>
      </c>
      <c r="L729" s="54">
        <v>5.5110000000000028</v>
      </c>
      <c r="M729" s="54">
        <f t="shared" si="661"/>
        <v>33.066000000000003</v>
      </c>
      <c r="N729" s="54">
        <v>0</v>
      </c>
      <c r="O729" s="54">
        <v>0</v>
      </c>
      <c r="P729" s="54">
        <v>27.555</v>
      </c>
      <c r="Q729" s="54">
        <v>5.5110000000000046</v>
      </c>
      <c r="R729" s="54">
        <f t="shared" si="655"/>
        <v>0</v>
      </c>
      <c r="S729" s="54">
        <f t="shared" si="656"/>
        <v>0</v>
      </c>
      <c r="T729" s="55">
        <f t="shared" si="652"/>
        <v>0</v>
      </c>
      <c r="U729" s="54">
        <f t="shared" si="657"/>
        <v>0</v>
      </c>
      <c r="V729" s="55">
        <v>0</v>
      </c>
      <c r="W729" s="54">
        <f t="shared" si="658"/>
        <v>0</v>
      </c>
      <c r="X729" s="55">
        <v>0</v>
      </c>
      <c r="Y729" s="54">
        <f t="shared" si="659"/>
        <v>0</v>
      </c>
      <c r="Z729" s="55">
        <f t="shared" si="662"/>
        <v>0</v>
      </c>
      <c r="AA729" s="54">
        <f t="shared" si="660"/>
        <v>0</v>
      </c>
      <c r="AB729" s="55">
        <f t="shared" si="653"/>
        <v>0</v>
      </c>
      <c r="AC729" s="56" t="s">
        <v>34</v>
      </c>
    </row>
    <row r="730" spans="1:29" ht="31.5" x14ac:dyDescent="0.25">
      <c r="A730" s="50" t="s">
        <v>1403</v>
      </c>
      <c r="B730" s="125" t="s">
        <v>1567</v>
      </c>
      <c r="C730" s="100" t="s">
        <v>1568</v>
      </c>
      <c r="D730" s="54">
        <v>9.0320000040000004</v>
      </c>
      <c r="E730" s="54" t="s">
        <v>34</v>
      </c>
      <c r="F730" s="71">
        <v>0</v>
      </c>
      <c r="G730" s="71">
        <f t="shared" si="654"/>
        <v>9.0320000040000004</v>
      </c>
      <c r="H730" s="54">
        <v>9.0320000040000004</v>
      </c>
      <c r="I730" s="54">
        <v>0</v>
      </c>
      <c r="J730" s="54">
        <v>0</v>
      </c>
      <c r="K730" s="71">
        <v>7.52666667</v>
      </c>
      <c r="L730" s="54">
        <v>1.5053333340000004</v>
      </c>
      <c r="M730" s="54">
        <f t="shared" si="661"/>
        <v>0</v>
      </c>
      <c r="N730" s="54">
        <v>0</v>
      </c>
      <c r="O730" s="54">
        <v>0</v>
      </c>
      <c r="P730" s="54">
        <v>0</v>
      </c>
      <c r="Q730" s="54">
        <v>0</v>
      </c>
      <c r="R730" s="54">
        <f t="shared" si="655"/>
        <v>9.0320000040000004</v>
      </c>
      <c r="S730" s="54">
        <f t="shared" si="656"/>
        <v>-9.0320000040000004</v>
      </c>
      <c r="T730" s="55">
        <f t="shared" si="652"/>
        <v>-1</v>
      </c>
      <c r="U730" s="54">
        <f t="shared" si="657"/>
        <v>0</v>
      </c>
      <c r="V730" s="55">
        <v>0</v>
      </c>
      <c r="W730" s="54">
        <f t="shared" si="658"/>
        <v>0</v>
      </c>
      <c r="X730" s="55">
        <v>0</v>
      </c>
      <c r="Y730" s="54">
        <f t="shared" si="659"/>
        <v>-7.52666667</v>
      </c>
      <c r="Z730" s="55">
        <f t="shared" si="662"/>
        <v>-1</v>
      </c>
      <c r="AA730" s="54">
        <f t="shared" si="660"/>
        <v>-1.5053333340000004</v>
      </c>
      <c r="AB730" s="55">
        <f t="shared" si="653"/>
        <v>-1</v>
      </c>
      <c r="AC730" s="56" t="s">
        <v>1569</v>
      </c>
    </row>
    <row r="731" spans="1:29" x14ac:dyDescent="0.25">
      <c r="A731" s="50" t="s">
        <v>1403</v>
      </c>
      <c r="B731" s="125" t="s">
        <v>1570</v>
      </c>
      <c r="C731" s="100" t="s">
        <v>1571</v>
      </c>
      <c r="D731" s="54">
        <v>1.5020640000000001</v>
      </c>
      <c r="E731" s="54" t="s">
        <v>34</v>
      </c>
      <c r="F731" s="71">
        <v>0</v>
      </c>
      <c r="G731" s="71">
        <f t="shared" si="654"/>
        <v>1.5020640000000001</v>
      </c>
      <c r="H731" s="54">
        <v>1.5020640000000001</v>
      </c>
      <c r="I731" s="54">
        <v>0</v>
      </c>
      <c r="J731" s="54">
        <v>0</v>
      </c>
      <c r="K731" s="71">
        <v>1.2517199999999999</v>
      </c>
      <c r="L731" s="54">
        <v>0.25034400000000012</v>
      </c>
      <c r="M731" s="54">
        <f t="shared" si="661"/>
        <v>1.5020640000000001</v>
      </c>
      <c r="N731" s="54">
        <v>0</v>
      </c>
      <c r="O731" s="54">
        <v>0</v>
      </c>
      <c r="P731" s="54">
        <v>1.2517199999999999</v>
      </c>
      <c r="Q731" s="54">
        <v>0.25034400000000012</v>
      </c>
      <c r="R731" s="54">
        <f t="shared" si="655"/>
        <v>0</v>
      </c>
      <c r="S731" s="54">
        <f t="shared" si="656"/>
        <v>0</v>
      </c>
      <c r="T731" s="55">
        <f t="shared" si="652"/>
        <v>0</v>
      </c>
      <c r="U731" s="54">
        <f t="shared" si="657"/>
        <v>0</v>
      </c>
      <c r="V731" s="55">
        <v>0</v>
      </c>
      <c r="W731" s="54">
        <f t="shared" si="658"/>
        <v>0</v>
      </c>
      <c r="X731" s="55">
        <v>0</v>
      </c>
      <c r="Y731" s="54">
        <f t="shared" si="659"/>
        <v>0</v>
      </c>
      <c r="Z731" s="55">
        <f t="shared" si="662"/>
        <v>0</v>
      </c>
      <c r="AA731" s="54">
        <f t="shared" si="660"/>
        <v>0</v>
      </c>
      <c r="AB731" s="55">
        <f t="shared" si="653"/>
        <v>0</v>
      </c>
      <c r="AC731" s="56" t="s">
        <v>34</v>
      </c>
    </row>
    <row r="732" spans="1:29" ht="31.5" x14ac:dyDescent="0.25">
      <c r="A732" s="50" t="s">
        <v>1403</v>
      </c>
      <c r="B732" s="125" t="s">
        <v>1572</v>
      </c>
      <c r="C732" s="100" t="s">
        <v>1573</v>
      </c>
      <c r="D732" s="54">
        <v>0.72557999999999989</v>
      </c>
      <c r="E732" s="54" t="s">
        <v>34</v>
      </c>
      <c r="F732" s="71">
        <v>0</v>
      </c>
      <c r="G732" s="71">
        <f t="shared" si="654"/>
        <v>0.72557999999999989</v>
      </c>
      <c r="H732" s="54">
        <v>0.72557999999999989</v>
      </c>
      <c r="I732" s="54">
        <v>0</v>
      </c>
      <c r="J732" s="54">
        <v>0</v>
      </c>
      <c r="K732" s="71">
        <v>0.60465000000000002</v>
      </c>
      <c r="L732" s="54">
        <v>0.12092999999999987</v>
      </c>
      <c r="M732" s="54">
        <f t="shared" si="661"/>
        <v>0.39239999999999997</v>
      </c>
      <c r="N732" s="54">
        <v>0</v>
      </c>
      <c r="O732" s="54">
        <v>0</v>
      </c>
      <c r="P732" s="54">
        <v>0.32700000000000001</v>
      </c>
      <c r="Q732" s="54">
        <v>6.5399999999999958E-2</v>
      </c>
      <c r="R732" s="54">
        <f t="shared" si="655"/>
        <v>0.33317999999999992</v>
      </c>
      <c r="S732" s="54">
        <f t="shared" si="656"/>
        <v>-0.33317999999999992</v>
      </c>
      <c r="T732" s="55">
        <f t="shared" si="652"/>
        <v>-0.45919126767551471</v>
      </c>
      <c r="U732" s="54">
        <f t="shared" si="657"/>
        <v>0</v>
      </c>
      <c r="V732" s="55">
        <v>0</v>
      </c>
      <c r="W732" s="54">
        <f t="shared" si="658"/>
        <v>0</v>
      </c>
      <c r="X732" s="55">
        <v>0</v>
      </c>
      <c r="Y732" s="54">
        <f t="shared" si="659"/>
        <v>-0.27765000000000001</v>
      </c>
      <c r="Z732" s="55">
        <f t="shared" si="662"/>
        <v>-0.45919126767551477</v>
      </c>
      <c r="AA732" s="54">
        <f t="shared" si="660"/>
        <v>-5.5529999999999913E-2</v>
      </c>
      <c r="AB732" s="55">
        <f t="shared" si="653"/>
        <v>-0.45919126767551455</v>
      </c>
      <c r="AC732" s="56" t="s">
        <v>1574</v>
      </c>
    </row>
    <row r="733" spans="1:29" ht="31.5" x14ac:dyDescent="0.25">
      <c r="A733" s="50" t="s">
        <v>1403</v>
      </c>
      <c r="B733" s="125" t="s">
        <v>1575</v>
      </c>
      <c r="C733" s="100" t="s">
        <v>1576</v>
      </c>
      <c r="D733" s="54">
        <v>1.2707519999999999</v>
      </c>
      <c r="E733" s="54" t="s">
        <v>34</v>
      </c>
      <c r="F733" s="71">
        <v>0</v>
      </c>
      <c r="G733" s="71">
        <f t="shared" si="654"/>
        <v>1.2707519999999999</v>
      </c>
      <c r="H733" s="54">
        <v>1.2707519999999999</v>
      </c>
      <c r="I733" s="54">
        <v>0</v>
      </c>
      <c r="J733" s="54">
        <v>0</v>
      </c>
      <c r="K733" s="71">
        <v>1.0589600000000001</v>
      </c>
      <c r="L733" s="54">
        <v>0.21179199999999976</v>
      </c>
      <c r="M733" s="54">
        <f t="shared" si="661"/>
        <v>0.88379946999999992</v>
      </c>
      <c r="N733" s="54">
        <v>0</v>
      </c>
      <c r="O733" s="54">
        <v>0</v>
      </c>
      <c r="P733" s="54">
        <v>0.73649955999999994</v>
      </c>
      <c r="Q733" s="54">
        <v>0.14729990999999998</v>
      </c>
      <c r="R733" s="54">
        <f t="shared" si="655"/>
        <v>0.38695252999999996</v>
      </c>
      <c r="S733" s="54">
        <f t="shared" si="656"/>
        <v>-0.38695252999999996</v>
      </c>
      <c r="T733" s="55">
        <f t="shared" si="652"/>
        <v>-0.30450672515172117</v>
      </c>
      <c r="U733" s="54">
        <f t="shared" si="657"/>
        <v>0</v>
      </c>
      <c r="V733" s="55">
        <v>0</v>
      </c>
      <c r="W733" s="54">
        <f t="shared" si="658"/>
        <v>0</v>
      </c>
      <c r="X733" s="55">
        <v>0</v>
      </c>
      <c r="Y733" s="54">
        <f t="shared" si="659"/>
        <v>-0.32246044000000018</v>
      </c>
      <c r="Z733" s="55">
        <f t="shared" si="662"/>
        <v>-0.30450672357785008</v>
      </c>
      <c r="AA733" s="54">
        <f t="shared" si="660"/>
        <v>-6.449208999999978E-2</v>
      </c>
      <c r="AB733" s="55">
        <f t="shared" si="653"/>
        <v>-0.30450673302107661</v>
      </c>
      <c r="AC733" s="56" t="s">
        <v>1574</v>
      </c>
    </row>
    <row r="734" spans="1:29" ht="31.5" x14ac:dyDescent="0.25">
      <c r="A734" s="50" t="s">
        <v>1403</v>
      </c>
      <c r="B734" s="125" t="s">
        <v>1577</v>
      </c>
      <c r="C734" s="100" t="s">
        <v>1578</v>
      </c>
      <c r="D734" s="54">
        <v>2.0420400000000001</v>
      </c>
      <c r="E734" s="54" t="s">
        <v>34</v>
      </c>
      <c r="F734" s="71">
        <v>0</v>
      </c>
      <c r="G734" s="71">
        <f t="shared" si="654"/>
        <v>2.0420400000000001</v>
      </c>
      <c r="H734" s="54">
        <v>2.0420400000000001</v>
      </c>
      <c r="I734" s="54">
        <v>0</v>
      </c>
      <c r="J734" s="54">
        <v>0</v>
      </c>
      <c r="K734" s="71">
        <v>1.7017</v>
      </c>
      <c r="L734" s="54">
        <v>0.34034000000000009</v>
      </c>
      <c r="M734" s="54">
        <f t="shared" si="661"/>
        <v>1.4345999999999999</v>
      </c>
      <c r="N734" s="54">
        <v>0</v>
      </c>
      <c r="O734" s="54">
        <v>0</v>
      </c>
      <c r="P734" s="54">
        <v>1.1955</v>
      </c>
      <c r="Q734" s="54">
        <v>0.23909999999999987</v>
      </c>
      <c r="R734" s="54">
        <f t="shared" si="655"/>
        <v>0.6074400000000002</v>
      </c>
      <c r="S734" s="54">
        <f t="shared" si="656"/>
        <v>-0.6074400000000002</v>
      </c>
      <c r="T734" s="55">
        <f t="shared" si="652"/>
        <v>-0.29746723864370933</v>
      </c>
      <c r="U734" s="54">
        <f t="shared" si="657"/>
        <v>0</v>
      </c>
      <c r="V734" s="55">
        <v>0</v>
      </c>
      <c r="W734" s="54">
        <f t="shared" si="658"/>
        <v>0</v>
      </c>
      <c r="X734" s="55">
        <v>0</v>
      </c>
      <c r="Y734" s="54">
        <f t="shared" si="659"/>
        <v>-0.50619999999999998</v>
      </c>
      <c r="Z734" s="55">
        <f t="shared" si="662"/>
        <v>-0.29746723864370922</v>
      </c>
      <c r="AA734" s="54">
        <f t="shared" si="660"/>
        <v>-0.10124000000000022</v>
      </c>
      <c r="AB734" s="55">
        <f t="shared" si="653"/>
        <v>-0.29746723864370977</v>
      </c>
      <c r="AC734" s="56" t="s">
        <v>1574</v>
      </c>
    </row>
    <row r="735" spans="1:29" ht="31.5" x14ac:dyDescent="0.25">
      <c r="A735" s="50" t="s">
        <v>1403</v>
      </c>
      <c r="B735" s="125" t="s">
        <v>1579</v>
      </c>
      <c r="C735" s="100" t="s">
        <v>1580</v>
      </c>
      <c r="D735" s="54">
        <v>0.32995199999999997</v>
      </c>
      <c r="E735" s="54" t="s">
        <v>34</v>
      </c>
      <c r="F735" s="71">
        <v>0</v>
      </c>
      <c r="G735" s="71">
        <f t="shared" si="654"/>
        <v>0.32995199999999997</v>
      </c>
      <c r="H735" s="54">
        <v>0.32995200000000002</v>
      </c>
      <c r="I735" s="54">
        <v>0</v>
      </c>
      <c r="J735" s="54">
        <v>0</v>
      </c>
      <c r="K735" s="71">
        <v>0.27495999999999998</v>
      </c>
      <c r="L735" s="54">
        <v>5.4991999999999985E-2</v>
      </c>
      <c r="M735" s="54">
        <f t="shared" si="661"/>
        <v>0.32995200000000002</v>
      </c>
      <c r="N735" s="54">
        <v>0</v>
      </c>
      <c r="O735" s="54">
        <v>0</v>
      </c>
      <c r="P735" s="54">
        <v>0.27495999999999998</v>
      </c>
      <c r="Q735" s="54">
        <v>5.4992000000000041E-2</v>
      </c>
      <c r="R735" s="54">
        <f t="shared" si="655"/>
        <v>0</v>
      </c>
      <c r="S735" s="54">
        <f t="shared" si="656"/>
        <v>0</v>
      </c>
      <c r="T735" s="55">
        <f t="shared" si="652"/>
        <v>0</v>
      </c>
      <c r="U735" s="54">
        <f t="shared" si="657"/>
        <v>0</v>
      </c>
      <c r="V735" s="55">
        <v>0</v>
      </c>
      <c r="W735" s="54">
        <f t="shared" si="658"/>
        <v>0</v>
      </c>
      <c r="X735" s="55">
        <v>0</v>
      </c>
      <c r="Y735" s="54">
        <f t="shared" si="659"/>
        <v>0</v>
      </c>
      <c r="Z735" s="55">
        <f t="shared" si="662"/>
        <v>0</v>
      </c>
      <c r="AA735" s="54">
        <f t="shared" si="660"/>
        <v>5.5511151231257827E-17</v>
      </c>
      <c r="AB735" s="55">
        <f t="shared" si="653"/>
        <v>1.0094404864572635E-15</v>
      </c>
      <c r="AC735" s="56" t="s">
        <v>34</v>
      </c>
    </row>
    <row r="736" spans="1:29" x14ac:dyDescent="0.25">
      <c r="A736" s="50" t="s">
        <v>1403</v>
      </c>
      <c r="B736" s="125" t="s">
        <v>1581</v>
      </c>
      <c r="C736" s="100" t="s">
        <v>1582</v>
      </c>
      <c r="D736" s="54">
        <v>0.90506399999999998</v>
      </c>
      <c r="E736" s="54" t="s">
        <v>34</v>
      </c>
      <c r="F736" s="71">
        <v>0</v>
      </c>
      <c r="G736" s="71">
        <f t="shared" si="654"/>
        <v>0.90506399999999998</v>
      </c>
      <c r="H736" s="54">
        <v>0.90506399999999998</v>
      </c>
      <c r="I736" s="54">
        <v>0</v>
      </c>
      <c r="J736" s="54">
        <v>0</v>
      </c>
      <c r="K736" s="71">
        <v>0.75422</v>
      </c>
      <c r="L736" s="54">
        <v>0.15084399999999998</v>
      </c>
      <c r="M736" s="54">
        <f t="shared" si="661"/>
        <v>0.48960000000000004</v>
      </c>
      <c r="N736" s="54">
        <v>0</v>
      </c>
      <c r="O736" s="54">
        <v>0</v>
      </c>
      <c r="P736" s="54">
        <v>0.40799999999999997</v>
      </c>
      <c r="Q736" s="54">
        <v>8.1600000000000061E-2</v>
      </c>
      <c r="R736" s="54">
        <f t="shared" si="655"/>
        <v>0.41546399999999994</v>
      </c>
      <c r="S736" s="54">
        <f t="shared" si="656"/>
        <v>-0.41546399999999994</v>
      </c>
      <c r="T736" s="55">
        <f t="shared" si="652"/>
        <v>-0.45904378032934684</v>
      </c>
      <c r="U736" s="54">
        <f t="shared" si="657"/>
        <v>0</v>
      </c>
      <c r="V736" s="55">
        <v>0</v>
      </c>
      <c r="W736" s="54">
        <f t="shared" si="658"/>
        <v>0</v>
      </c>
      <c r="X736" s="55">
        <v>0</v>
      </c>
      <c r="Y736" s="54">
        <f t="shared" si="659"/>
        <v>-0.34622000000000003</v>
      </c>
      <c r="Z736" s="55">
        <f t="shared" si="662"/>
        <v>-0.4590437803293469</v>
      </c>
      <c r="AA736" s="54">
        <f t="shared" si="660"/>
        <v>-6.9243999999999917E-2</v>
      </c>
      <c r="AB736" s="55">
        <f t="shared" si="653"/>
        <v>-0.4590437803293464</v>
      </c>
      <c r="AC736" s="56" t="s">
        <v>1574</v>
      </c>
    </row>
    <row r="737" spans="1:29" ht="31.5" x14ac:dyDescent="0.25">
      <c r="A737" s="50" t="s">
        <v>1403</v>
      </c>
      <c r="B737" s="125" t="s">
        <v>1583</v>
      </c>
      <c r="C737" s="100" t="s">
        <v>1584</v>
      </c>
      <c r="D737" s="64">
        <v>0.72753000000000001</v>
      </c>
      <c r="E737" s="64" t="s">
        <v>34</v>
      </c>
      <c r="F737" s="64">
        <v>0</v>
      </c>
      <c r="G737" s="71">
        <f t="shared" si="654"/>
        <v>0.72753000000000001</v>
      </c>
      <c r="H737" s="54">
        <v>0.72753000000000001</v>
      </c>
      <c r="I737" s="54">
        <v>0</v>
      </c>
      <c r="J737" s="54">
        <v>0</v>
      </c>
      <c r="K737" s="54">
        <v>0.60627500000000001</v>
      </c>
      <c r="L737" s="54">
        <v>0.121255</v>
      </c>
      <c r="M737" s="54">
        <f t="shared" si="661"/>
        <v>0.60875999999999997</v>
      </c>
      <c r="N737" s="54">
        <v>0</v>
      </c>
      <c r="O737" s="54">
        <v>0</v>
      </c>
      <c r="P737" s="54">
        <v>0.50729999999999997</v>
      </c>
      <c r="Q737" s="54">
        <v>0.10145999999999999</v>
      </c>
      <c r="R737" s="54">
        <f t="shared" si="655"/>
        <v>0.11877000000000004</v>
      </c>
      <c r="S737" s="54">
        <f t="shared" si="656"/>
        <v>-0.11877000000000004</v>
      </c>
      <c r="T737" s="55">
        <f t="shared" si="652"/>
        <v>-0.16325099995876463</v>
      </c>
      <c r="U737" s="54">
        <f t="shared" si="657"/>
        <v>0</v>
      </c>
      <c r="V737" s="55">
        <v>0</v>
      </c>
      <c r="W737" s="54">
        <f t="shared" si="658"/>
        <v>0</v>
      </c>
      <c r="X737" s="55">
        <v>0</v>
      </c>
      <c r="Y737" s="54">
        <f t="shared" si="659"/>
        <v>-9.8975000000000035E-2</v>
      </c>
      <c r="Z737" s="55">
        <f t="shared" si="662"/>
        <v>-0.16325099995876463</v>
      </c>
      <c r="AA737" s="54">
        <f t="shared" si="660"/>
        <v>-1.9795000000000007E-2</v>
      </c>
      <c r="AB737" s="55">
        <f t="shared" si="653"/>
        <v>-0.16325099995876463</v>
      </c>
      <c r="AC737" s="56" t="s">
        <v>1574</v>
      </c>
    </row>
    <row r="738" spans="1:29" ht="31.5" x14ac:dyDescent="0.25">
      <c r="A738" s="87" t="s">
        <v>1403</v>
      </c>
      <c r="B738" s="107" t="s">
        <v>1585</v>
      </c>
      <c r="C738" s="108" t="s">
        <v>1586</v>
      </c>
      <c r="D738" s="64" t="s">
        <v>34</v>
      </c>
      <c r="E738" s="64" t="s">
        <v>34</v>
      </c>
      <c r="F738" s="64" t="s">
        <v>34</v>
      </c>
      <c r="G738" s="71" t="s">
        <v>34</v>
      </c>
      <c r="H738" s="54" t="s">
        <v>34</v>
      </c>
      <c r="I738" s="54" t="s">
        <v>34</v>
      </c>
      <c r="J738" s="54" t="s">
        <v>34</v>
      </c>
      <c r="K738" s="54" t="s">
        <v>34</v>
      </c>
      <c r="L738" s="54" t="s">
        <v>34</v>
      </c>
      <c r="M738" s="54">
        <f t="shared" si="661"/>
        <v>0.23746454</v>
      </c>
      <c r="N738" s="54">
        <v>0</v>
      </c>
      <c r="O738" s="54">
        <v>0</v>
      </c>
      <c r="P738" s="54">
        <v>0</v>
      </c>
      <c r="Q738" s="54">
        <v>0.23746454</v>
      </c>
      <c r="R738" s="54" t="s">
        <v>34</v>
      </c>
      <c r="S738" s="54" t="s">
        <v>34</v>
      </c>
      <c r="T738" s="55" t="s">
        <v>34</v>
      </c>
      <c r="U738" s="54" t="s">
        <v>34</v>
      </c>
      <c r="V738" s="55" t="s">
        <v>34</v>
      </c>
      <c r="W738" s="54" t="s">
        <v>34</v>
      </c>
      <c r="X738" s="55" t="s">
        <v>34</v>
      </c>
      <c r="Y738" s="54" t="s">
        <v>34</v>
      </c>
      <c r="Z738" s="55" t="s">
        <v>34</v>
      </c>
      <c r="AA738" s="54" t="s">
        <v>34</v>
      </c>
      <c r="AB738" s="55" t="s">
        <v>34</v>
      </c>
      <c r="AC738" s="56" t="s">
        <v>1587</v>
      </c>
    </row>
    <row r="739" spans="1:29" ht="31.5" x14ac:dyDescent="0.25">
      <c r="A739" s="87" t="s">
        <v>1403</v>
      </c>
      <c r="B739" s="107" t="s">
        <v>1588</v>
      </c>
      <c r="C739" s="108" t="s">
        <v>1589</v>
      </c>
      <c r="D739" s="64" t="s">
        <v>34</v>
      </c>
      <c r="E739" s="64" t="s">
        <v>34</v>
      </c>
      <c r="F739" s="64" t="s">
        <v>34</v>
      </c>
      <c r="G739" s="71" t="s">
        <v>34</v>
      </c>
      <c r="H739" s="54" t="s">
        <v>34</v>
      </c>
      <c r="I739" s="54" t="s">
        <v>34</v>
      </c>
      <c r="J739" s="54" t="s">
        <v>34</v>
      </c>
      <c r="K739" s="54" t="s">
        <v>34</v>
      </c>
      <c r="L739" s="54" t="s">
        <v>34</v>
      </c>
      <c r="M739" s="54">
        <f t="shared" si="661"/>
        <v>0.124374</v>
      </c>
      <c r="N739" s="54">
        <v>0</v>
      </c>
      <c r="O739" s="54">
        <v>0</v>
      </c>
      <c r="P739" s="54">
        <v>0.103645</v>
      </c>
      <c r="Q739" s="54">
        <v>2.0728999999999997E-2</v>
      </c>
      <c r="R739" s="54" t="s">
        <v>34</v>
      </c>
      <c r="S739" s="54" t="s">
        <v>34</v>
      </c>
      <c r="T739" s="55" t="s">
        <v>34</v>
      </c>
      <c r="U739" s="54" t="s">
        <v>34</v>
      </c>
      <c r="V739" s="55" t="s">
        <v>34</v>
      </c>
      <c r="W739" s="54" t="s">
        <v>34</v>
      </c>
      <c r="X739" s="55" t="s">
        <v>34</v>
      </c>
      <c r="Y739" s="54" t="s">
        <v>34</v>
      </c>
      <c r="Z739" s="55" t="s">
        <v>34</v>
      </c>
      <c r="AA739" s="54" t="s">
        <v>34</v>
      </c>
      <c r="AB739" s="55" t="s">
        <v>34</v>
      </c>
      <c r="AC739" s="56" t="s">
        <v>1587</v>
      </c>
    </row>
    <row r="740" spans="1:29" ht="31.5" x14ac:dyDescent="0.25">
      <c r="A740" s="87" t="s">
        <v>1403</v>
      </c>
      <c r="B740" s="107" t="s">
        <v>1590</v>
      </c>
      <c r="C740" s="108" t="s">
        <v>1591</v>
      </c>
      <c r="D740" s="64" t="s">
        <v>34</v>
      </c>
      <c r="E740" s="64" t="s">
        <v>34</v>
      </c>
      <c r="F740" s="64" t="s">
        <v>34</v>
      </c>
      <c r="G740" s="71" t="s">
        <v>34</v>
      </c>
      <c r="H740" s="54" t="s">
        <v>34</v>
      </c>
      <c r="I740" s="54" t="s">
        <v>34</v>
      </c>
      <c r="J740" s="54" t="s">
        <v>34</v>
      </c>
      <c r="K740" s="54" t="s">
        <v>34</v>
      </c>
      <c r="L740" s="54" t="s">
        <v>34</v>
      </c>
      <c r="M740" s="54">
        <f t="shared" si="661"/>
        <v>1.40892E-2</v>
      </c>
      <c r="N740" s="54">
        <v>0</v>
      </c>
      <c r="O740" s="54">
        <v>0</v>
      </c>
      <c r="P740" s="54">
        <v>0</v>
      </c>
      <c r="Q740" s="54">
        <v>1.40892E-2</v>
      </c>
      <c r="R740" s="54" t="s">
        <v>34</v>
      </c>
      <c r="S740" s="54" t="s">
        <v>34</v>
      </c>
      <c r="T740" s="55" t="s">
        <v>34</v>
      </c>
      <c r="U740" s="54" t="s">
        <v>34</v>
      </c>
      <c r="V740" s="55" t="s">
        <v>34</v>
      </c>
      <c r="W740" s="54" t="s">
        <v>34</v>
      </c>
      <c r="X740" s="55" t="s">
        <v>34</v>
      </c>
      <c r="Y740" s="54" t="s">
        <v>34</v>
      </c>
      <c r="Z740" s="55" t="s">
        <v>34</v>
      </c>
      <c r="AA740" s="54" t="s">
        <v>34</v>
      </c>
      <c r="AB740" s="55" t="s">
        <v>34</v>
      </c>
      <c r="AC740" s="56" t="s">
        <v>1587</v>
      </c>
    </row>
    <row r="741" spans="1:29" ht="31.5" x14ac:dyDescent="0.25">
      <c r="A741" s="87" t="s">
        <v>1403</v>
      </c>
      <c r="B741" s="107" t="s">
        <v>1592</v>
      </c>
      <c r="C741" s="108" t="s">
        <v>1593</v>
      </c>
      <c r="D741" s="64" t="s">
        <v>34</v>
      </c>
      <c r="E741" s="64" t="s">
        <v>34</v>
      </c>
      <c r="F741" s="64" t="s">
        <v>34</v>
      </c>
      <c r="G741" s="71" t="s">
        <v>34</v>
      </c>
      <c r="H741" s="54" t="s">
        <v>34</v>
      </c>
      <c r="I741" s="54" t="s">
        <v>34</v>
      </c>
      <c r="J741" s="54" t="s">
        <v>34</v>
      </c>
      <c r="K741" s="54" t="s">
        <v>34</v>
      </c>
      <c r="L741" s="54" t="s">
        <v>34</v>
      </c>
      <c r="M741" s="54">
        <f t="shared" si="661"/>
        <v>0.25944</v>
      </c>
      <c r="N741" s="54">
        <v>0</v>
      </c>
      <c r="O741" s="54">
        <v>0</v>
      </c>
      <c r="P741" s="54">
        <v>0.21619999999999998</v>
      </c>
      <c r="Q741" s="54">
        <v>4.3240000000000028E-2</v>
      </c>
      <c r="R741" s="54" t="s">
        <v>34</v>
      </c>
      <c r="S741" s="54" t="s">
        <v>34</v>
      </c>
      <c r="T741" s="55" t="s">
        <v>34</v>
      </c>
      <c r="U741" s="54" t="s">
        <v>34</v>
      </c>
      <c r="V741" s="55" t="s">
        <v>34</v>
      </c>
      <c r="W741" s="54" t="s">
        <v>34</v>
      </c>
      <c r="X741" s="55" t="s">
        <v>34</v>
      </c>
      <c r="Y741" s="54" t="s">
        <v>34</v>
      </c>
      <c r="Z741" s="55" t="s">
        <v>34</v>
      </c>
      <c r="AA741" s="54" t="s">
        <v>34</v>
      </c>
      <c r="AB741" s="55" t="s">
        <v>34</v>
      </c>
      <c r="AC741" s="56" t="s">
        <v>1587</v>
      </c>
    </row>
    <row r="742" spans="1:29" ht="31.5" x14ac:dyDescent="0.25">
      <c r="A742" s="87" t="s">
        <v>1403</v>
      </c>
      <c r="B742" s="107" t="s">
        <v>1594</v>
      </c>
      <c r="C742" s="108" t="s">
        <v>1595</v>
      </c>
      <c r="D742" s="64" t="s">
        <v>34</v>
      </c>
      <c r="E742" s="64" t="s">
        <v>34</v>
      </c>
      <c r="F742" s="64" t="s">
        <v>34</v>
      </c>
      <c r="G742" s="71" t="s">
        <v>34</v>
      </c>
      <c r="H742" s="54" t="s">
        <v>34</v>
      </c>
      <c r="I742" s="54" t="s">
        <v>34</v>
      </c>
      <c r="J742" s="54" t="s">
        <v>34</v>
      </c>
      <c r="K742" s="54" t="s">
        <v>34</v>
      </c>
      <c r="L742" s="54" t="s">
        <v>34</v>
      </c>
      <c r="M742" s="54">
        <f t="shared" si="661"/>
        <v>0.1473371</v>
      </c>
      <c r="N742" s="54">
        <v>0</v>
      </c>
      <c r="O742" s="54">
        <v>0</v>
      </c>
      <c r="P742" s="54">
        <v>0.12278092000000002</v>
      </c>
      <c r="Q742" s="54">
        <v>2.4556179999999983E-2</v>
      </c>
      <c r="R742" s="54" t="s">
        <v>34</v>
      </c>
      <c r="S742" s="54" t="s">
        <v>34</v>
      </c>
      <c r="T742" s="55" t="s">
        <v>34</v>
      </c>
      <c r="U742" s="54" t="s">
        <v>34</v>
      </c>
      <c r="V742" s="55" t="s">
        <v>34</v>
      </c>
      <c r="W742" s="54" t="s">
        <v>34</v>
      </c>
      <c r="X742" s="55" t="s">
        <v>34</v>
      </c>
      <c r="Y742" s="54" t="s">
        <v>34</v>
      </c>
      <c r="Z742" s="55" t="s">
        <v>34</v>
      </c>
      <c r="AA742" s="54" t="s">
        <v>34</v>
      </c>
      <c r="AB742" s="55" t="s">
        <v>34</v>
      </c>
      <c r="AC742" s="56" t="s">
        <v>1587</v>
      </c>
    </row>
    <row r="743" spans="1:29" ht="31.5" x14ac:dyDescent="0.25">
      <c r="A743" s="87" t="s">
        <v>1403</v>
      </c>
      <c r="B743" s="107" t="s">
        <v>1596</v>
      </c>
      <c r="C743" s="108" t="s">
        <v>1597</v>
      </c>
      <c r="D743" s="64" t="s">
        <v>34</v>
      </c>
      <c r="E743" s="64" t="s">
        <v>34</v>
      </c>
      <c r="F743" s="64" t="s">
        <v>34</v>
      </c>
      <c r="G743" s="71" t="s">
        <v>34</v>
      </c>
      <c r="H743" s="54" t="s">
        <v>34</v>
      </c>
      <c r="I743" s="54" t="s">
        <v>34</v>
      </c>
      <c r="J743" s="54" t="s">
        <v>34</v>
      </c>
      <c r="K743" s="54" t="s">
        <v>34</v>
      </c>
      <c r="L743" s="54" t="s">
        <v>34</v>
      </c>
      <c r="M743" s="54">
        <f t="shared" si="661"/>
        <v>0.37224000000000002</v>
      </c>
      <c r="N743" s="54">
        <v>0</v>
      </c>
      <c r="O743" s="54">
        <v>0</v>
      </c>
      <c r="P743" s="54">
        <v>0.31019999999999998</v>
      </c>
      <c r="Q743" s="54">
        <v>6.204000000000004E-2</v>
      </c>
      <c r="R743" s="54" t="s">
        <v>34</v>
      </c>
      <c r="S743" s="54" t="s">
        <v>34</v>
      </c>
      <c r="T743" s="55" t="s">
        <v>34</v>
      </c>
      <c r="U743" s="54" t="s">
        <v>34</v>
      </c>
      <c r="V743" s="55" t="s">
        <v>34</v>
      </c>
      <c r="W743" s="54" t="s">
        <v>34</v>
      </c>
      <c r="X743" s="55" t="s">
        <v>34</v>
      </c>
      <c r="Y743" s="54" t="s">
        <v>34</v>
      </c>
      <c r="Z743" s="55" t="s">
        <v>34</v>
      </c>
      <c r="AA743" s="54" t="s">
        <v>34</v>
      </c>
      <c r="AB743" s="55" t="s">
        <v>34</v>
      </c>
      <c r="AC743" s="56" t="s">
        <v>1587</v>
      </c>
    </row>
    <row r="744" spans="1:29" ht="31.5" x14ac:dyDescent="0.25">
      <c r="A744" s="87" t="s">
        <v>1403</v>
      </c>
      <c r="B744" s="107" t="s">
        <v>1598</v>
      </c>
      <c r="C744" s="108" t="s">
        <v>1599</v>
      </c>
      <c r="D744" s="64" t="s">
        <v>34</v>
      </c>
      <c r="E744" s="64" t="s">
        <v>34</v>
      </c>
      <c r="F744" s="64" t="s">
        <v>34</v>
      </c>
      <c r="G744" s="71" t="s">
        <v>34</v>
      </c>
      <c r="H744" s="54" t="s">
        <v>34</v>
      </c>
      <c r="I744" s="54" t="s">
        <v>34</v>
      </c>
      <c r="J744" s="54" t="s">
        <v>34</v>
      </c>
      <c r="K744" s="54" t="s">
        <v>34</v>
      </c>
      <c r="L744" s="54" t="s">
        <v>34</v>
      </c>
      <c r="M744" s="54">
        <f t="shared" si="661"/>
        <v>15.895910699999998</v>
      </c>
      <c r="N744" s="54">
        <v>0</v>
      </c>
      <c r="O744" s="54">
        <v>0</v>
      </c>
      <c r="P744" s="54">
        <v>0</v>
      </c>
      <c r="Q744" s="54">
        <v>15.895910699999998</v>
      </c>
      <c r="R744" s="54" t="s">
        <v>34</v>
      </c>
      <c r="S744" s="54" t="s">
        <v>34</v>
      </c>
      <c r="T744" s="55" t="s">
        <v>34</v>
      </c>
      <c r="U744" s="54" t="s">
        <v>34</v>
      </c>
      <c r="V744" s="55" t="s">
        <v>34</v>
      </c>
      <c r="W744" s="54" t="s">
        <v>34</v>
      </c>
      <c r="X744" s="55" t="s">
        <v>34</v>
      </c>
      <c r="Y744" s="54" t="s">
        <v>34</v>
      </c>
      <c r="Z744" s="55" t="s">
        <v>34</v>
      </c>
      <c r="AA744" s="54" t="s">
        <v>34</v>
      </c>
      <c r="AB744" s="55" t="s">
        <v>34</v>
      </c>
      <c r="AC744" s="56" t="s">
        <v>1587</v>
      </c>
    </row>
    <row r="745" spans="1:29" ht="31.5" x14ac:dyDescent="0.25">
      <c r="A745" s="87" t="s">
        <v>1403</v>
      </c>
      <c r="B745" s="107" t="s">
        <v>1600</v>
      </c>
      <c r="C745" s="108" t="s">
        <v>1601</v>
      </c>
      <c r="D745" s="64" t="s">
        <v>34</v>
      </c>
      <c r="E745" s="64" t="s">
        <v>34</v>
      </c>
      <c r="F745" s="64" t="s">
        <v>34</v>
      </c>
      <c r="G745" s="71" t="s">
        <v>34</v>
      </c>
      <c r="H745" s="54" t="s">
        <v>34</v>
      </c>
      <c r="I745" s="54" t="s">
        <v>34</v>
      </c>
      <c r="J745" s="54" t="s">
        <v>34</v>
      </c>
      <c r="K745" s="54" t="s">
        <v>34</v>
      </c>
      <c r="L745" s="54" t="s">
        <v>34</v>
      </c>
      <c r="M745" s="54">
        <f t="shared" si="661"/>
        <v>0.25169999999999998</v>
      </c>
      <c r="N745" s="54">
        <v>0</v>
      </c>
      <c r="O745" s="54">
        <v>0</v>
      </c>
      <c r="P745" s="54">
        <v>0</v>
      </c>
      <c r="Q745" s="54">
        <v>0.25169999999999998</v>
      </c>
      <c r="R745" s="54" t="s">
        <v>34</v>
      </c>
      <c r="S745" s="54" t="s">
        <v>34</v>
      </c>
      <c r="T745" s="55" t="s">
        <v>34</v>
      </c>
      <c r="U745" s="54" t="s">
        <v>34</v>
      </c>
      <c r="V745" s="55" t="s">
        <v>34</v>
      </c>
      <c r="W745" s="54" t="s">
        <v>34</v>
      </c>
      <c r="X745" s="55" t="s">
        <v>34</v>
      </c>
      <c r="Y745" s="54" t="s">
        <v>34</v>
      </c>
      <c r="Z745" s="55" t="s">
        <v>34</v>
      </c>
      <c r="AA745" s="54" t="s">
        <v>34</v>
      </c>
      <c r="AB745" s="55" t="s">
        <v>34</v>
      </c>
      <c r="AC745" s="56" t="s">
        <v>1587</v>
      </c>
    </row>
    <row r="746" spans="1:29" ht="31.5" x14ac:dyDescent="0.25">
      <c r="A746" s="50" t="s">
        <v>1403</v>
      </c>
      <c r="B746" s="125" t="s">
        <v>1602</v>
      </c>
      <c r="C746" s="100" t="s">
        <v>1603</v>
      </c>
      <c r="D746" s="64">
        <v>0.45411958800000002</v>
      </c>
      <c r="E746" s="64" t="s">
        <v>34</v>
      </c>
      <c r="F746" s="64">
        <v>0</v>
      </c>
      <c r="G746" s="71">
        <f t="shared" si="654"/>
        <v>0.45411958800000002</v>
      </c>
      <c r="H746" s="54">
        <v>0.45411958800000002</v>
      </c>
      <c r="I746" s="54">
        <v>0</v>
      </c>
      <c r="J746" s="54">
        <v>0</v>
      </c>
      <c r="K746" s="54">
        <v>0.37843299000000002</v>
      </c>
      <c r="L746" s="54">
        <v>7.5686597999999994E-2</v>
      </c>
      <c r="M746" s="54">
        <f t="shared" si="661"/>
        <v>0.45411840000000003</v>
      </c>
      <c r="N746" s="54">
        <v>0</v>
      </c>
      <c r="O746" s="54">
        <v>0</v>
      </c>
      <c r="P746" s="54">
        <v>0.37843199999999999</v>
      </c>
      <c r="Q746" s="54">
        <v>7.5686400000000043E-2</v>
      </c>
      <c r="R746" s="54">
        <f t="shared" si="655"/>
        <v>1.1879999999853119E-6</v>
      </c>
      <c r="S746" s="54">
        <f t="shared" si="656"/>
        <v>-1.1879999999853119E-6</v>
      </c>
      <c r="T746" s="55">
        <f t="shared" si="652"/>
        <v>-2.6160509948875225E-6</v>
      </c>
      <c r="U746" s="54">
        <f t="shared" si="657"/>
        <v>0</v>
      </c>
      <c r="V746" s="55">
        <v>0</v>
      </c>
      <c r="W746" s="54">
        <f t="shared" si="658"/>
        <v>0</v>
      </c>
      <c r="X746" s="55">
        <v>0</v>
      </c>
      <c r="Y746" s="54">
        <f t="shared" si="659"/>
        <v>-9.9000000003401922E-7</v>
      </c>
      <c r="Z746" s="55">
        <f t="shared" si="662"/>
        <v>-2.6160509950097617E-6</v>
      </c>
      <c r="AA746" s="54">
        <f t="shared" si="660"/>
        <v>-1.9799999995129269E-7</v>
      </c>
      <c r="AB746" s="55">
        <f t="shared" si="653"/>
        <v>-2.6160509942763277E-6</v>
      </c>
      <c r="AC746" s="56" t="s">
        <v>34</v>
      </c>
    </row>
    <row r="747" spans="1:29" ht="31.5" x14ac:dyDescent="0.25">
      <c r="A747" s="50" t="s">
        <v>1403</v>
      </c>
      <c r="B747" s="125" t="s">
        <v>1604</v>
      </c>
      <c r="C747" s="100" t="s">
        <v>1605</v>
      </c>
      <c r="D747" s="64">
        <v>4.9811975999999998</v>
      </c>
      <c r="E747" s="64" t="s">
        <v>34</v>
      </c>
      <c r="F747" s="64">
        <v>0</v>
      </c>
      <c r="G747" s="71">
        <f t="shared" si="654"/>
        <v>4.9811975999999998</v>
      </c>
      <c r="H747" s="54">
        <v>4.9811975999999998</v>
      </c>
      <c r="I747" s="54">
        <v>0</v>
      </c>
      <c r="J747" s="54">
        <v>0</v>
      </c>
      <c r="K747" s="54">
        <v>4.1509979999999995</v>
      </c>
      <c r="L747" s="54">
        <v>0.83019960000000026</v>
      </c>
      <c r="M747" s="54">
        <f t="shared" si="661"/>
        <v>4.9811975999999998</v>
      </c>
      <c r="N747" s="54">
        <v>0</v>
      </c>
      <c r="O747" s="54">
        <v>0</v>
      </c>
      <c r="P747" s="54">
        <v>4.1509979999999995</v>
      </c>
      <c r="Q747" s="54">
        <v>0.83019960000000026</v>
      </c>
      <c r="R747" s="54">
        <f t="shared" si="655"/>
        <v>0</v>
      </c>
      <c r="S747" s="54">
        <f t="shared" si="656"/>
        <v>0</v>
      </c>
      <c r="T747" s="55">
        <f t="shared" si="652"/>
        <v>0</v>
      </c>
      <c r="U747" s="54">
        <f t="shared" si="657"/>
        <v>0</v>
      </c>
      <c r="V747" s="55">
        <v>0</v>
      </c>
      <c r="W747" s="54">
        <f t="shared" si="658"/>
        <v>0</v>
      </c>
      <c r="X747" s="55">
        <v>0</v>
      </c>
      <c r="Y747" s="54">
        <f t="shared" si="659"/>
        <v>0</v>
      </c>
      <c r="Z747" s="55">
        <f t="shared" si="662"/>
        <v>0</v>
      </c>
      <c r="AA747" s="54">
        <f t="shared" si="660"/>
        <v>0</v>
      </c>
      <c r="AB747" s="55">
        <f t="shared" si="653"/>
        <v>0</v>
      </c>
      <c r="AC747" s="56" t="s">
        <v>34</v>
      </c>
    </row>
    <row r="748" spans="1:29" ht="31.5" x14ac:dyDescent="0.25">
      <c r="A748" s="50" t="s">
        <v>1403</v>
      </c>
      <c r="B748" s="125" t="s">
        <v>1606</v>
      </c>
      <c r="C748" s="100" t="s">
        <v>1607</v>
      </c>
      <c r="D748" s="64">
        <v>4.0938983999999996</v>
      </c>
      <c r="E748" s="64" t="s">
        <v>34</v>
      </c>
      <c r="F748" s="64">
        <v>0</v>
      </c>
      <c r="G748" s="71">
        <f t="shared" si="654"/>
        <v>4.0938983999999996</v>
      </c>
      <c r="H748" s="54">
        <v>4.0938983999999996</v>
      </c>
      <c r="I748" s="54">
        <v>0</v>
      </c>
      <c r="J748" s="54">
        <v>0</v>
      </c>
      <c r="K748" s="54">
        <v>3.4115819999999997</v>
      </c>
      <c r="L748" s="54">
        <v>0.68231639999999993</v>
      </c>
      <c r="M748" s="54">
        <f t="shared" si="661"/>
        <v>4.0938983999999996</v>
      </c>
      <c r="N748" s="54">
        <v>0</v>
      </c>
      <c r="O748" s="54">
        <v>0</v>
      </c>
      <c r="P748" s="54">
        <v>3.4115819999999997</v>
      </c>
      <c r="Q748" s="54">
        <v>0.68231639999999993</v>
      </c>
      <c r="R748" s="54">
        <f t="shared" si="655"/>
        <v>0</v>
      </c>
      <c r="S748" s="54">
        <f t="shared" si="656"/>
        <v>0</v>
      </c>
      <c r="T748" s="55">
        <f t="shared" si="652"/>
        <v>0</v>
      </c>
      <c r="U748" s="54">
        <f t="shared" si="657"/>
        <v>0</v>
      </c>
      <c r="V748" s="55">
        <v>0</v>
      </c>
      <c r="W748" s="54">
        <f t="shared" si="658"/>
        <v>0</v>
      </c>
      <c r="X748" s="55">
        <v>0</v>
      </c>
      <c r="Y748" s="54">
        <f t="shared" si="659"/>
        <v>0</v>
      </c>
      <c r="Z748" s="55">
        <f t="shared" si="662"/>
        <v>0</v>
      </c>
      <c r="AA748" s="54">
        <f t="shared" si="660"/>
        <v>0</v>
      </c>
      <c r="AB748" s="55">
        <f t="shared" si="653"/>
        <v>0</v>
      </c>
      <c r="AC748" s="56" t="s">
        <v>34</v>
      </c>
    </row>
    <row r="749" spans="1:29" ht="78.75" x14ac:dyDescent="0.25">
      <c r="A749" s="50" t="s">
        <v>1403</v>
      </c>
      <c r="B749" s="124" t="s">
        <v>1608</v>
      </c>
      <c r="C749" s="90" t="s">
        <v>1609</v>
      </c>
      <c r="D749" s="64">
        <v>108</v>
      </c>
      <c r="E749" s="64" t="s">
        <v>34</v>
      </c>
      <c r="F749" s="64">
        <v>15.93</v>
      </c>
      <c r="G749" s="71">
        <f t="shared" si="654"/>
        <v>92.07</v>
      </c>
      <c r="H749" s="54">
        <v>92.07</v>
      </c>
      <c r="I749" s="54">
        <v>0</v>
      </c>
      <c r="J749" s="54">
        <v>0</v>
      </c>
      <c r="K749" s="54">
        <v>76.724999999999994</v>
      </c>
      <c r="L749" s="54">
        <v>15.344999999999999</v>
      </c>
      <c r="M749" s="54">
        <f t="shared" si="661"/>
        <v>39.2953884</v>
      </c>
      <c r="N749" s="54">
        <v>0</v>
      </c>
      <c r="O749" s="54">
        <v>0</v>
      </c>
      <c r="P749" s="54">
        <v>32.746156999999997</v>
      </c>
      <c r="Q749" s="54">
        <v>6.5492314000000036</v>
      </c>
      <c r="R749" s="54">
        <f t="shared" si="655"/>
        <v>52.774611599999993</v>
      </c>
      <c r="S749" s="54">
        <f t="shared" si="656"/>
        <v>-52.774611599999993</v>
      </c>
      <c r="T749" s="55">
        <f t="shared" si="652"/>
        <v>-0.57320095144998362</v>
      </c>
      <c r="U749" s="54">
        <f t="shared" si="657"/>
        <v>0</v>
      </c>
      <c r="V749" s="55">
        <v>0</v>
      </c>
      <c r="W749" s="54">
        <f t="shared" si="658"/>
        <v>0</v>
      </c>
      <c r="X749" s="55">
        <v>0</v>
      </c>
      <c r="Y749" s="54">
        <f t="shared" si="659"/>
        <v>-43.978842999999998</v>
      </c>
      <c r="Z749" s="55">
        <f t="shared" si="662"/>
        <v>-0.57320095144998373</v>
      </c>
      <c r="AA749" s="54">
        <f t="shared" si="660"/>
        <v>-8.7957685999999953</v>
      </c>
      <c r="AB749" s="55">
        <f t="shared" si="653"/>
        <v>-0.5732009514499834</v>
      </c>
      <c r="AC749" s="56" t="s">
        <v>1610</v>
      </c>
    </row>
    <row r="750" spans="1:29" x14ac:dyDescent="0.25">
      <c r="A750" s="42" t="s">
        <v>1611</v>
      </c>
      <c r="B750" s="43" t="s">
        <v>1612</v>
      </c>
      <c r="C750" s="44" t="s">
        <v>33</v>
      </c>
      <c r="D750" s="65">
        <f t="shared" ref="D750:S750" si="663">SUM(D751,D766,D774,D806,D813,D819,D820)</f>
        <v>16337.443655863035</v>
      </c>
      <c r="E750" s="66">
        <f t="shared" si="663"/>
        <v>0</v>
      </c>
      <c r="F750" s="66">
        <f t="shared" si="663"/>
        <v>2656.92697395</v>
      </c>
      <c r="G750" s="66">
        <f t="shared" si="663"/>
        <v>13680.516681913034</v>
      </c>
      <c r="H750" s="39">
        <f t="shared" si="663"/>
        <v>2055.5168539028655</v>
      </c>
      <c r="I750" s="39">
        <f t="shared" si="663"/>
        <v>0</v>
      </c>
      <c r="J750" s="39">
        <f t="shared" si="663"/>
        <v>0</v>
      </c>
      <c r="K750" s="39">
        <f t="shared" si="663"/>
        <v>435.26018595955463</v>
      </c>
      <c r="L750" s="39">
        <f t="shared" si="663"/>
        <v>1620.256667943311</v>
      </c>
      <c r="M750" s="39">
        <f t="shared" si="663"/>
        <v>2390.5698154700003</v>
      </c>
      <c r="N750" s="39">
        <f t="shared" si="663"/>
        <v>0</v>
      </c>
      <c r="O750" s="39">
        <f t="shared" si="663"/>
        <v>0</v>
      </c>
      <c r="P750" s="39">
        <f t="shared" si="663"/>
        <v>669.30083346999993</v>
      </c>
      <c r="Q750" s="39">
        <f t="shared" si="663"/>
        <v>1721.2689820000001</v>
      </c>
      <c r="R750" s="39">
        <f t="shared" si="663"/>
        <v>11292.831445373033</v>
      </c>
      <c r="S750" s="39">
        <f t="shared" si="663"/>
        <v>332.16838263713441</v>
      </c>
      <c r="T750" s="48">
        <f t="shared" si="652"/>
        <v>0.16159847193976412</v>
      </c>
      <c r="U750" s="39">
        <f t="shared" ref="U750" si="664">SUM(U751,U766,U774,U806,U813,U819,U820)</f>
        <v>0</v>
      </c>
      <c r="V750" s="48">
        <v>0</v>
      </c>
      <c r="W750" s="39">
        <f t="shared" ref="W750" si="665">SUM(W751,W766,W774,W806,W813,W819,W820)</f>
        <v>0</v>
      </c>
      <c r="X750" s="48">
        <v>0</v>
      </c>
      <c r="Y750" s="39">
        <f t="shared" ref="Y750" si="666">SUM(Y751,Y766,Y774,Y806,Y813,Y819,Y820)</f>
        <v>233.81917616044529</v>
      </c>
      <c r="Z750" s="48">
        <f t="shared" si="662"/>
        <v>0.53719403635546925</v>
      </c>
      <c r="AA750" s="39">
        <f t="shared" ref="AA750" si="667">SUM(AA751,AA766,AA774,AA806,AA813,AA819,AA820)</f>
        <v>98.349206476689091</v>
      </c>
      <c r="AB750" s="48">
        <f t="shared" si="653"/>
        <v>6.0699769624481557E-2</v>
      </c>
      <c r="AC750" s="116" t="s">
        <v>34</v>
      </c>
    </row>
    <row r="751" spans="1:29" ht="31.5" x14ac:dyDescent="0.25">
      <c r="A751" s="42" t="s">
        <v>1613</v>
      </c>
      <c r="B751" s="43" t="s">
        <v>52</v>
      </c>
      <c r="C751" s="47" t="s">
        <v>33</v>
      </c>
      <c r="D751" s="65">
        <f t="shared" ref="D751:S751" si="668">D752+D756+D759+D765</f>
        <v>340.90589478999993</v>
      </c>
      <c r="E751" s="66">
        <f t="shared" si="668"/>
        <v>0</v>
      </c>
      <c r="F751" s="66">
        <f t="shared" si="668"/>
        <v>0.14346700000000001</v>
      </c>
      <c r="G751" s="66">
        <f t="shared" si="668"/>
        <v>340.76242778999995</v>
      </c>
      <c r="H751" s="47">
        <f t="shared" si="668"/>
        <v>142.23321791999999</v>
      </c>
      <c r="I751" s="47">
        <f t="shared" si="668"/>
        <v>0</v>
      </c>
      <c r="J751" s="47">
        <f t="shared" si="668"/>
        <v>0</v>
      </c>
      <c r="K751" s="47">
        <f t="shared" si="668"/>
        <v>0</v>
      </c>
      <c r="L751" s="47">
        <f t="shared" si="668"/>
        <v>142.23321791999999</v>
      </c>
      <c r="M751" s="47">
        <f t="shared" si="668"/>
        <v>338.19284589</v>
      </c>
      <c r="N751" s="47">
        <f t="shared" si="668"/>
        <v>0</v>
      </c>
      <c r="O751" s="47">
        <f t="shared" si="668"/>
        <v>0</v>
      </c>
      <c r="P751" s="47">
        <f t="shared" si="668"/>
        <v>0</v>
      </c>
      <c r="Q751" s="47">
        <f t="shared" si="668"/>
        <v>338.19284589</v>
      </c>
      <c r="R751" s="47">
        <f t="shared" si="668"/>
        <v>2.569581899999946</v>
      </c>
      <c r="S751" s="47">
        <f t="shared" si="668"/>
        <v>195.95962797000001</v>
      </c>
      <c r="T751" s="48">
        <f t="shared" si="652"/>
        <v>1.3777346166787761</v>
      </c>
      <c r="U751" s="47">
        <f t="shared" ref="U751" si="669">U752+U756+U759+U765</f>
        <v>0</v>
      </c>
      <c r="V751" s="48">
        <v>0</v>
      </c>
      <c r="W751" s="47">
        <f t="shared" ref="W751" si="670">W752+W756+W759+W765</f>
        <v>0</v>
      </c>
      <c r="X751" s="48">
        <v>0</v>
      </c>
      <c r="Y751" s="47">
        <f t="shared" ref="Y751" si="671">Y752+Y756+Y759+Y765</f>
        <v>0</v>
      </c>
      <c r="Z751" s="48">
        <v>0</v>
      </c>
      <c r="AA751" s="47">
        <f t="shared" ref="AA751" si="672">AA752+AA756+AA759+AA765</f>
        <v>195.95962797000001</v>
      </c>
      <c r="AB751" s="48">
        <f t="shared" si="653"/>
        <v>1.3777346166787761</v>
      </c>
      <c r="AC751" s="116" t="s">
        <v>34</v>
      </c>
    </row>
    <row r="752" spans="1:29" ht="78.75" x14ac:dyDescent="0.25">
      <c r="A752" s="42" t="s">
        <v>1614</v>
      </c>
      <c r="B752" s="43" t="s">
        <v>54</v>
      </c>
      <c r="C752" s="47" t="s">
        <v>33</v>
      </c>
      <c r="D752" s="65">
        <f t="shared" ref="D752:S752" si="673">D753+D754</f>
        <v>340.90589478999993</v>
      </c>
      <c r="E752" s="66">
        <f t="shared" si="673"/>
        <v>0</v>
      </c>
      <c r="F752" s="66">
        <f t="shared" si="673"/>
        <v>0.14346700000000001</v>
      </c>
      <c r="G752" s="66">
        <f t="shared" si="673"/>
        <v>340.76242778999995</v>
      </c>
      <c r="H752" s="47">
        <f t="shared" si="673"/>
        <v>142.23321791999999</v>
      </c>
      <c r="I752" s="47">
        <f t="shared" si="673"/>
        <v>0</v>
      </c>
      <c r="J752" s="47">
        <f t="shared" si="673"/>
        <v>0</v>
      </c>
      <c r="K752" s="47">
        <f t="shared" si="673"/>
        <v>0</v>
      </c>
      <c r="L752" s="47">
        <f t="shared" si="673"/>
        <v>142.23321791999999</v>
      </c>
      <c r="M752" s="47">
        <f t="shared" si="673"/>
        <v>338.19284589</v>
      </c>
      <c r="N752" s="47">
        <f t="shared" si="673"/>
        <v>0</v>
      </c>
      <c r="O752" s="47">
        <f t="shared" si="673"/>
        <v>0</v>
      </c>
      <c r="P752" s="47">
        <f t="shared" si="673"/>
        <v>0</v>
      </c>
      <c r="Q752" s="47">
        <f t="shared" si="673"/>
        <v>338.19284589</v>
      </c>
      <c r="R752" s="47">
        <f t="shared" si="673"/>
        <v>2.569581899999946</v>
      </c>
      <c r="S752" s="47">
        <f t="shared" si="673"/>
        <v>195.95962797000001</v>
      </c>
      <c r="T752" s="48">
        <f t="shared" si="652"/>
        <v>1.3777346166787761</v>
      </c>
      <c r="U752" s="47">
        <f t="shared" ref="U752" si="674">U753+U754</f>
        <v>0</v>
      </c>
      <c r="V752" s="48">
        <v>0</v>
      </c>
      <c r="W752" s="47">
        <f t="shared" ref="W752" si="675">W753+W754</f>
        <v>0</v>
      </c>
      <c r="X752" s="48">
        <v>0</v>
      </c>
      <c r="Y752" s="47">
        <f t="shared" ref="Y752" si="676">Y753+Y754</f>
        <v>0</v>
      </c>
      <c r="Z752" s="48">
        <v>0</v>
      </c>
      <c r="AA752" s="47">
        <f t="shared" ref="AA752" si="677">AA753+AA754</f>
        <v>195.95962797000001</v>
      </c>
      <c r="AB752" s="48">
        <f t="shared" si="653"/>
        <v>1.3777346166787761</v>
      </c>
      <c r="AC752" s="116" t="s">
        <v>34</v>
      </c>
    </row>
    <row r="753" spans="1:29" x14ac:dyDescent="0.25">
      <c r="A753" s="42" t="s">
        <v>1615</v>
      </c>
      <c r="B753" s="43" t="s">
        <v>1616</v>
      </c>
      <c r="C753" s="47" t="s">
        <v>33</v>
      </c>
      <c r="D753" s="65">
        <v>0</v>
      </c>
      <c r="E753" s="66">
        <v>0</v>
      </c>
      <c r="F753" s="66">
        <v>0</v>
      </c>
      <c r="G753" s="66">
        <v>0</v>
      </c>
      <c r="H753" s="47">
        <v>0</v>
      </c>
      <c r="I753" s="47">
        <v>0</v>
      </c>
      <c r="J753" s="47">
        <v>0</v>
      </c>
      <c r="K753" s="47">
        <v>0</v>
      </c>
      <c r="L753" s="47">
        <v>0</v>
      </c>
      <c r="M753" s="47">
        <v>0</v>
      </c>
      <c r="N753" s="47">
        <v>0</v>
      </c>
      <c r="O753" s="47">
        <v>0</v>
      </c>
      <c r="P753" s="47">
        <v>0</v>
      </c>
      <c r="Q753" s="47">
        <v>0</v>
      </c>
      <c r="R753" s="47">
        <v>0</v>
      </c>
      <c r="S753" s="47">
        <v>0</v>
      </c>
      <c r="T753" s="48">
        <v>0</v>
      </c>
      <c r="U753" s="47">
        <v>0</v>
      </c>
      <c r="V753" s="48">
        <v>0</v>
      </c>
      <c r="W753" s="47">
        <v>0</v>
      </c>
      <c r="X753" s="48">
        <v>0</v>
      </c>
      <c r="Y753" s="47">
        <v>0</v>
      </c>
      <c r="Z753" s="48">
        <v>0</v>
      </c>
      <c r="AA753" s="47">
        <v>0</v>
      </c>
      <c r="AB753" s="48">
        <v>0</v>
      </c>
      <c r="AC753" s="116" t="s">
        <v>34</v>
      </c>
    </row>
    <row r="754" spans="1:29" x14ac:dyDescent="0.25">
      <c r="A754" s="42" t="s">
        <v>1617</v>
      </c>
      <c r="B754" s="43" t="s">
        <v>1618</v>
      </c>
      <c r="C754" s="47" t="s">
        <v>33</v>
      </c>
      <c r="D754" s="65">
        <f t="shared" ref="D754:AA754" si="678">SUM(D755)</f>
        <v>340.90589478999993</v>
      </c>
      <c r="E754" s="66">
        <f t="shared" si="678"/>
        <v>0</v>
      </c>
      <c r="F754" s="66">
        <f t="shared" si="678"/>
        <v>0.14346700000000001</v>
      </c>
      <c r="G754" s="66">
        <f t="shared" si="678"/>
        <v>340.76242778999995</v>
      </c>
      <c r="H754" s="117">
        <f t="shared" si="678"/>
        <v>142.23321791999999</v>
      </c>
      <c r="I754" s="117">
        <f t="shared" si="678"/>
        <v>0</v>
      </c>
      <c r="J754" s="117">
        <f t="shared" si="678"/>
        <v>0</v>
      </c>
      <c r="K754" s="117">
        <f t="shared" si="678"/>
        <v>0</v>
      </c>
      <c r="L754" s="117">
        <f t="shared" si="678"/>
        <v>142.23321791999999</v>
      </c>
      <c r="M754" s="117">
        <f t="shared" si="678"/>
        <v>338.19284589</v>
      </c>
      <c r="N754" s="117">
        <f t="shared" si="678"/>
        <v>0</v>
      </c>
      <c r="O754" s="117">
        <f t="shared" si="678"/>
        <v>0</v>
      </c>
      <c r="P754" s="117">
        <f t="shared" si="678"/>
        <v>0</v>
      </c>
      <c r="Q754" s="117">
        <f t="shared" si="678"/>
        <v>338.19284589</v>
      </c>
      <c r="R754" s="117">
        <f t="shared" si="678"/>
        <v>2.569581899999946</v>
      </c>
      <c r="S754" s="117">
        <f t="shared" si="678"/>
        <v>195.95962797000001</v>
      </c>
      <c r="T754" s="48">
        <f t="shared" si="652"/>
        <v>1.3777346166787761</v>
      </c>
      <c r="U754" s="117">
        <f t="shared" si="678"/>
        <v>0</v>
      </c>
      <c r="V754" s="48">
        <v>0</v>
      </c>
      <c r="W754" s="117">
        <f t="shared" si="678"/>
        <v>0</v>
      </c>
      <c r="X754" s="48">
        <v>0</v>
      </c>
      <c r="Y754" s="117">
        <f t="shared" si="678"/>
        <v>0</v>
      </c>
      <c r="Z754" s="48">
        <v>0</v>
      </c>
      <c r="AA754" s="117">
        <f t="shared" si="678"/>
        <v>195.95962797000001</v>
      </c>
      <c r="AB754" s="48">
        <f t="shared" si="653"/>
        <v>1.3777346166787761</v>
      </c>
      <c r="AC754" s="116" t="s">
        <v>34</v>
      </c>
    </row>
    <row r="755" spans="1:29" ht="63" x14ac:dyDescent="0.25">
      <c r="A755" s="50" t="s">
        <v>1617</v>
      </c>
      <c r="B755" s="129" t="s">
        <v>1619</v>
      </c>
      <c r="C755" s="118" t="s">
        <v>1620</v>
      </c>
      <c r="D755" s="64">
        <v>340.90589478999993</v>
      </c>
      <c r="E755" s="64" t="s">
        <v>34</v>
      </c>
      <c r="F755" s="64">
        <v>0.14346700000000001</v>
      </c>
      <c r="G755" s="71">
        <f>D755-F755</f>
        <v>340.76242778999995</v>
      </c>
      <c r="H755" s="54">
        <v>142.23321791999999</v>
      </c>
      <c r="I755" s="54">
        <v>0</v>
      </c>
      <c r="J755" s="54">
        <v>0</v>
      </c>
      <c r="K755" s="71">
        <v>0</v>
      </c>
      <c r="L755" s="54">
        <v>142.23321791999999</v>
      </c>
      <c r="M755" s="54">
        <f>N755+O755+P755+Q755</f>
        <v>338.19284589</v>
      </c>
      <c r="N755" s="54">
        <v>0</v>
      </c>
      <c r="O755" s="54">
        <v>0</v>
      </c>
      <c r="P755" s="54">
        <v>0</v>
      </c>
      <c r="Q755" s="54">
        <v>338.19284589</v>
      </c>
      <c r="R755" s="54">
        <f>G755-M755</f>
        <v>2.569581899999946</v>
      </c>
      <c r="S755" s="54">
        <f>M755-H755</f>
        <v>195.95962797000001</v>
      </c>
      <c r="T755" s="55">
        <f>S755/H755</f>
        <v>1.3777346166787761</v>
      </c>
      <c r="U755" s="54">
        <f>N755-I755</f>
        <v>0</v>
      </c>
      <c r="V755" s="55">
        <v>0</v>
      </c>
      <c r="W755" s="54">
        <f>O755-J755</f>
        <v>0</v>
      </c>
      <c r="X755" s="55">
        <v>0</v>
      </c>
      <c r="Y755" s="54">
        <f>P755-K755</f>
        <v>0</v>
      </c>
      <c r="Z755" s="55">
        <v>0</v>
      </c>
      <c r="AA755" s="54">
        <f>Q755-L755</f>
        <v>195.95962797000001</v>
      </c>
      <c r="AB755" s="55">
        <f>AA755/L755</f>
        <v>1.3777346166787761</v>
      </c>
      <c r="AC755" s="56" t="s">
        <v>1621</v>
      </c>
    </row>
    <row r="756" spans="1:29" ht="47.25" x14ac:dyDescent="0.25">
      <c r="A756" s="42" t="s">
        <v>1622</v>
      </c>
      <c r="B756" s="43" t="s">
        <v>63</v>
      </c>
      <c r="C756" s="47" t="s">
        <v>33</v>
      </c>
      <c r="D756" s="65">
        <f t="shared" ref="D756:AA756" si="679">D757</f>
        <v>0</v>
      </c>
      <c r="E756" s="66">
        <f t="shared" si="679"/>
        <v>0</v>
      </c>
      <c r="F756" s="66">
        <f t="shared" si="679"/>
        <v>0</v>
      </c>
      <c r="G756" s="66">
        <f t="shared" si="679"/>
        <v>0</v>
      </c>
      <c r="H756" s="39">
        <f t="shared" si="679"/>
        <v>0</v>
      </c>
      <c r="I756" s="39">
        <f t="shared" si="679"/>
        <v>0</v>
      </c>
      <c r="J756" s="39">
        <f t="shared" si="679"/>
        <v>0</v>
      </c>
      <c r="K756" s="39">
        <f t="shared" si="679"/>
        <v>0</v>
      </c>
      <c r="L756" s="39">
        <f t="shared" si="679"/>
        <v>0</v>
      </c>
      <c r="M756" s="39">
        <f t="shared" si="679"/>
        <v>0</v>
      </c>
      <c r="N756" s="39">
        <f t="shared" si="679"/>
        <v>0</v>
      </c>
      <c r="O756" s="39">
        <f t="shared" si="679"/>
        <v>0</v>
      </c>
      <c r="P756" s="39">
        <f t="shared" si="679"/>
        <v>0</v>
      </c>
      <c r="Q756" s="39">
        <f t="shared" si="679"/>
        <v>0</v>
      </c>
      <c r="R756" s="39">
        <f t="shared" si="679"/>
        <v>0</v>
      </c>
      <c r="S756" s="39">
        <f t="shared" si="679"/>
        <v>0</v>
      </c>
      <c r="T756" s="48">
        <v>0</v>
      </c>
      <c r="U756" s="39">
        <f t="shared" si="679"/>
        <v>0</v>
      </c>
      <c r="V756" s="48">
        <v>0</v>
      </c>
      <c r="W756" s="39">
        <f t="shared" si="679"/>
        <v>0</v>
      </c>
      <c r="X756" s="48">
        <v>0</v>
      </c>
      <c r="Y756" s="39">
        <f t="shared" si="679"/>
        <v>0</v>
      </c>
      <c r="Z756" s="48">
        <v>0</v>
      </c>
      <c r="AA756" s="39">
        <f t="shared" si="679"/>
        <v>0</v>
      </c>
      <c r="AB756" s="48">
        <v>0</v>
      </c>
      <c r="AC756" s="116" t="s">
        <v>34</v>
      </c>
    </row>
    <row r="757" spans="1:29" ht="31.5" x14ac:dyDescent="0.25">
      <c r="A757" s="42" t="s">
        <v>1623</v>
      </c>
      <c r="B757" s="43" t="s">
        <v>1624</v>
      </c>
      <c r="C757" s="47" t="s">
        <v>33</v>
      </c>
      <c r="D757" s="65">
        <v>0</v>
      </c>
      <c r="E757" s="66">
        <v>0</v>
      </c>
      <c r="F757" s="66">
        <v>0</v>
      </c>
      <c r="G757" s="66">
        <v>0</v>
      </c>
      <c r="H757" s="47">
        <v>0</v>
      </c>
      <c r="I757" s="47">
        <v>0</v>
      </c>
      <c r="J757" s="47">
        <v>0</v>
      </c>
      <c r="K757" s="47">
        <v>0</v>
      </c>
      <c r="L757" s="47">
        <v>0</v>
      </c>
      <c r="M757" s="47">
        <v>0</v>
      </c>
      <c r="N757" s="47">
        <v>0</v>
      </c>
      <c r="O757" s="47">
        <v>0</v>
      </c>
      <c r="P757" s="47">
        <v>0</v>
      </c>
      <c r="Q757" s="47">
        <v>0</v>
      </c>
      <c r="R757" s="47">
        <v>0</v>
      </c>
      <c r="S757" s="47">
        <v>0</v>
      </c>
      <c r="T757" s="48">
        <v>0</v>
      </c>
      <c r="U757" s="47">
        <v>0</v>
      </c>
      <c r="V757" s="48">
        <v>0</v>
      </c>
      <c r="W757" s="47">
        <v>0</v>
      </c>
      <c r="X757" s="48">
        <v>0</v>
      </c>
      <c r="Y757" s="47">
        <v>0</v>
      </c>
      <c r="Z757" s="48">
        <v>0</v>
      </c>
      <c r="AA757" s="47">
        <v>0</v>
      </c>
      <c r="AB757" s="48">
        <v>0</v>
      </c>
      <c r="AC757" s="116" t="s">
        <v>34</v>
      </c>
    </row>
    <row r="758" spans="1:29" ht="31.5" x14ac:dyDescent="0.25">
      <c r="A758" s="42" t="s">
        <v>1625</v>
      </c>
      <c r="B758" s="43" t="s">
        <v>1624</v>
      </c>
      <c r="C758" s="47" t="s">
        <v>33</v>
      </c>
      <c r="D758" s="45">
        <v>0</v>
      </c>
      <c r="E758" s="46">
        <v>0</v>
      </c>
      <c r="F758" s="67">
        <v>0</v>
      </c>
      <c r="G758" s="67">
        <v>0</v>
      </c>
      <c r="H758" s="47">
        <v>0</v>
      </c>
      <c r="I758" s="47">
        <v>0</v>
      </c>
      <c r="J758" s="47">
        <v>0</v>
      </c>
      <c r="K758" s="47">
        <v>0</v>
      </c>
      <c r="L758" s="47">
        <v>0</v>
      </c>
      <c r="M758" s="47">
        <v>0</v>
      </c>
      <c r="N758" s="47">
        <v>0</v>
      </c>
      <c r="O758" s="47">
        <v>0</v>
      </c>
      <c r="P758" s="47">
        <v>0</v>
      </c>
      <c r="Q758" s="47">
        <v>0</v>
      </c>
      <c r="R758" s="47">
        <v>0</v>
      </c>
      <c r="S758" s="47">
        <v>0</v>
      </c>
      <c r="T758" s="48">
        <v>0</v>
      </c>
      <c r="U758" s="47">
        <v>0</v>
      </c>
      <c r="V758" s="48">
        <v>0</v>
      </c>
      <c r="W758" s="47">
        <v>0</v>
      </c>
      <c r="X758" s="48">
        <v>0</v>
      </c>
      <c r="Y758" s="47">
        <v>0</v>
      </c>
      <c r="Z758" s="48">
        <v>0</v>
      </c>
      <c r="AA758" s="47">
        <v>0</v>
      </c>
      <c r="AB758" s="48">
        <v>0</v>
      </c>
      <c r="AC758" s="116" t="s">
        <v>34</v>
      </c>
    </row>
    <row r="759" spans="1:29" ht="47.25" x14ac:dyDescent="0.25">
      <c r="A759" s="42" t="s">
        <v>1626</v>
      </c>
      <c r="B759" s="43" t="s">
        <v>67</v>
      </c>
      <c r="C759" s="47" t="s">
        <v>33</v>
      </c>
      <c r="D759" s="37">
        <f t="shared" ref="D759:E759" si="680">SUM(D760:D764)</f>
        <v>0</v>
      </c>
      <c r="E759" s="38">
        <f t="shared" si="680"/>
        <v>0</v>
      </c>
      <c r="F759" s="38">
        <f t="shared" ref="F759:S759" si="681">SUM(F760:F764)</f>
        <v>0</v>
      </c>
      <c r="G759" s="38">
        <f t="shared" si="681"/>
        <v>0</v>
      </c>
      <c r="H759" s="47">
        <f t="shared" si="681"/>
        <v>0</v>
      </c>
      <c r="I759" s="47">
        <f t="shared" si="681"/>
        <v>0</v>
      </c>
      <c r="J759" s="47">
        <f t="shared" si="681"/>
        <v>0</v>
      </c>
      <c r="K759" s="47">
        <f t="shared" si="681"/>
        <v>0</v>
      </c>
      <c r="L759" s="47">
        <f t="shared" si="681"/>
        <v>0</v>
      </c>
      <c r="M759" s="47">
        <f t="shared" si="681"/>
        <v>0</v>
      </c>
      <c r="N759" s="47">
        <f t="shared" si="681"/>
        <v>0</v>
      </c>
      <c r="O759" s="47">
        <f t="shared" si="681"/>
        <v>0</v>
      </c>
      <c r="P759" s="47">
        <f t="shared" si="681"/>
        <v>0</v>
      </c>
      <c r="Q759" s="47">
        <f t="shared" si="681"/>
        <v>0</v>
      </c>
      <c r="R759" s="47">
        <f t="shared" si="681"/>
        <v>0</v>
      </c>
      <c r="S759" s="47">
        <f t="shared" si="681"/>
        <v>0</v>
      </c>
      <c r="T759" s="48">
        <v>0</v>
      </c>
      <c r="U759" s="47">
        <f t="shared" ref="U759" si="682">SUM(U760:U764)</f>
        <v>0</v>
      </c>
      <c r="V759" s="48">
        <v>0</v>
      </c>
      <c r="W759" s="47">
        <f t="shared" ref="W759" si="683">SUM(W760:W764)</f>
        <v>0</v>
      </c>
      <c r="X759" s="48">
        <v>0</v>
      </c>
      <c r="Y759" s="47">
        <f t="shared" ref="Y759" si="684">SUM(Y760:Y764)</f>
        <v>0</v>
      </c>
      <c r="Z759" s="48">
        <v>0</v>
      </c>
      <c r="AA759" s="47">
        <f t="shared" ref="AA759" si="685">SUM(AA760:AA764)</f>
        <v>0</v>
      </c>
      <c r="AB759" s="48">
        <v>0</v>
      </c>
      <c r="AC759" s="116" t="s">
        <v>34</v>
      </c>
    </row>
    <row r="760" spans="1:29" ht="63" x14ac:dyDescent="0.25">
      <c r="A760" s="42" t="s">
        <v>1627</v>
      </c>
      <c r="B760" s="43" t="s">
        <v>69</v>
      </c>
      <c r="C760" s="47" t="s">
        <v>33</v>
      </c>
      <c r="D760" s="45">
        <v>0</v>
      </c>
      <c r="E760" s="46">
        <v>0</v>
      </c>
      <c r="F760" s="46">
        <v>0</v>
      </c>
      <c r="G760" s="46">
        <v>0</v>
      </c>
      <c r="H760" s="47">
        <v>0</v>
      </c>
      <c r="I760" s="47">
        <v>0</v>
      </c>
      <c r="J760" s="47">
        <v>0</v>
      </c>
      <c r="K760" s="47">
        <v>0</v>
      </c>
      <c r="L760" s="47">
        <v>0</v>
      </c>
      <c r="M760" s="47">
        <v>0</v>
      </c>
      <c r="N760" s="47">
        <v>0</v>
      </c>
      <c r="O760" s="47">
        <v>0</v>
      </c>
      <c r="P760" s="47">
        <v>0</v>
      </c>
      <c r="Q760" s="47">
        <v>0</v>
      </c>
      <c r="R760" s="47">
        <v>0</v>
      </c>
      <c r="S760" s="47">
        <v>0</v>
      </c>
      <c r="T760" s="48">
        <v>0</v>
      </c>
      <c r="U760" s="47">
        <v>0</v>
      </c>
      <c r="V760" s="48">
        <v>0</v>
      </c>
      <c r="W760" s="47">
        <v>0</v>
      </c>
      <c r="X760" s="48">
        <v>0</v>
      </c>
      <c r="Y760" s="47">
        <v>0</v>
      </c>
      <c r="Z760" s="48">
        <v>0</v>
      </c>
      <c r="AA760" s="47">
        <v>0</v>
      </c>
      <c r="AB760" s="48">
        <v>0</v>
      </c>
      <c r="AC760" s="116" t="s">
        <v>34</v>
      </c>
    </row>
    <row r="761" spans="1:29" ht="78.75" x14ac:dyDescent="0.25">
      <c r="A761" s="42" t="s">
        <v>1628</v>
      </c>
      <c r="B761" s="43" t="s">
        <v>71</v>
      </c>
      <c r="C761" s="47" t="s">
        <v>33</v>
      </c>
      <c r="D761" s="45">
        <v>0</v>
      </c>
      <c r="E761" s="46">
        <v>0</v>
      </c>
      <c r="F761" s="46">
        <v>0</v>
      </c>
      <c r="G761" s="46">
        <v>0</v>
      </c>
      <c r="H761" s="47">
        <v>0</v>
      </c>
      <c r="I761" s="47">
        <v>0</v>
      </c>
      <c r="J761" s="47">
        <v>0</v>
      </c>
      <c r="K761" s="47">
        <v>0</v>
      </c>
      <c r="L761" s="47">
        <v>0</v>
      </c>
      <c r="M761" s="47">
        <v>0</v>
      </c>
      <c r="N761" s="47">
        <v>0</v>
      </c>
      <c r="O761" s="47">
        <v>0</v>
      </c>
      <c r="P761" s="47">
        <v>0</v>
      </c>
      <c r="Q761" s="47">
        <v>0</v>
      </c>
      <c r="R761" s="47">
        <v>0</v>
      </c>
      <c r="S761" s="47">
        <v>0</v>
      </c>
      <c r="T761" s="48">
        <v>0</v>
      </c>
      <c r="U761" s="47">
        <v>0</v>
      </c>
      <c r="V761" s="48">
        <v>0</v>
      </c>
      <c r="W761" s="47">
        <v>0</v>
      </c>
      <c r="X761" s="48">
        <v>0</v>
      </c>
      <c r="Y761" s="47">
        <v>0</v>
      </c>
      <c r="Z761" s="48">
        <v>0</v>
      </c>
      <c r="AA761" s="47">
        <v>0</v>
      </c>
      <c r="AB761" s="48">
        <v>0</v>
      </c>
      <c r="AC761" s="116" t="s">
        <v>34</v>
      </c>
    </row>
    <row r="762" spans="1:29" ht="63" x14ac:dyDescent="0.25">
      <c r="A762" s="42" t="s">
        <v>1629</v>
      </c>
      <c r="B762" s="43" t="s">
        <v>73</v>
      </c>
      <c r="C762" s="47" t="s">
        <v>33</v>
      </c>
      <c r="D762" s="45">
        <v>0</v>
      </c>
      <c r="E762" s="46">
        <v>0</v>
      </c>
      <c r="F762" s="46">
        <v>0</v>
      </c>
      <c r="G762" s="46">
        <v>0</v>
      </c>
      <c r="H762" s="47">
        <v>0</v>
      </c>
      <c r="I762" s="47">
        <v>0</v>
      </c>
      <c r="J762" s="47">
        <v>0</v>
      </c>
      <c r="K762" s="47">
        <v>0</v>
      </c>
      <c r="L762" s="47">
        <v>0</v>
      </c>
      <c r="M762" s="47">
        <v>0</v>
      </c>
      <c r="N762" s="47">
        <v>0</v>
      </c>
      <c r="O762" s="47">
        <v>0</v>
      </c>
      <c r="P762" s="47">
        <v>0</v>
      </c>
      <c r="Q762" s="47">
        <v>0</v>
      </c>
      <c r="R762" s="47">
        <v>0</v>
      </c>
      <c r="S762" s="47">
        <v>0</v>
      </c>
      <c r="T762" s="48">
        <v>0</v>
      </c>
      <c r="U762" s="47">
        <v>0</v>
      </c>
      <c r="V762" s="48">
        <v>0</v>
      </c>
      <c r="W762" s="47">
        <v>0</v>
      </c>
      <c r="X762" s="48">
        <v>0</v>
      </c>
      <c r="Y762" s="47">
        <v>0</v>
      </c>
      <c r="Z762" s="48">
        <v>0</v>
      </c>
      <c r="AA762" s="47">
        <v>0</v>
      </c>
      <c r="AB762" s="48">
        <v>0</v>
      </c>
      <c r="AC762" s="116" t="s">
        <v>34</v>
      </c>
    </row>
    <row r="763" spans="1:29" ht="78.75" x14ac:dyDescent="0.25">
      <c r="A763" s="42" t="s">
        <v>1630</v>
      </c>
      <c r="B763" s="43" t="s">
        <v>75</v>
      </c>
      <c r="C763" s="47" t="s">
        <v>33</v>
      </c>
      <c r="D763" s="45">
        <v>0</v>
      </c>
      <c r="E763" s="46">
        <v>0</v>
      </c>
      <c r="F763" s="46">
        <v>0</v>
      </c>
      <c r="G763" s="46">
        <v>0</v>
      </c>
      <c r="H763" s="47">
        <v>0</v>
      </c>
      <c r="I763" s="47">
        <v>0</v>
      </c>
      <c r="J763" s="47">
        <v>0</v>
      </c>
      <c r="K763" s="47">
        <v>0</v>
      </c>
      <c r="L763" s="47">
        <v>0</v>
      </c>
      <c r="M763" s="47">
        <v>0</v>
      </c>
      <c r="N763" s="47">
        <v>0</v>
      </c>
      <c r="O763" s="47">
        <v>0</v>
      </c>
      <c r="P763" s="47">
        <v>0</v>
      </c>
      <c r="Q763" s="47">
        <v>0</v>
      </c>
      <c r="R763" s="47">
        <v>0</v>
      </c>
      <c r="S763" s="47">
        <v>0</v>
      </c>
      <c r="T763" s="48">
        <v>0</v>
      </c>
      <c r="U763" s="47">
        <v>0</v>
      </c>
      <c r="V763" s="48">
        <v>0</v>
      </c>
      <c r="W763" s="47">
        <v>0</v>
      </c>
      <c r="X763" s="48">
        <v>0</v>
      </c>
      <c r="Y763" s="47">
        <v>0</v>
      </c>
      <c r="Z763" s="48">
        <v>0</v>
      </c>
      <c r="AA763" s="47">
        <v>0</v>
      </c>
      <c r="AB763" s="48">
        <v>0</v>
      </c>
      <c r="AC763" s="116" t="s">
        <v>34</v>
      </c>
    </row>
    <row r="764" spans="1:29" ht="78.75" x14ac:dyDescent="0.25">
      <c r="A764" s="42" t="s">
        <v>1631</v>
      </c>
      <c r="B764" s="43" t="s">
        <v>80</v>
      </c>
      <c r="C764" s="47" t="s">
        <v>33</v>
      </c>
      <c r="D764" s="45">
        <v>0</v>
      </c>
      <c r="E764" s="46">
        <v>0</v>
      </c>
      <c r="F764" s="46">
        <v>0</v>
      </c>
      <c r="G764" s="46">
        <v>0</v>
      </c>
      <c r="H764" s="47">
        <v>0</v>
      </c>
      <c r="I764" s="47">
        <v>0</v>
      </c>
      <c r="J764" s="47">
        <v>0</v>
      </c>
      <c r="K764" s="47">
        <v>0</v>
      </c>
      <c r="L764" s="47">
        <v>0</v>
      </c>
      <c r="M764" s="47">
        <v>0</v>
      </c>
      <c r="N764" s="47">
        <v>0</v>
      </c>
      <c r="O764" s="47">
        <v>0</v>
      </c>
      <c r="P764" s="47">
        <v>0</v>
      </c>
      <c r="Q764" s="47">
        <v>0</v>
      </c>
      <c r="R764" s="47">
        <v>0</v>
      </c>
      <c r="S764" s="47">
        <v>0</v>
      </c>
      <c r="T764" s="48">
        <v>0</v>
      </c>
      <c r="U764" s="47">
        <v>0</v>
      </c>
      <c r="V764" s="48">
        <v>0</v>
      </c>
      <c r="W764" s="47">
        <v>0</v>
      </c>
      <c r="X764" s="48">
        <v>0</v>
      </c>
      <c r="Y764" s="47">
        <v>0</v>
      </c>
      <c r="Z764" s="48">
        <v>0</v>
      </c>
      <c r="AA764" s="47">
        <v>0</v>
      </c>
      <c r="AB764" s="48">
        <v>0</v>
      </c>
      <c r="AC764" s="116" t="s">
        <v>34</v>
      </c>
    </row>
    <row r="765" spans="1:29" ht="31.5" x14ac:dyDescent="0.25">
      <c r="A765" s="42" t="s">
        <v>1632</v>
      </c>
      <c r="B765" s="43" t="s">
        <v>95</v>
      </c>
      <c r="C765" s="47" t="s">
        <v>33</v>
      </c>
      <c r="D765" s="37">
        <v>0</v>
      </c>
      <c r="E765" s="38">
        <v>0</v>
      </c>
      <c r="F765" s="38">
        <v>0</v>
      </c>
      <c r="G765" s="38">
        <v>0</v>
      </c>
      <c r="H765" s="47">
        <v>0</v>
      </c>
      <c r="I765" s="47">
        <v>0</v>
      </c>
      <c r="J765" s="47">
        <v>0</v>
      </c>
      <c r="K765" s="47">
        <v>0</v>
      </c>
      <c r="L765" s="47">
        <v>0</v>
      </c>
      <c r="M765" s="47">
        <v>0</v>
      </c>
      <c r="N765" s="47">
        <v>0</v>
      </c>
      <c r="O765" s="47">
        <v>0</v>
      </c>
      <c r="P765" s="47">
        <v>0</v>
      </c>
      <c r="Q765" s="47">
        <v>0</v>
      </c>
      <c r="R765" s="47">
        <v>0</v>
      </c>
      <c r="S765" s="47">
        <v>0</v>
      </c>
      <c r="T765" s="48">
        <v>0</v>
      </c>
      <c r="U765" s="47">
        <v>0</v>
      </c>
      <c r="V765" s="48">
        <v>0</v>
      </c>
      <c r="W765" s="47">
        <v>0</v>
      </c>
      <c r="X765" s="48">
        <v>0</v>
      </c>
      <c r="Y765" s="47">
        <v>0</v>
      </c>
      <c r="Z765" s="48">
        <v>0</v>
      </c>
      <c r="AA765" s="47">
        <v>0</v>
      </c>
      <c r="AB765" s="48">
        <v>0</v>
      </c>
      <c r="AC765" s="116" t="s">
        <v>34</v>
      </c>
    </row>
    <row r="766" spans="1:29" ht="47.25" x14ac:dyDescent="0.25">
      <c r="A766" s="42" t="s">
        <v>1633</v>
      </c>
      <c r="B766" s="43" t="s">
        <v>97</v>
      </c>
      <c r="C766" s="47" t="s">
        <v>33</v>
      </c>
      <c r="D766" s="45">
        <f t="shared" ref="D766:S766" si="686">D767+D769+D770+D772</f>
        <v>10863.48724249</v>
      </c>
      <c r="E766" s="46">
        <f t="shared" si="686"/>
        <v>0</v>
      </c>
      <c r="F766" s="46">
        <f t="shared" si="686"/>
        <v>206.4395524</v>
      </c>
      <c r="G766" s="46">
        <f t="shared" si="686"/>
        <v>10657.047690089999</v>
      </c>
      <c r="H766" s="47">
        <f t="shared" si="686"/>
        <v>295.91968571146555</v>
      </c>
      <c r="I766" s="47">
        <f t="shared" si="686"/>
        <v>0</v>
      </c>
      <c r="J766" s="47">
        <f t="shared" si="686"/>
        <v>0</v>
      </c>
      <c r="K766" s="47">
        <f t="shared" si="686"/>
        <v>248.93235193955462</v>
      </c>
      <c r="L766" s="47">
        <f t="shared" si="686"/>
        <v>46.987333771910912</v>
      </c>
      <c r="M766" s="47">
        <f t="shared" si="686"/>
        <v>628.62907877999999</v>
      </c>
      <c r="N766" s="47">
        <f t="shared" si="686"/>
        <v>0</v>
      </c>
      <c r="O766" s="47">
        <f t="shared" si="686"/>
        <v>0</v>
      </c>
      <c r="P766" s="47">
        <f t="shared" si="686"/>
        <v>527.46928709999997</v>
      </c>
      <c r="Q766" s="47">
        <f t="shared" si="686"/>
        <v>101.15979167999998</v>
      </c>
      <c r="R766" s="47">
        <f t="shared" si="686"/>
        <v>10028.41861131</v>
      </c>
      <c r="S766" s="47">
        <f t="shared" si="686"/>
        <v>332.70939306853438</v>
      </c>
      <c r="T766" s="48">
        <f t="shared" ref="T766:T767" si="687">S766/H766</f>
        <v>1.1243232847744384</v>
      </c>
      <c r="U766" s="47">
        <f t="shared" ref="U766" si="688">U767+U769+U770+U772</f>
        <v>0</v>
      </c>
      <c r="V766" s="48">
        <v>0</v>
      </c>
      <c r="W766" s="47">
        <f t="shared" ref="W766" si="689">W767+W769+W770+W772</f>
        <v>0</v>
      </c>
      <c r="X766" s="48">
        <v>0</v>
      </c>
      <c r="Y766" s="47">
        <f t="shared" ref="Y766" si="690">Y767+Y769+Y770+Y772</f>
        <v>278.5369351604453</v>
      </c>
      <c r="Z766" s="48">
        <f t="shared" ref="Z766:Z767" si="691">Y766/K766</f>
        <v>1.1189262182686452</v>
      </c>
      <c r="AA766" s="47">
        <f t="shared" ref="AA766" si="692">AA767+AA769+AA770+AA772</f>
        <v>54.172457908089072</v>
      </c>
      <c r="AB766" s="48">
        <f t="shared" ref="AB766:AB767" si="693">AA766/L766</f>
        <v>1.1529161916497896</v>
      </c>
      <c r="AC766" s="116" t="s">
        <v>34</v>
      </c>
    </row>
    <row r="767" spans="1:29" ht="31.5" x14ac:dyDescent="0.25">
      <c r="A767" s="42" t="s">
        <v>1634</v>
      </c>
      <c r="B767" s="43" t="s">
        <v>99</v>
      </c>
      <c r="C767" s="47" t="s">
        <v>33</v>
      </c>
      <c r="D767" s="45">
        <f t="shared" ref="D767:E767" si="694">SUM(D768:D768)</f>
        <v>86.96517609</v>
      </c>
      <c r="E767" s="46">
        <f t="shared" si="694"/>
        <v>0</v>
      </c>
      <c r="F767" s="46">
        <f t="shared" ref="F767:AA767" si="695">SUM(F768:F768)</f>
        <v>86.560795029999994</v>
      </c>
      <c r="G767" s="46">
        <f t="shared" si="695"/>
        <v>0.40438106000000573</v>
      </c>
      <c r="H767" s="117">
        <f t="shared" si="695"/>
        <v>0.40438106000000001</v>
      </c>
      <c r="I767" s="117">
        <f t="shared" si="695"/>
        <v>0</v>
      </c>
      <c r="J767" s="117">
        <f t="shared" si="695"/>
        <v>0</v>
      </c>
      <c r="K767" s="117">
        <f t="shared" si="695"/>
        <v>0.33698421666666667</v>
      </c>
      <c r="L767" s="117">
        <f t="shared" si="695"/>
        <v>6.7396843333333345E-2</v>
      </c>
      <c r="M767" s="117">
        <f t="shared" si="695"/>
        <v>0.90442539000000011</v>
      </c>
      <c r="N767" s="117">
        <f t="shared" si="695"/>
        <v>0</v>
      </c>
      <c r="O767" s="117">
        <f t="shared" si="695"/>
        <v>0</v>
      </c>
      <c r="P767" s="117">
        <f t="shared" si="695"/>
        <v>0.90442539000000011</v>
      </c>
      <c r="Q767" s="117">
        <f t="shared" si="695"/>
        <v>0</v>
      </c>
      <c r="R767" s="117">
        <f t="shared" si="695"/>
        <v>-0.50004432999999437</v>
      </c>
      <c r="S767" s="117">
        <f t="shared" si="695"/>
        <v>0.50004433000000015</v>
      </c>
      <c r="T767" s="48">
        <f t="shared" si="687"/>
        <v>1.2365671379366783</v>
      </c>
      <c r="U767" s="117">
        <f t="shared" si="695"/>
        <v>0</v>
      </c>
      <c r="V767" s="48">
        <v>0</v>
      </c>
      <c r="W767" s="117">
        <f t="shared" si="695"/>
        <v>0</v>
      </c>
      <c r="X767" s="48">
        <v>0</v>
      </c>
      <c r="Y767" s="117">
        <f t="shared" si="695"/>
        <v>0.56744117333333344</v>
      </c>
      <c r="Z767" s="48">
        <f t="shared" si="691"/>
        <v>1.6838805655240137</v>
      </c>
      <c r="AA767" s="117">
        <f t="shared" si="695"/>
        <v>-6.7396843333333345E-2</v>
      </c>
      <c r="AB767" s="48">
        <f t="shared" si="693"/>
        <v>-1</v>
      </c>
      <c r="AC767" s="116" t="s">
        <v>34</v>
      </c>
    </row>
    <row r="768" spans="1:29" ht="36.75" customHeight="1" x14ac:dyDescent="0.25">
      <c r="A768" s="50" t="s">
        <v>1634</v>
      </c>
      <c r="B768" s="129" t="s">
        <v>1635</v>
      </c>
      <c r="C768" s="118" t="s">
        <v>1636</v>
      </c>
      <c r="D768" s="54">
        <v>86.96517609</v>
      </c>
      <c r="E768" s="54" t="s">
        <v>34</v>
      </c>
      <c r="F768" s="54">
        <v>86.560795029999994</v>
      </c>
      <c r="G768" s="71">
        <f>D768-F768</f>
        <v>0.40438106000000573</v>
      </c>
      <c r="H768" s="54">
        <v>0.40438106000000001</v>
      </c>
      <c r="I768" s="54">
        <v>0</v>
      </c>
      <c r="J768" s="54">
        <v>0</v>
      </c>
      <c r="K768" s="54">
        <v>0.33698421666666667</v>
      </c>
      <c r="L768" s="54">
        <v>6.7396843333333345E-2</v>
      </c>
      <c r="M768" s="54">
        <f>N768+O768+P768+Q768</f>
        <v>0.90442539000000011</v>
      </c>
      <c r="N768" s="54">
        <v>0</v>
      </c>
      <c r="O768" s="54">
        <v>0</v>
      </c>
      <c r="P768" s="54">
        <f>0.40438106+0.50004433</f>
        <v>0.90442539000000011</v>
      </c>
      <c r="Q768" s="54">
        <v>0</v>
      </c>
      <c r="R768" s="54">
        <f>G768-M768</f>
        <v>-0.50004432999999437</v>
      </c>
      <c r="S768" s="54">
        <f>M768-H768</f>
        <v>0.50004433000000015</v>
      </c>
      <c r="T768" s="55">
        <f>S768/H768</f>
        <v>1.2365671379366783</v>
      </c>
      <c r="U768" s="54">
        <f>N768-I768</f>
        <v>0</v>
      </c>
      <c r="V768" s="55">
        <v>0</v>
      </c>
      <c r="W768" s="54">
        <f>O768-J768</f>
        <v>0</v>
      </c>
      <c r="X768" s="55">
        <v>0</v>
      </c>
      <c r="Y768" s="54">
        <f>P768-K768</f>
        <v>0.56744117333333344</v>
      </c>
      <c r="Z768" s="55">
        <f>Y768/K768</f>
        <v>1.6838805655240137</v>
      </c>
      <c r="AA768" s="54">
        <f>Q768-L768</f>
        <v>-6.7396843333333345E-2</v>
      </c>
      <c r="AB768" s="55">
        <f>AA768/L768</f>
        <v>-1</v>
      </c>
      <c r="AC768" s="56" t="s">
        <v>1637</v>
      </c>
    </row>
    <row r="769" spans="1:29" x14ac:dyDescent="0.25">
      <c r="A769" s="42" t="s">
        <v>1638</v>
      </c>
      <c r="B769" s="43" t="s">
        <v>112</v>
      </c>
      <c r="C769" s="47" t="s">
        <v>33</v>
      </c>
      <c r="D769" s="45">
        <v>0</v>
      </c>
      <c r="E769" s="46">
        <v>0</v>
      </c>
      <c r="F769" s="46">
        <v>0</v>
      </c>
      <c r="G769" s="46">
        <v>0</v>
      </c>
      <c r="H769" s="39">
        <v>0</v>
      </c>
      <c r="I769" s="39">
        <v>0</v>
      </c>
      <c r="J769" s="39">
        <v>0</v>
      </c>
      <c r="K769" s="39">
        <v>0</v>
      </c>
      <c r="L769" s="39">
        <v>0</v>
      </c>
      <c r="M769" s="39">
        <v>0</v>
      </c>
      <c r="N769" s="39">
        <v>0</v>
      </c>
      <c r="O769" s="39">
        <v>0</v>
      </c>
      <c r="P769" s="39">
        <v>0</v>
      </c>
      <c r="Q769" s="39">
        <v>0</v>
      </c>
      <c r="R769" s="39">
        <v>0</v>
      </c>
      <c r="S769" s="39">
        <v>0</v>
      </c>
      <c r="T769" s="48">
        <v>0</v>
      </c>
      <c r="U769" s="39">
        <v>0</v>
      </c>
      <c r="V769" s="48">
        <v>0</v>
      </c>
      <c r="W769" s="39">
        <v>0</v>
      </c>
      <c r="X769" s="48">
        <v>0</v>
      </c>
      <c r="Y769" s="39">
        <v>0</v>
      </c>
      <c r="Z769" s="48">
        <v>0</v>
      </c>
      <c r="AA769" s="39">
        <v>0</v>
      </c>
      <c r="AB769" s="48">
        <v>0</v>
      </c>
      <c r="AC769" s="116" t="s">
        <v>34</v>
      </c>
    </row>
    <row r="770" spans="1:29" x14ac:dyDescent="0.25">
      <c r="A770" s="42" t="s">
        <v>1639</v>
      </c>
      <c r="B770" s="43" t="s">
        <v>117</v>
      </c>
      <c r="C770" s="47" t="s">
        <v>33</v>
      </c>
      <c r="D770" s="45">
        <f t="shared" ref="D770:E770" si="696">SUM(D771:D771)</f>
        <v>857.90323850000004</v>
      </c>
      <c r="E770" s="46">
        <f t="shared" si="696"/>
        <v>0</v>
      </c>
      <c r="F770" s="46">
        <f t="shared" ref="F770:AA770" si="697">SUM(F771:F771)</f>
        <v>93.240900549999992</v>
      </c>
      <c r="G770" s="46">
        <f t="shared" si="697"/>
        <v>764.66233795000005</v>
      </c>
      <c r="H770" s="117">
        <f t="shared" si="697"/>
        <v>53.210118659999999</v>
      </c>
      <c r="I770" s="117">
        <f t="shared" si="697"/>
        <v>0</v>
      </c>
      <c r="J770" s="117">
        <f t="shared" si="697"/>
        <v>0</v>
      </c>
      <c r="K770" s="117">
        <f t="shared" si="697"/>
        <v>45.164848710000001</v>
      </c>
      <c r="L770" s="117">
        <f t="shared" si="697"/>
        <v>8.045269949999998</v>
      </c>
      <c r="M770" s="117">
        <f t="shared" si="697"/>
        <v>53.249379310000002</v>
      </c>
      <c r="N770" s="117">
        <f t="shared" si="697"/>
        <v>0</v>
      </c>
      <c r="O770" s="117">
        <f t="shared" si="697"/>
        <v>0</v>
      </c>
      <c r="P770" s="117">
        <f t="shared" si="697"/>
        <v>45.080914069999984</v>
      </c>
      <c r="Q770" s="117">
        <f t="shared" si="697"/>
        <v>8.1684652400000175</v>
      </c>
      <c r="R770" s="117">
        <f t="shared" si="697"/>
        <v>711.41295864000006</v>
      </c>
      <c r="S770" s="117">
        <f t="shared" si="697"/>
        <v>3.9260650000002784E-2</v>
      </c>
      <c r="T770" s="48">
        <f t="shared" ref="T770" si="698">S770/H770</f>
        <v>7.3784180506848707E-4</v>
      </c>
      <c r="U770" s="117">
        <f t="shared" si="697"/>
        <v>0</v>
      </c>
      <c r="V770" s="48">
        <v>0</v>
      </c>
      <c r="W770" s="117">
        <f t="shared" si="697"/>
        <v>0</v>
      </c>
      <c r="X770" s="48">
        <v>0</v>
      </c>
      <c r="Y770" s="117">
        <f t="shared" si="697"/>
        <v>-8.3934640000016714E-2</v>
      </c>
      <c r="Z770" s="48">
        <f t="shared" ref="Z770" si="699">Y770/K770</f>
        <v>-1.8584063137010497E-3</v>
      </c>
      <c r="AA770" s="117">
        <f t="shared" si="697"/>
        <v>0.1231952900000195</v>
      </c>
      <c r="AB770" s="48">
        <f t="shared" ref="AB770" si="700">AA770/L770</f>
        <v>1.531276026356574E-2</v>
      </c>
      <c r="AC770" s="116" t="s">
        <v>34</v>
      </c>
    </row>
    <row r="771" spans="1:29" x14ac:dyDescent="0.25">
      <c r="A771" s="50" t="s">
        <v>1639</v>
      </c>
      <c r="B771" s="129" t="s">
        <v>1640</v>
      </c>
      <c r="C771" s="118" t="s">
        <v>1641</v>
      </c>
      <c r="D771" s="54">
        <v>857.90323850000004</v>
      </c>
      <c r="E771" s="54" t="s">
        <v>34</v>
      </c>
      <c r="F771" s="54">
        <v>93.240900549999992</v>
      </c>
      <c r="G771" s="71">
        <f>D771-F771</f>
        <v>764.66233795000005</v>
      </c>
      <c r="H771" s="54">
        <v>53.210118659999999</v>
      </c>
      <c r="I771" s="54">
        <v>0</v>
      </c>
      <c r="J771" s="54">
        <v>0</v>
      </c>
      <c r="K771" s="54">
        <v>45.164848710000001</v>
      </c>
      <c r="L771" s="54">
        <v>8.045269949999998</v>
      </c>
      <c r="M771" s="54">
        <f>N771+O771+P771+Q771</f>
        <v>53.249379310000002</v>
      </c>
      <c r="N771" s="54">
        <v>0</v>
      </c>
      <c r="O771" s="54">
        <v>0</v>
      </c>
      <c r="P771" s="54">
        <v>45.080914069999984</v>
      </c>
      <c r="Q771" s="54">
        <v>8.1684652400000175</v>
      </c>
      <c r="R771" s="54">
        <f>G771-M771</f>
        <v>711.41295864000006</v>
      </c>
      <c r="S771" s="54">
        <f>M771-H771</f>
        <v>3.9260650000002784E-2</v>
      </c>
      <c r="T771" s="55">
        <f>S771/H771</f>
        <v>7.3784180506848707E-4</v>
      </c>
      <c r="U771" s="54">
        <f>N771-I771</f>
        <v>0</v>
      </c>
      <c r="V771" s="55">
        <v>0</v>
      </c>
      <c r="W771" s="54">
        <f>O771-J771</f>
        <v>0</v>
      </c>
      <c r="X771" s="55">
        <v>0</v>
      </c>
      <c r="Y771" s="54">
        <f>P771-K771</f>
        <v>-8.3934640000016714E-2</v>
      </c>
      <c r="Z771" s="55">
        <f>Y771/K771</f>
        <v>-1.8584063137010497E-3</v>
      </c>
      <c r="AA771" s="54">
        <f>Q771-L771</f>
        <v>0.1231952900000195</v>
      </c>
      <c r="AB771" s="55">
        <f>AA771/L771</f>
        <v>1.531276026356574E-2</v>
      </c>
      <c r="AC771" s="56" t="s">
        <v>1642</v>
      </c>
    </row>
    <row r="772" spans="1:29" ht="31.5" x14ac:dyDescent="0.25">
      <c r="A772" s="42" t="s">
        <v>1643</v>
      </c>
      <c r="B772" s="43" t="s">
        <v>124</v>
      </c>
      <c r="C772" s="47" t="s">
        <v>33</v>
      </c>
      <c r="D772" s="45">
        <f t="shared" ref="D772:E772" si="701">SUM(D773:D773)</f>
        <v>9918.6188278999998</v>
      </c>
      <c r="E772" s="46">
        <f t="shared" si="701"/>
        <v>0</v>
      </c>
      <c r="F772" s="46">
        <f t="shared" ref="F772:AA772" si="702">SUM(F773:F773)</f>
        <v>26.63785682</v>
      </c>
      <c r="G772" s="46">
        <f t="shared" si="702"/>
        <v>9891.98097108</v>
      </c>
      <c r="H772" s="119">
        <f t="shared" si="702"/>
        <v>242.30518599146555</v>
      </c>
      <c r="I772" s="119">
        <f t="shared" si="702"/>
        <v>0</v>
      </c>
      <c r="J772" s="119">
        <f t="shared" si="702"/>
        <v>0</v>
      </c>
      <c r="K772" s="119">
        <f t="shared" si="702"/>
        <v>203.43051901288797</v>
      </c>
      <c r="L772" s="119">
        <f t="shared" si="702"/>
        <v>38.874666978577579</v>
      </c>
      <c r="M772" s="119">
        <f t="shared" si="702"/>
        <v>574.47527407999996</v>
      </c>
      <c r="N772" s="119">
        <f t="shared" si="702"/>
        <v>0</v>
      </c>
      <c r="O772" s="119">
        <f t="shared" si="702"/>
        <v>0</v>
      </c>
      <c r="P772" s="119">
        <f t="shared" si="702"/>
        <v>481.48394764</v>
      </c>
      <c r="Q772" s="119">
        <f t="shared" si="702"/>
        <v>92.991326439999966</v>
      </c>
      <c r="R772" s="119">
        <f t="shared" si="702"/>
        <v>9317.5056970000005</v>
      </c>
      <c r="S772" s="119">
        <f t="shared" si="702"/>
        <v>332.17008808853438</v>
      </c>
      <c r="T772" s="48">
        <f>S772/H772</f>
        <v>1.3708748606818264</v>
      </c>
      <c r="U772" s="119">
        <f t="shared" si="702"/>
        <v>0</v>
      </c>
      <c r="V772" s="48">
        <v>0</v>
      </c>
      <c r="W772" s="119">
        <f t="shared" si="702"/>
        <v>0</v>
      </c>
      <c r="X772" s="48">
        <v>0</v>
      </c>
      <c r="Y772" s="119">
        <f t="shared" si="702"/>
        <v>278.053428627112</v>
      </c>
      <c r="Z772" s="48">
        <f>Y772/K772</f>
        <v>1.3668225887458727</v>
      </c>
      <c r="AA772" s="119">
        <f t="shared" si="702"/>
        <v>54.116659461422387</v>
      </c>
      <c r="AB772" s="48">
        <f>AA772/L772</f>
        <v>1.3920803357941076</v>
      </c>
      <c r="AC772" s="116" t="s">
        <v>34</v>
      </c>
    </row>
    <row r="773" spans="1:29" ht="47.25" x14ac:dyDescent="0.25">
      <c r="A773" s="50" t="s">
        <v>1643</v>
      </c>
      <c r="B773" s="129" t="s">
        <v>1644</v>
      </c>
      <c r="C773" s="90" t="s">
        <v>1645</v>
      </c>
      <c r="D773" s="54">
        <v>9918.6188278999998</v>
      </c>
      <c r="E773" s="54" t="s">
        <v>34</v>
      </c>
      <c r="F773" s="54">
        <v>26.63785682</v>
      </c>
      <c r="G773" s="71">
        <f>D773-F773</f>
        <v>9891.98097108</v>
      </c>
      <c r="H773" s="54">
        <v>242.30518599146555</v>
      </c>
      <c r="I773" s="54">
        <v>0</v>
      </c>
      <c r="J773" s="54">
        <v>0</v>
      </c>
      <c r="K773" s="54">
        <v>203.43051901288797</v>
      </c>
      <c r="L773" s="54">
        <v>38.874666978577579</v>
      </c>
      <c r="M773" s="54">
        <f>N773+O773+P773+Q773</f>
        <v>574.47527407999996</v>
      </c>
      <c r="N773" s="54">
        <v>0</v>
      </c>
      <c r="O773" s="54">
        <v>0</v>
      </c>
      <c r="P773" s="54">
        <v>481.48394764</v>
      </c>
      <c r="Q773" s="54">
        <v>92.991326439999966</v>
      </c>
      <c r="R773" s="54">
        <f>G773-M773</f>
        <v>9317.5056970000005</v>
      </c>
      <c r="S773" s="54">
        <f>M773-H773</f>
        <v>332.17008808853438</v>
      </c>
      <c r="T773" s="55">
        <f>S773/H773</f>
        <v>1.3708748606818264</v>
      </c>
      <c r="U773" s="54">
        <f>N773-I773</f>
        <v>0</v>
      </c>
      <c r="V773" s="55">
        <v>0</v>
      </c>
      <c r="W773" s="54">
        <f>O773-J773</f>
        <v>0</v>
      </c>
      <c r="X773" s="55">
        <v>0</v>
      </c>
      <c r="Y773" s="54">
        <f>P773-K773</f>
        <v>278.053428627112</v>
      </c>
      <c r="Z773" s="55">
        <f>Y773/K773</f>
        <v>1.3668225887458727</v>
      </c>
      <c r="AA773" s="54">
        <f>Q773-L773</f>
        <v>54.116659461422387</v>
      </c>
      <c r="AB773" s="55">
        <f>AA773/L773</f>
        <v>1.3920803357941076</v>
      </c>
      <c r="AC773" s="56" t="s">
        <v>1646</v>
      </c>
    </row>
    <row r="774" spans="1:29" ht="31.5" x14ac:dyDescent="0.25">
      <c r="A774" s="42" t="s">
        <v>1647</v>
      </c>
      <c r="B774" s="43" t="s">
        <v>141</v>
      </c>
      <c r="C774" s="47" t="s">
        <v>33</v>
      </c>
      <c r="D774" s="45">
        <f t="shared" ref="D774:S774" si="703">D775+D782+D783+D785</f>
        <v>4755.5860722930347</v>
      </c>
      <c r="E774" s="46">
        <f t="shared" si="703"/>
        <v>0</v>
      </c>
      <c r="F774" s="46">
        <f t="shared" si="703"/>
        <v>2433.4666461000002</v>
      </c>
      <c r="G774" s="46">
        <f t="shared" si="703"/>
        <v>2322.119426193035</v>
      </c>
      <c r="H774" s="39">
        <f t="shared" si="703"/>
        <v>1256.7768124313998</v>
      </c>
      <c r="I774" s="39">
        <f t="shared" si="703"/>
        <v>0</v>
      </c>
      <c r="J774" s="39">
        <f t="shared" si="703"/>
        <v>0</v>
      </c>
      <c r="K774" s="39">
        <f t="shared" si="703"/>
        <v>102.09960199500001</v>
      </c>
      <c r="L774" s="39">
        <f t="shared" si="703"/>
        <v>1154.6772104363999</v>
      </c>
      <c r="M774" s="39">
        <f t="shared" si="703"/>
        <v>1276.4336455099999</v>
      </c>
      <c r="N774" s="39">
        <f t="shared" si="703"/>
        <v>0</v>
      </c>
      <c r="O774" s="39">
        <f t="shared" si="703"/>
        <v>0</v>
      </c>
      <c r="P774" s="39">
        <f t="shared" si="703"/>
        <v>73.060139149999998</v>
      </c>
      <c r="Q774" s="39">
        <f t="shared" si="703"/>
        <v>1203.37350636</v>
      </c>
      <c r="R774" s="39">
        <f t="shared" si="703"/>
        <v>1045.6857806830349</v>
      </c>
      <c r="S774" s="39">
        <f t="shared" si="703"/>
        <v>19.656833078600016</v>
      </c>
      <c r="T774" s="48">
        <f t="shared" ref="T774:T783" si="704">S774/H774</f>
        <v>1.5640671346069227E-2</v>
      </c>
      <c r="U774" s="39">
        <f t="shared" ref="U774" si="705">U775+U782+U783+U785</f>
        <v>0</v>
      </c>
      <c r="V774" s="48">
        <v>0</v>
      </c>
      <c r="W774" s="39">
        <f t="shared" ref="W774" si="706">W775+W782+W783+W785</f>
        <v>0</v>
      </c>
      <c r="X774" s="48">
        <v>0</v>
      </c>
      <c r="Y774" s="39">
        <f t="shared" ref="Y774" si="707">Y775+Y782+Y783+Y785</f>
        <v>-29.039462844999996</v>
      </c>
      <c r="Z774" s="48">
        <f t="shared" ref="Z774:Z775" si="708">Y774/K774</f>
        <v>-0.28442287998754495</v>
      </c>
      <c r="AA774" s="39">
        <f t="shared" ref="AA774" si="709">AA775+AA782+AA783+AA785</f>
        <v>48.696295923600019</v>
      </c>
      <c r="AB774" s="48">
        <f t="shared" ref="AB774:AB783" si="710">AA774/L774</f>
        <v>4.2173081345561234E-2</v>
      </c>
      <c r="AC774" s="116" t="s">
        <v>34</v>
      </c>
    </row>
    <row r="775" spans="1:29" ht="47.25" x14ac:dyDescent="0.25">
      <c r="A775" s="42" t="s">
        <v>1648</v>
      </c>
      <c r="B775" s="43" t="s">
        <v>143</v>
      </c>
      <c r="C775" s="47" t="s">
        <v>33</v>
      </c>
      <c r="D775" s="45">
        <f t="shared" ref="D775:E775" si="711">SUM(D776:D781)</f>
        <v>3362.5639680179997</v>
      </c>
      <c r="E775" s="46">
        <f t="shared" si="711"/>
        <v>0</v>
      </c>
      <c r="F775" s="46">
        <f t="shared" ref="F775:S775" si="712">SUM(F776:F781)</f>
        <v>2192.80245001</v>
      </c>
      <c r="G775" s="46">
        <f t="shared" si="712"/>
        <v>1169.7615180079997</v>
      </c>
      <c r="H775" s="117">
        <f t="shared" si="712"/>
        <v>684.37078366139997</v>
      </c>
      <c r="I775" s="117">
        <f t="shared" si="712"/>
        <v>0</v>
      </c>
      <c r="J775" s="117">
        <f t="shared" si="712"/>
        <v>0</v>
      </c>
      <c r="K775" s="117">
        <f t="shared" si="712"/>
        <v>2.2889968250000017</v>
      </c>
      <c r="L775" s="117">
        <f t="shared" si="712"/>
        <v>682.08178683639994</v>
      </c>
      <c r="M775" s="117">
        <f t="shared" si="712"/>
        <v>1014.71058319</v>
      </c>
      <c r="N775" s="117">
        <f t="shared" si="712"/>
        <v>0</v>
      </c>
      <c r="O775" s="117">
        <f t="shared" si="712"/>
        <v>0</v>
      </c>
      <c r="P775" s="117">
        <f t="shared" si="712"/>
        <v>2.5122157700000005</v>
      </c>
      <c r="Q775" s="117">
        <f t="shared" si="712"/>
        <v>1012.19836742</v>
      </c>
      <c r="R775" s="117">
        <f t="shared" si="712"/>
        <v>155.05093481799986</v>
      </c>
      <c r="S775" s="117">
        <f t="shared" si="712"/>
        <v>330.33979952860005</v>
      </c>
      <c r="T775" s="48">
        <f t="shared" si="704"/>
        <v>0.48269126534197482</v>
      </c>
      <c r="U775" s="117">
        <f t="shared" ref="U775" si="713">SUM(U776:U781)</f>
        <v>0</v>
      </c>
      <c r="V775" s="48">
        <v>0</v>
      </c>
      <c r="W775" s="117">
        <f t="shared" ref="W775" si="714">SUM(W776:W781)</f>
        <v>0</v>
      </c>
      <c r="X775" s="48">
        <v>0</v>
      </c>
      <c r="Y775" s="117">
        <f t="shared" ref="Y775" si="715">SUM(Y776:Y781)</f>
        <v>0.22321894499999889</v>
      </c>
      <c r="Z775" s="48">
        <f t="shared" si="708"/>
        <v>9.7518241424384117E-2</v>
      </c>
      <c r="AA775" s="117">
        <f t="shared" ref="AA775" si="716">SUM(AA776:AA781)</f>
        <v>330.11658058360001</v>
      </c>
      <c r="AB775" s="48">
        <f t="shared" si="710"/>
        <v>0.48398386667782378</v>
      </c>
      <c r="AC775" s="116" t="s">
        <v>34</v>
      </c>
    </row>
    <row r="776" spans="1:29" ht="47.25" x14ac:dyDescent="0.25">
      <c r="A776" s="50" t="s">
        <v>1648</v>
      </c>
      <c r="B776" s="129" t="s">
        <v>1649</v>
      </c>
      <c r="C776" s="90" t="s">
        <v>1650</v>
      </c>
      <c r="D776" s="54">
        <v>1311.9765589699998</v>
      </c>
      <c r="E776" s="54" t="s">
        <v>34</v>
      </c>
      <c r="F776" s="54">
        <v>487.30952518999999</v>
      </c>
      <c r="G776" s="71">
        <f t="shared" ref="G776:G781" si="717">D776-F776</f>
        <v>824.66703377999988</v>
      </c>
      <c r="H776" s="54">
        <v>573.09871360340003</v>
      </c>
      <c r="I776" s="54">
        <v>0</v>
      </c>
      <c r="J776" s="54">
        <v>0</v>
      </c>
      <c r="K776" s="54">
        <v>0</v>
      </c>
      <c r="L776" s="54">
        <v>573.09871360340003</v>
      </c>
      <c r="M776" s="54">
        <f t="shared" ref="M776:M781" si="718">N776+O776+P776+Q776</f>
        <v>554.29071088000001</v>
      </c>
      <c r="N776" s="54">
        <v>0</v>
      </c>
      <c r="O776" s="54">
        <v>0</v>
      </c>
      <c r="P776" s="54">
        <v>0</v>
      </c>
      <c r="Q776" s="54">
        <v>554.29071088000001</v>
      </c>
      <c r="R776" s="54">
        <f t="shared" ref="R776:R781" si="719">G776-M776</f>
        <v>270.37632289999988</v>
      </c>
      <c r="S776" s="54">
        <f t="shared" ref="S776:S781" si="720">M776-H776</f>
        <v>-18.808002723400023</v>
      </c>
      <c r="T776" s="55">
        <f t="shared" si="704"/>
        <v>-3.2818085745025198E-2</v>
      </c>
      <c r="U776" s="54">
        <f t="shared" ref="U776:U781" si="721">N776-I776</f>
        <v>0</v>
      </c>
      <c r="V776" s="55">
        <v>0</v>
      </c>
      <c r="W776" s="54">
        <f t="shared" ref="W776:W781" si="722">O776-J776</f>
        <v>0</v>
      </c>
      <c r="X776" s="55">
        <v>0</v>
      </c>
      <c r="Y776" s="54">
        <f t="shared" ref="Y776:Y781" si="723">P776-K776</f>
        <v>0</v>
      </c>
      <c r="Z776" s="55">
        <v>0</v>
      </c>
      <c r="AA776" s="54">
        <f t="shared" ref="AA776:AA781" si="724">Q776-L776</f>
        <v>-18.808002723400023</v>
      </c>
      <c r="AB776" s="55">
        <f t="shared" si="710"/>
        <v>-3.2818085745025198E-2</v>
      </c>
      <c r="AC776" s="56" t="s">
        <v>34</v>
      </c>
    </row>
    <row r="777" spans="1:29" ht="47.25" x14ac:dyDescent="0.25">
      <c r="A777" s="50" t="s">
        <v>1648</v>
      </c>
      <c r="B777" s="129" t="s">
        <v>1651</v>
      </c>
      <c r="C777" s="90" t="s">
        <v>1652</v>
      </c>
      <c r="D777" s="54">
        <v>550.3572387280002</v>
      </c>
      <c r="E777" s="54" t="s">
        <v>34</v>
      </c>
      <c r="F777" s="71">
        <v>693.99535066000021</v>
      </c>
      <c r="G777" s="71">
        <f t="shared" si="717"/>
        <v>-143.63811193200002</v>
      </c>
      <c r="H777" s="54">
        <v>-143.63811193200007</v>
      </c>
      <c r="I777" s="54">
        <v>0</v>
      </c>
      <c r="J777" s="54">
        <v>0</v>
      </c>
      <c r="K777" s="54">
        <v>0</v>
      </c>
      <c r="L777" s="54">
        <v>-143.63811193200002</v>
      </c>
      <c r="M777" s="54">
        <f t="shared" si="718"/>
        <v>-28.503433540000003</v>
      </c>
      <c r="N777" s="54">
        <v>0</v>
      </c>
      <c r="O777" s="54">
        <v>0</v>
      </c>
      <c r="P777" s="54">
        <v>9.3145714000000002</v>
      </c>
      <c r="Q777" s="54">
        <v>-37.818004940000002</v>
      </c>
      <c r="R777" s="54">
        <f t="shared" si="719"/>
        <v>-115.13467839200001</v>
      </c>
      <c r="S777" s="54">
        <f t="shared" si="720"/>
        <v>115.13467839200007</v>
      </c>
      <c r="T777" s="55">
        <f t="shared" si="704"/>
        <v>-0.80156078942687681</v>
      </c>
      <c r="U777" s="54">
        <f t="shared" si="721"/>
        <v>0</v>
      </c>
      <c r="V777" s="55">
        <v>0</v>
      </c>
      <c r="W777" s="54">
        <f t="shared" si="722"/>
        <v>0</v>
      </c>
      <c r="X777" s="55">
        <v>0</v>
      </c>
      <c r="Y777" s="54">
        <f t="shared" si="723"/>
        <v>9.3145714000000002</v>
      </c>
      <c r="Z777" s="55">
        <v>1</v>
      </c>
      <c r="AA777" s="54">
        <f t="shared" si="724"/>
        <v>105.82010699200001</v>
      </c>
      <c r="AB777" s="55">
        <f t="shared" si="710"/>
        <v>-0.73671329683097264</v>
      </c>
      <c r="AC777" s="56" t="s">
        <v>1653</v>
      </c>
    </row>
    <row r="778" spans="1:29" ht="48.75" customHeight="1" x14ac:dyDescent="0.25">
      <c r="A778" s="50" t="s">
        <v>1648</v>
      </c>
      <c r="B778" s="129" t="s">
        <v>1654</v>
      </c>
      <c r="C778" s="90" t="s">
        <v>1655</v>
      </c>
      <c r="D778" s="113">
        <v>421.563046482</v>
      </c>
      <c r="E778" s="113" t="s">
        <v>34</v>
      </c>
      <c r="F778" s="113">
        <v>261.81271351999999</v>
      </c>
      <c r="G778" s="71">
        <f t="shared" si="717"/>
        <v>159.75033296200002</v>
      </c>
      <c r="H778" s="54">
        <v>85.063105181999987</v>
      </c>
      <c r="I778" s="54">
        <v>0</v>
      </c>
      <c r="J778" s="54">
        <v>0</v>
      </c>
      <c r="K778" s="54">
        <v>0</v>
      </c>
      <c r="L778" s="54">
        <v>85.063105182000001</v>
      </c>
      <c r="M778" s="54">
        <f t="shared" si="718"/>
        <v>28.776852570000003</v>
      </c>
      <c r="N778" s="54">
        <v>0</v>
      </c>
      <c r="O778" s="54">
        <v>0</v>
      </c>
      <c r="P778" s="54">
        <v>0</v>
      </c>
      <c r="Q778" s="54">
        <v>28.776852570000003</v>
      </c>
      <c r="R778" s="54">
        <f t="shared" si="719"/>
        <v>130.973480392</v>
      </c>
      <c r="S778" s="54">
        <f t="shared" si="720"/>
        <v>-56.286252611999984</v>
      </c>
      <c r="T778" s="55">
        <f t="shared" si="704"/>
        <v>-0.66169995195414744</v>
      </c>
      <c r="U778" s="54">
        <f t="shared" si="721"/>
        <v>0</v>
      </c>
      <c r="V778" s="55">
        <v>0</v>
      </c>
      <c r="W778" s="54">
        <f t="shared" si="722"/>
        <v>0</v>
      </c>
      <c r="X778" s="55">
        <v>0</v>
      </c>
      <c r="Y778" s="54">
        <f t="shared" si="723"/>
        <v>0</v>
      </c>
      <c r="Z778" s="55">
        <v>0</v>
      </c>
      <c r="AA778" s="54">
        <f t="shared" si="724"/>
        <v>-56.286252611999998</v>
      </c>
      <c r="AB778" s="55">
        <f t="shared" si="710"/>
        <v>-0.66169995195414755</v>
      </c>
      <c r="AC778" s="56" t="s">
        <v>1653</v>
      </c>
    </row>
    <row r="779" spans="1:29" ht="86.25" customHeight="1" x14ac:dyDescent="0.25">
      <c r="A779" s="50" t="s">
        <v>1648</v>
      </c>
      <c r="B779" s="124" t="s">
        <v>1656</v>
      </c>
      <c r="C779" s="90" t="s">
        <v>1657</v>
      </c>
      <c r="D779" s="54">
        <v>947.36104691799994</v>
      </c>
      <c r="E779" s="54" t="s">
        <v>34</v>
      </c>
      <c r="F779" s="54">
        <v>691.25353990999997</v>
      </c>
      <c r="G779" s="71">
        <f t="shared" si="717"/>
        <v>256.10750700799997</v>
      </c>
      <c r="H779" s="54">
        <v>149.10032061799996</v>
      </c>
      <c r="I779" s="54">
        <v>0</v>
      </c>
      <c r="J779" s="54">
        <v>0</v>
      </c>
      <c r="K779" s="54">
        <v>0</v>
      </c>
      <c r="L779" s="54">
        <v>149.10032061799996</v>
      </c>
      <c r="M779" s="54">
        <f t="shared" si="718"/>
        <v>450.98451748999997</v>
      </c>
      <c r="N779" s="54">
        <v>0</v>
      </c>
      <c r="O779" s="54">
        <v>0</v>
      </c>
      <c r="P779" s="54">
        <v>-9.1567799999999995</v>
      </c>
      <c r="Q779" s="54">
        <v>460.14129749</v>
      </c>
      <c r="R779" s="54">
        <f t="shared" si="719"/>
        <v>-194.877010482</v>
      </c>
      <c r="S779" s="54">
        <f t="shared" si="720"/>
        <v>301.88419687200002</v>
      </c>
      <c r="T779" s="55">
        <f t="shared" si="704"/>
        <v>2.0247052160634684</v>
      </c>
      <c r="U779" s="54">
        <f t="shared" si="721"/>
        <v>0</v>
      </c>
      <c r="V779" s="55">
        <v>0</v>
      </c>
      <c r="W779" s="54">
        <f t="shared" si="722"/>
        <v>0</v>
      </c>
      <c r="X779" s="55">
        <v>0</v>
      </c>
      <c r="Y779" s="54">
        <f t="shared" si="723"/>
        <v>-9.1567799999999995</v>
      </c>
      <c r="Z779" s="55">
        <v>1</v>
      </c>
      <c r="AA779" s="54">
        <f t="shared" si="724"/>
        <v>311.04097687200004</v>
      </c>
      <c r="AB779" s="55">
        <f t="shared" si="710"/>
        <v>2.0861187660950611</v>
      </c>
      <c r="AC779" s="56" t="s">
        <v>1653</v>
      </c>
    </row>
    <row r="780" spans="1:29" ht="39" customHeight="1" x14ac:dyDescent="0.25">
      <c r="A780" s="50" t="s">
        <v>1648</v>
      </c>
      <c r="B780" s="129" t="s">
        <v>1658</v>
      </c>
      <c r="C780" s="118" t="s">
        <v>1659</v>
      </c>
      <c r="D780" s="54">
        <v>97.178116919999994</v>
      </c>
      <c r="E780" s="54" t="s">
        <v>34</v>
      </c>
      <c r="F780" s="54">
        <v>58.431320729999996</v>
      </c>
      <c r="G780" s="71">
        <f t="shared" si="717"/>
        <v>38.746796189999998</v>
      </c>
      <c r="H780" s="54">
        <v>2.74679619</v>
      </c>
      <c r="I780" s="54">
        <v>0</v>
      </c>
      <c r="J780" s="54">
        <v>0</v>
      </c>
      <c r="K780" s="54">
        <v>2.2889968250000017</v>
      </c>
      <c r="L780" s="54">
        <v>0.45779936500000007</v>
      </c>
      <c r="M780" s="54">
        <f t="shared" si="718"/>
        <v>2.74679619</v>
      </c>
      <c r="N780" s="54">
        <v>0</v>
      </c>
      <c r="O780" s="54">
        <v>0</v>
      </c>
      <c r="P780" s="54">
        <v>2.3336243699999999</v>
      </c>
      <c r="Q780" s="54">
        <v>0.41317182000000008</v>
      </c>
      <c r="R780" s="54">
        <f t="shared" si="719"/>
        <v>36</v>
      </c>
      <c r="S780" s="54">
        <f t="shared" si="720"/>
        <v>0</v>
      </c>
      <c r="T780" s="55">
        <f t="shared" si="704"/>
        <v>0</v>
      </c>
      <c r="U780" s="54">
        <f t="shared" si="721"/>
        <v>0</v>
      </c>
      <c r="V780" s="55">
        <v>0</v>
      </c>
      <c r="W780" s="54">
        <f t="shared" si="722"/>
        <v>0</v>
      </c>
      <c r="X780" s="55">
        <v>0</v>
      </c>
      <c r="Y780" s="54">
        <f t="shared" si="723"/>
        <v>4.4627544999998214E-2</v>
      </c>
      <c r="Z780" s="55">
        <f t="shared" ref="Z780" si="725">Y780/K780</f>
        <v>1.94965517263215E-2</v>
      </c>
      <c r="AA780" s="54">
        <f t="shared" si="724"/>
        <v>-4.4627544999999991E-2</v>
      </c>
      <c r="AB780" s="55">
        <f t="shared" si="710"/>
        <v>-9.7482758631611433E-2</v>
      </c>
      <c r="AC780" s="56" t="s">
        <v>34</v>
      </c>
    </row>
    <row r="781" spans="1:29" ht="78" customHeight="1" x14ac:dyDescent="0.25">
      <c r="A781" s="50" t="s">
        <v>1648</v>
      </c>
      <c r="B781" s="124" t="s">
        <v>1660</v>
      </c>
      <c r="C781" s="118" t="s">
        <v>1661</v>
      </c>
      <c r="D781" s="77">
        <v>34.127960000000002</v>
      </c>
      <c r="E781" s="77" t="s">
        <v>34</v>
      </c>
      <c r="F781" s="77">
        <v>0</v>
      </c>
      <c r="G781" s="71">
        <f t="shared" si="717"/>
        <v>34.127960000000002</v>
      </c>
      <c r="H781" s="54">
        <v>17.999959999999998</v>
      </c>
      <c r="I781" s="54">
        <v>0</v>
      </c>
      <c r="J781" s="54">
        <v>0</v>
      </c>
      <c r="K781" s="54">
        <v>0</v>
      </c>
      <c r="L781" s="54">
        <v>17.999959999999998</v>
      </c>
      <c r="M781" s="54">
        <f t="shared" si="718"/>
        <v>6.4151396000000007</v>
      </c>
      <c r="N781" s="54">
        <v>0</v>
      </c>
      <c r="O781" s="54">
        <v>0</v>
      </c>
      <c r="P781" s="54">
        <v>2.0799999999999999E-2</v>
      </c>
      <c r="Q781" s="54">
        <v>6.3943396000000003</v>
      </c>
      <c r="R781" s="54">
        <f t="shared" si="719"/>
        <v>27.712820400000002</v>
      </c>
      <c r="S781" s="54">
        <f t="shared" si="720"/>
        <v>-11.584820399999998</v>
      </c>
      <c r="T781" s="55">
        <f t="shared" si="704"/>
        <v>-0.64360256356125234</v>
      </c>
      <c r="U781" s="54">
        <f t="shared" si="721"/>
        <v>0</v>
      </c>
      <c r="V781" s="55">
        <v>0</v>
      </c>
      <c r="W781" s="54">
        <f t="shared" si="722"/>
        <v>0</v>
      </c>
      <c r="X781" s="55">
        <v>0</v>
      </c>
      <c r="Y781" s="54">
        <f t="shared" si="723"/>
        <v>2.0799999999999999E-2</v>
      </c>
      <c r="Z781" s="55">
        <v>1</v>
      </c>
      <c r="AA781" s="54">
        <f t="shared" si="724"/>
        <v>-11.605620399999998</v>
      </c>
      <c r="AB781" s="55">
        <f t="shared" si="710"/>
        <v>-0.6447581216847148</v>
      </c>
      <c r="AC781" s="56" t="s">
        <v>1662</v>
      </c>
    </row>
    <row r="782" spans="1:29" ht="31.5" x14ac:dyDescent="0.25">
      <c r="A782" s="42" t="s">
        <v>1663</v>
      </c>
      <c r="B782" s="43" t="s">
        <v>181</v>
      </c>
      <c r="C782" s="47" t="s">
        <v>33</v>
      </c>
      <c r="D782" s="45">
        <v>0</v>
      </c>
      <c r="E782" s="46">
        <v>0</v>
      </c>
      <c r="F782" s="46">
        <v>0</v>
      </c>
      <c r="G782" s="46">
        <v>0</v>
      </c>
      <c r="H782" s="39">
        <v>0</v>
      </c>
      <c r="I782" s="39">
        <v>0</v>
      </c>
      <c r="J782" s="39">
        <v>0</v>
      </c>
      <c r="K782" s="39">
        <v>0</v>
      </c>
      <c r="L782" s="39">
        <v>0</v>
      </c>
      <c r="M782" s="39">
        <v>0</v>
      </c>
      <c r="N782" s="39">
        <v>0</v>
      </c>
      <c r="O782" s="39">
        <v>0</v>
      </c>
      <c r="P782" s="39">
        <v>0</v>
      </c>
      <c r="Q782" s="39">
        <v>0</v>
      </c>
      <c r="R782" s="39">
        <v>0</v>
      </c>
      <c r="S782" s="39">
        <v>0</v>
      </c>
      <c r="T782" s="48">
        <v>0</v>
      </c>
      <c r="U782" s="39">
        <v>0</v>
      </c>
      <c r="V782" s="48">
        <v>0</v>
      </c>
      <c r="W782" s="39">
        <v>0</v>
      </c>
      <c r="X782" s="48">
        <v>0</v>
      </c>
      <c r="Y782" s="39">
        <v>0</v>
      </c>
      <c r="Z782" s="48">
        <v>0</v>
      </c>
      <c r="AA782" s="39">
        <v>0</v>
      </c>
      <c r="AB782" s="48">
        <v>0</v>
      </c>
      <c r="AC782" s="116" t="s">
        <v>34</v>
      </c>
    </row>
    <row r="783" spans="1:29" ht="31.5" x14ac:dyDescent="0.25">
      <c r="A783" s="42" t="s">
        <v>1664</v>
      </c>
      <c r="B783" s="43" t="s">
        <v>185</v>
      </c>
      <c r="C783" s="47" t="s">
        <v>33</v>
      </c>
      <c r="D783" s="45">
        <f t="shared" ref="D783:AA783" si="726">SUM(D784:D784)</f>
        <v>11.102528299999999</v>
      </c>
      <c r="E783" s="46">
        <f t="shared" si="726"/>
        <v>0</v>
      </c>
      <c r="F783" s="46">
        <f t="shared" si="726"/>
        <v>0</v>
      </c>
      <c r="G783" s="46">
        <f t="shared" si="726"/>
        <v>11.102528299999999</v>
      </c>
      <c r="H783" s="117">
        <f t="shared" si="726"/>
        <v>10.886662400000001</v>
      </c>
      <c r="I783" s="117">
        <f t="shared" si="726"/>
        <v>0</v>
      </c>
      <c r="J783" s="117">
        <f t="shared" si="726"/>
        <v>0</v>
      </c>
      <c r="K783" s="117">
        <f t="shared" si="726"/>
        <v>9.2155520000000006</v>
      </c>
      <c r="L783" s="117">
        <f t="shared" si="726"/>
        <v>1.6711103999999999</v>
      </c>
      <c r="M783" s="117">
        <f t="shared" si="726"/>
        <v>2.2725544299999996</v>
      </c>
      <c r="N783" s="117">
        <f t="shared" si="726"/>
        <v>0</v>
      </c>
      <c r="O783" s="117">
        <f t="shared" si="726"/>
        <v>0</v>
      </c>
      <c r="P783" s="117">
        <f t="shared" si="726"/>
        <v>1.9121122100000001</v>
      </c>
      <c r="Q783" s="117">
        <f t="shared" si="726"/>
        <v>0.36044221999999948</v>
      </c>
      <c r="R783" s="117">
        <f t="shared" si="726"/>
        <v>8.8299738699999999</v>
      </c>
      <c r="S783" s="117">
        <f t="shared" si="726"/>
        <v>-8.6141079700000009</v>
      </c>
      <c r="T783" s="48">
        <f t="shared" si="704"/>
        <v>-0.79125333858061042</v>
      </c>
      <c r="U783" s="117">
        <f t="shared" si="726"/>
        <v>0</v>
      </c>
      <c r="V783" s="48">
        <v>0</v>
      </c>
      <c r="W783" s="117">
        <f t="shared" si="726"/>
        <v>0</v>
      </c>
      <c r="X783" s="48">
        <v>0</v>
      </c>
      <c r="Y783" s="117">
        <f t="shared" si="726"/>
        <v>-7.3034397900000005</v>
      </c>
      <c r="Z783" s="48">
        <f t="shared" ref="Z783" si="727">Y783/K783</f>
        <v>-0.79251246045814727</v>
      </c>
      <c r="AA783" s="117">
        <f t="shared" si="726"/>
        <v>-1.3106681800000004</v>
      </c>
      <c r="AB783" s="48">
        <f t="shared" si="710"/>
        <v>-0.78430974997223435</v>
      </c>
      <c r="AC783" s="116" t="s">
        <v>34</v>
      </c>
    </row>
    <row r="784" spans="1:29" ht="47.25" x14ac:dyDescent="0.25">
      <c r="A784" s="50" t="s">
        <v>1664</v>
      </c>
      <c r="B784" s="128" t="s">
        <v>1665</v>
      </c>
      <c r="C784" s="102" t="s">
        <v>1666</v>
      </c>
      <c r="D784" s="77">
        <v>11.102528299999999</v>
      </c>
      <c r="E784" s="77" t="s">
        <v>34</v>
      </c>
      <c r="F784" s="77">
        <v>0</v>
      </c>
      <c r="G784" s="71">
        <f>D784-F784</f>
        <v>11.102528299999999</v>
      </c>
      <c r="H784" s="54">
        <v>10.886662400000001</v>
      </c>
      <c r="I784" s="54">
        <v>0</v>
      </c>
      <c r="J784" s="54">
        <v>0</v>
      </c>
      <c r="K784" s="54">
        <v>9.2155520000000006</v>
      </c>
      <c r="L784" s="54">
        <v>1.6711103999999999</v>
      </c>
      <c r="M784" s="54">
        <f>N784+O784+P784+Q784</f>
        <v>2.2725544299999996</v>
      </c>
      <c r="N784" s="54">
        <v>0</v>
      </c>
      <c r="O784" s="54">
        <v>0</v>
      </c>
      <c r="P784" s="54">
        <v>1.9121122100000001</v>
      </c>
      <c r="Q784" s="54">
        <v>0.36044221999999948</v>
      </c>
      <c r="R784" s="54">
        <f>G784-M784</f>
        <v>8.8299738699999999</v>
      </c>
      <c r="S784" s="54">
        <f>M784-H784</f>
        <v>-8.6141079700000009</v>
      </c>
      <c r="T784" s="55">
        <f>S784/H784</f>
        <v>-0.79125333858061042</v>
      </c>
      <c r="U784" s="54">
        <f>N784-I784</f>
        <v>0</v>
      </c>
      <c r="V784" s="55">
        <v>0</v>
      </c>
      <c r="W784" s="54">
        <f>O784-J784</f>
        <v>0</v>
      </c>
      <c r="X784" s="55">
        <v>0</v>
      </c>
      <c r="Y784" s="54">
        <f>P784-K784</f>
        <v>-7.3034397900000005</v>
      </c>
      <c r="Z784" s="55">
        <f>Y784/K784</f>
        <v>-0.79251246045814727</v>
      </c>
      <c r="AA784" s="54">
        <f>Q784-L784</f>
        <v>-1.3106681800000004</v>
      </c>
      <c r="AB784" s="55">
        <f>AA784/L784</f>
        <v>-0.78430974997223435</v>
      </c>
      <c r="AC784" s="56" t="s">
        <v>1667</v>
      </c>
    </row>
    <row r="785" spans="1:29" ht="31.5" x14ac:dyDescent="0.25">
      <c r="A785" s="42" t="s">
        <v>1668</v>
      </c>
      <c r="B785" s="43" t="s">
        <v>225</v>
      </c>
      <c r="C785" s="47" t="s">
        <v>33</v>
      </c>
      <c r="D785" s="45">
        <f t="shared" ref="D785:E785" si="728">SUM(D786:D805)</f>
        <v>1381.9195759750348</v>
      </c>
      <c r="E785" s="46">
        <f t="shared" si="728"/>
        <v>0</v>
      </c>
      <c r="F785" s="46">
        <f t="shared" ref="F785:S785" si="729">SUM(F786:F805)</f>
        <v>240.66419608999999</v>
      </c>
      <c r="G785" s="46">
        <f t="shared" si="729"/>
        <v>1141.2553798850352</v>
      </c>
      <c r="H785" s="119">
        <f t="shared" si="729"/>
        <v>561.51936636999994</v>
      </c>
      <c r="I785" s="119">
        <f t="shared" si="729"/>
        <v>0</v>
      </c>
      <c r="J785" s="119">
        <f t="shared" si="729"/>
        <v>0</v>
      </c>
      <c r="K785" s="119">
        <f t="shared" si="729"/>
        <v>90.595053170000014</v>
      </c>
      <c r="L785" s="119">
        <f t="shared" si="729"/>
        <v>470.92431319999997</v>
      </c>
      <c r="M785" s="119">
        <f t="shared" si="729"/>
        <v>259.45050788999998</v>
      </c>
      <c r="N785" s="119">
        <f t="shared" si="729"/>
        <v>0</v>
      </c>
      <c r="O785" s="119">
        <f t="shared" si="729"/>
        <v>0</v>
      </c>
      <c r="P785" s="119">
        <f t="shared" si="729"/>
        <v>68.635811169999997</v>
      </c>
      <c r="Q785" s="119">
        <f t="shared" si="729"/>
        <v>190.81469672</v>
      </c>
      <c r="R785" s="119">
        <f t="shared" si="729"/>
        <v>881.80487199503489</v>
      </c>
      <c r="S785" s="119">
        <f t="shared" si="729"/>
        <v>-302.06885848000002</v>
      </c>
      <c r="T785" s="48">
        <f>S785/H785</f>
        <v>-0.53794913687974011</v>
      </c>
      <c r="U785" s="119">
        <f t="shared" ref="U785" si="730">SUM(U786:U805)</f>
        <v>0</v>
      </c>
      <c r="V785" s="48">
        <v>0</v>
      </c>
      <c r="W785" s="119">
        <f t="shared" ref="W785" si="731">SUM(W786:W805)</f>
        <v>0</v>
      </c>
      <c r="X785" s="48">
        <v>0</v>
      </c>
      <c r="Y785" s="119">
        <f t="shared" ref="Y785" si="732">SUM(Y786:Y805)</f>
        <v>-21.959241999999993</v>
      </c>
      <c r="Z785" s="48">
        <f>Y785/K785</f>
        <v>-0.24238897413961294</v>
      </c>
      <c r="AA785" s="119">
        <f t="shared" ref="AA785" si="733">SUM(AA786:AA805)</f>
        <v>-280.10961648</v>
      </c>
      <c r="AB785" s="48">
        <f>AA785/L785</f>
        <v>-0.59480814353502787</v>
      </c>
      <c r="AC785" s="116" t="s">
        <v>34</v>
      </c>
    </row>
    <row r="786" spans="1:29" ht="39" customHeight="1" x14ac:dyDescent="0.25">
      <c r="A786" s="50" t="s">
        <v>1668</v>
      </c>
      <c r="B786" s="129" t="s">
        <v>1669</v>
      </c>
      <c r="C786" s="118" t="s">
        <v>1670</v>
      </c>
      <c r="D786" s="54">
        <v>65.167599030199995</v>
      </c>
      <c r="E786" s="54" t="s">
        <v>34</v>
      </c>
      <c r="F786" s="54">
        <v>36.126116629999999</v>
      </c>
      <c r="G786" s="71">
        <f t="shared" ref="G786:G805" si="734">D786-F786</f>
        <v>29.041482400199996</v>
      </c>
      <c r="H786" s="54">
        <v>5.2931627599999995</v>
      </c>
      <c r="I786" s="54">
        <v>0</v>
      </c>
      <c r="J786" s="54">
        <v>0</v>
      </c>
      <c r="K786" s="54">
        <v>4.4616356333333336</v>
      </c>
      <c r="L786" s="54">
        <v>0.83152712666666595</v>
      </c>
      <c r="M786" s="54">
        <f t="shared" ref="M786:M805" si="735">N786+O786+P786+Q786</f>
        <v>5.5817827600000003</v>
      </c>
      <c r="N786" s="54">
        <v>0</v>
      </c>
      <c r="O786" s="54">
        <v>0</v>
      </c>
      <c r="P786" s="54">
        <v>4.7021523000000007</v>
      </c>
      <c r="Q786" s="54">
        <v>0.87963045999999956</v>
      </c>
      <c r="R786" s="54">
        <f t="shared" ref="R786:R805" si="736">G786-M786</f>
        <v>23.459699640199997</v>
      </c>
      <c r="S786" s="54">
        <f t="shared" ref="S786:S805" si="737">M786-H786</f>
        <v>0.28862000000000076</v>
      </c>
      <c r="T786" s="55">
        <f t="shared" ref="T786:T817" si="738">S786/H786</f>
        <v>5.4526946003073742E-2</v>
      </c>
      <c r="U786" s="54">
        <f t="shared" ref="U786:U805" si="739">N786-I786</f>
        <v>0</v>
      </c>
      <c r="V786" s="55">
        <v>0</v>
      </c>
      <c r="W786" s="54">
        <f t="shared" ref="W786:W805" si="740">O786-J786</f>
        <v>0</v>
      </c>
      <c r="X786" s="55">
        <v>0</v>
      </c>
      <c r="Y786" s="54">
        <f t="shared" ref="Y786:Y805" si="741">P786-K786</f>
        <v>0.24051666666666716</v>
      </c>
      <c r="Z786" s="55">
        <f t="shared" ref="Z786:Z801" si="742">Y786/K786</f>
        <v>5.390773394172816E-2</v>
      </c>
      <c r="AA786" s="54">
        <f t="shared" ref="AA786:AA805" si="743">Q786-L786</f>
        <v>4.8103333333333609E-2</v>
      </c>
      <c r="AB786" s="55">
        <f t="shared" ref="AB786:AB817" si="744">AA786/L786</f>
        <v>5.7849385534979397E-2</v>
      </c>
      <c r="AC786" s="56" t="s">
        <v>34</v>
      </c>
    </row>
    <row r="787" spans="1:29" ht="156.75" customHeight="1" x14ac:dyDescent="0.25">
      <c r="A787" s="50" t="s">
        <v>1668</v>
      </c>
      <c r="B787" s="139" t="s">
        <v>1671</v>
      </c>
      <c r="C787" s="118" t="s">
        <v>1672</v>
      </c>
      <c r="D787" s="54">
        <v>276.46496290483498</v>
      </c>
      <c r="E787" s="54" t="s">
        <v>34</v>
      </c>
      <c r="F787" s="54">
        <v>38.373056929999997</v>
      </c>
      <c r="G787" s="71">
        <f t="shared" si="734"/>
        <v>238.09190597483499</v>
      </c>
      <c r="H787" s="54">
        <v>17.428244879999998</v>
      </c>
      <c r="I787" s="54">
        <v>0</v>
      </c>
      <c r="J787" s="54">
        <v>0</v>
      </c>
      <c r="K787" s="54">
        <v>14.854244879999998</v>
      </c>
      <c r="L787" s="54">
        <v>2.5739999999999998</v>
      </c>
      <c r="M787" s="54">
        <f t="shared" si="735"/>
        <v>7.7760829200000012</v>
      </c>
      <c r="N787" s="54">
        <v>0</v>
      </c>
      <c r="O787" s="54">
        <v>0</v>
      </c>
      <c r="P787" s="54">
        <v>6.4800691000000006</v>
      </c>
      <c r="Q787" s="54">
        <v>1.2960138200000006</v>
      </c>
      <c r="R787" s="54">
        <f t="shared" si="736"/>
        <v>230.31582305483499</v>
      </c>
      <c r="S787" s="54">
        <f t="shared" si="737"/>
        <v>-9.6521619599999973</v>
      </c>
      <c r="T787" s="55">
        <f t="shared" si="738"/>
        <v>-0.55382294812006327</v>
      </c>
      <c r="U787" s="54">
        <f t="shared" si="739"/>
        <v>0</v>
      </c>
      <c r="V787" s="55">
        <v>0</v>
      </c>
      <c r="W787" s="54">
        <f t="shared" si="740"/>
        <v>0</v>
      </c>
      <c r="X787" s="55">
        <v>0</v>
      </c>
      <c r="Y787" s="54">
        <f t="shared" si="741"/>
        <v>-8.3741757799999981</v>
      </c>
      <c r="Z787" s="55">
        <f t="shared" si="742"/>
        <v>-0.56375641088798312</v>
      </c>
      <c r="AA787" s="54">
        <f t="shared" si="743"/>
        <v>-1.2779861799999992</v>
      </c>
      <c r="AB787" s="55">
        <f t="shared" si="744"/>
        <v>-0.49649812742812716</v>
      </c>
      <c r="AC787" s="56" t="s">
        <v>1673</v>
      </c>
    </row>
    <row r="788" spans="1:29" ht="31.5" x14ac:dyDescent="0.25">
      <c r="A788" s="50" t="s">
        <v>1668</v>
      </c>
      <c r="B788" s="129" t="s">
        <v>1674</v>
      </c>
      <c r="C788" s="118" t="s">
        <v>1675</v>
      </c>
      <c r="D788" s="54">
        <v>75.362475533999998</v>
      </c>
      <c r="E788" s="54" t="s">
        <v>34</v>
      </c>
      <c r="F788" s="54">
        <v>32.688420989999997</v>
      </c>
      <c r="G788" s="71">
        <f t="shared" si="734"/>
        <v>42.674054544000001</v>
      </c>
      <c r="H788" s="54">
        <v>5.28916276</v>
      </c>
      <c r="I788" s="54">
        <v>0</v>
      </c>
      <c r="J788" s="54">
        <v>0</v>
      </c>
      <c r="K788" s="54">
        <v>4.4964689666666668</v>
      </c>
      <c r="L788" s="54">
        <v>0.79269379333333312</v>
      </c>
      <c r="M788" s="54">
        <f t="shared" si="735"/>
        <v>5.5235130400000001</v>
      </c>
      <c r="N788" s="54">
        <v>0</v>
      </c>
      <c r="O788" s="54">
        <v>0</v>
      </c>
      <c r="P788" s="54">
        <v>5.2658466100000005</v>
      </c>
      <c r="Q788" s="54">
        <v>0.25766642999999956</v>
      </c>
      <c r="R788" s="54">
        <f t="shared" si="736"/>
        <v>37.150541504000003</v>
      </c>
      <c r="S788" s="54">
        <f t="shared" si="737"/>
        <v>0.23435028000000013</v>
      </c>
      <c r="T788" s="55">
        <f t="shared" si="738"/>
        <v>4.4307632537290295E-2</v>
      </c>
      <c r="U788" s="54">
        <f t="shared" si="739"/>
        <v>0</v>
      </c>
      <c r="V788" s="55">
        <v>0</v>
      </c>
      <c r="W788" s="54">
        <f t="shared" si="740"/>
        <v>0</v>
      </c>
      <c r="X788" s="55">
        <v>0</v>
      </c>
      <c r="Y788" s="54">
        <f t="shared" si="741"/>
        <v>0.76937764333333369</v>
      </c>
      <c r="Z788" s="55">
        <f t="shared" si="742"/>
        <v>0.17110707291363572</v>
      </c>
      <c r="AA788" s="54">
        <f t="shared" si="743"/>
        <v>-0.53502736333333356</v>
      </c>
      <c r="AB788" s="55">
        <f t="shared" si="744"/>
        <v>-0.67494834428248252</v>
      </c>
      <c r="AC788" s="56" t="s">
        <v>34</v>
      </c>
    </row>
    <row r="789" spans="1:29" ht="31.5" x14ac:dyDescent="0.25">
      <c r="A789" s="50" t="s">
        <v>1668</v>
      </c>
      <c r="B789" s="129" t="s">
        <v>1676</v>
      </c>
      <c r="C789" s="90" t="s">
        <v>1677</v>
      </c>
      <c r="D789" s="54">
        <v>42.203135328000002</v>
      </c>
      <c r="E789" s="54" t="s">
        <v>34</v>
      </c>
      <c r="F789" s="54">
        <v>0</v>
      </c>
      <c r="G789" s="71">
        <f t="shared" si="734"/>
        <v>42.203135328000002</v>
      </c>
      <c r="H789" s="54">
        <v>1.2</v>
      </c>
      <c r="I789" s="54">
        <v>0</v>
      </c>
      <c r="J789" s="54">
        <v>0</v>
      </c>
      <c r="K789" s="54">
        <v>1</v>
      </c>
      <c r="L789" s="54">
        <v>0.19999999999999996</v>
      </c>
      <c r="M789" s="54">
        <f t="shared" si="735"/>
        <v>0</v>
      </c>
      <c r="N789" s="54">
        <v>0</v>
      </c>
      <c r="O789" s="54">
        <v>0</v>
      </c>
      <c r="P789" s="54">
        <v>0</v>
      </c>
      <c r="Q789" s="54">
        <v>0</v>
      </c>
      <c r="R789" s="54">
        <f t="shared" si="736"/>
        <v>42.203135328000002</v>
      </c>
      <c r="S789" s="54">
        <f t="shared" si="737"/>
        <v>-1.2</v>
      </c>
      <c r="T789" s="55">
        <f t="shared" si="738"/>
        <v>-1</v>
      </c>
      <c r="U789" s="54">
        <f t="shared" si="739"/>
        <v>0</v>
      </c>
      <c r="V789" s="55">
        <v>0</v>
      </c>
      <c r="W789" s="54">
        <f t="shared" si="740"/>
        <v>0</v>
      </c>
      <c r="X789" s="55">
        <v>0</v>
      </c>
      <c r="Y789" s="54">
        <f t="shared" si="741"/>
        <v>-1</v>
      </c>
      <c r="Z789" s="55">
        <f t="shared" si="742"/>
        <v>-1</v>
      </c>
      <c r="AA789" s="54">
        <f t="shared" si="743"/>
        <v>-0.19999999999999996</v>
      </c>
      <c r="AB789" s="55">
        <f t="shared" si="744"/>
        <v>-1</v>
      </c>
      <c r="AC789" s="56" t="s">
        <v>1678</v>
      </c>
    </row>
    <row r="790" spans="1:29" x14ac:dyDescent="0.25">
      <c r="A790" s="50" t="s">
        <v>1668</v>
      </c>
      <c r="B790" s="129" t="s">
        <v>1679</v>
      </c>
      <c r="C790" s="90" t="s">
        <v>1680</v>
      </c>
      <c r="D790" s="64">
        <v>12.1033676</v>
      </c>
      <c r="E790" s="64" t="s">
        <v>34</v>
      </c>
      <c r="F790" s="64">
        <v>2.71073466</v>
      </c>
      <c r="G790" s="71">
        <f t="shared" si="734"/>
        <v>9.3926329400000004</v>
      </c>
      <c r="H790" s="54">
        <v>9.3926329400000004</v>
      </c>
      <c r="I790" s="54">
        <v>0</v>
      </c>
      <c r="J790" s="54">
        <v>0</v>
      </c>
      <c r="K790" s="54">
        <v>7.827194116666667</v>
      </c>
      <c r="L790" s="54">
        <v>1.5654388233333334</v>
      </c>
      <c r="M790" s="54">
        <f t="shared" si="735"/>
        <v>9.3926329400000022</v>
      </c>
      <c r="N790" s="54">
        <v>0</v>
      </c>
      <c r="O790" s="54">
        <v>0</v>
      </c>
      <c r="P790" s="54">
        <v>7.9077601400000006</v>
      </c>
      <c r="Q790" s="54">
        <v>1.4848728000000015</v>
      </c>
      <c r="R790" s="54">
        <f t="shared" si="736"/>
        <v>0</v>
      </c>
      <c r="S790" s="54">
        <f t="shared" si="737"/>
        <v>0</v>
      </c>
      <c r="T790" s="55">
        <f t="shared" si="738"/>
        <v>0</v>
      </c>
      <c r="U790" s="54">
        <f t="shared" si="739"/>
        <v>0</v>
      </c>
      <c r="V790" s="55">
        <v>0</v>
      </c>
      <c r="W790" s="54">
        <f t="shared" si="740"/>
        <v>0</v>
      </c>
      <c r="X790" s="55">
        <v>0</v>
      </c>
      <c r="Y790" s="54">
        <f t="shared" si="741"/>
        <v>8.0566023333333625E-2</v>
      </c>
      <c r="Z790" s="55">
        <f t="shared" si="742"/>
        <v>1.0293091257540439E-2</v>
      </c>
      <c r="AA790" s="54">
        <f t="shared" si="743"/>
        <v>-8.0566023333331849E-2</v>
      </c>
      <c r="AB790" s="55">
        <f t="shared" si="744"/>
        <v>-5.1465456287701057E-2</v>
      </c>
      <c r="AC790" s="56" t="s">
        <v>34</v>
      </c>
    </row>
    <row r="791" spans="1:29" ht="31.5" x14ac:dyDescent="0.25">
      <c r="A791" s="50" t="s">
        <v>1668</v>
      </c>
      <c r="B791" s="129" t="s">
        <v>1681</v>
      </c>
      <c r="C791" s="90" t="s">
        <v>1682</v>
      </c>
      <c r="D791" s="54">
        <v>14.245023980000003</v>
      </c>
      <c r="E791" s="54" t="s">
        <v>34</v>
      </c>
      <c r="F791" s="54">
        <v>11.655342460000002</v>
      </c>
      <c r="G791" s="71">
        <f t="shared" si="734"/>
        <v>2.589681520000001</v>
      </c>
      <c r="H791" s="54">
        <v>2.5896815200000005</v>
      </c>
      <c r="I791" s="54">
        <v>0</v>
      </c>
      <c r="J791" s="54">
        <v>0</v>
      </c>
      <c r="K791" s="54">
        <v>2.1580679333333337</v>
      </c>
      <c r="L791" s="54">
        <v>0.43161358666666638</v>
      </c>
      <c r="M791" s="54">
        <f t="shared" si="735"/>
        <v>2.5896815200000001</v>
      </c>
      <c r="N791" s="54">
        <v>0</v>
      </c>
      <c r="O791" s="54">
        <v>0</v>
      </c>
      <c r="P791" s="54">
        <v>2.2247345999999997</v>
      </c>
      <c r="Q791" s="54">
        <v>0.3649469200000004</v>
      </c>
      <c r="R791" s="54">
        <f t="shared" si="736"/>
        <v>0</v>
      </c>
      <c r="S791" s="54">
        <f t="shared" si="737"/>
        <v>0</v>
      </c>
      <c r="T791" s="55">
        <f t="shared" si="738"/>
        <v>0</v>
      </c>
      <c r="U791" s="54">
        <f t="shared" si="739"/>
        <v>0</v>
      </c>
      <c r="V791" s="55">
        <v>0</v>
      </c>
      <c r="W791" s="54">
        <f t="shared" si="740"/>
        <v>0</v>
      </c>
      <c r="X791" s="55">
        <v>0</v>
      </c>
      <c r="Y791" s="54">
        <f t="shared" si="741"/>
        <v>6.6666666666665986E-2</v>
      </c>
      <c r="Z791" s="55">
        <f t="shared" si="742"/>
        <v>3.0891829509598991E-2</v>
      </c>
      <c r="AA791" s="54">
        <f t="shared" si="743"/>
        <v>-6.6666666666665986E-2</v>
      </c>
      <c r="AB791" s="55">
        <f t="shared" si="744"/>
        <v>-0.15445914754799508</v>
      </c>
      <c r="AC791" s="56" t="s">
        <v>34</v>
      </c>
    </row>
    <row r="792" spans="1:29" ht="47.25" x14ac:dyDescent="0.25">
      <c r="A792" s="50" t="s">
        <v>1668</v>
      </c>
      <c r="B792" s="129" t="s">
        <v>1683</v>
      </c>
      <c r="C792" s="90" t="s">
        <v>1684</v>
      </c>
      <c r="D792" s="77">
        <v>17.439510800000001</v>
      </c>
      <c r="E792" s="77" t="s">
        <v>34</v>
      </c>
      <c r="F792" s="77">
        <v>15.82591184</v>
      </c>
      <c r="G792" s="71">
        <f t="shared" si="734"/>
        <v>1.6135989600000009</v>
      </c>
      <c r="H792" s="54">
        <v>1.6135989600000002</v>
      </c>
      <c r="I792" s="54">
        <v>0</v>
      </c>
      <c r="J792" s="54">
        <v>0</v>
      </c>
      <c r="K792" s="54">
        <v>1.3446658</v>
      </c>
      <c r="L792" s="54">
        <v>0.26893316</v>
      </c>
      <c r="M792" s="54">
        <f t="shared" si="735"/>
        <v>1.61359896</v>
      </c>
      <c r="N792" s="54">
        <v>0</v>
      </c>
      <c r="O792" s="54">
        <v>0</v>
      </c>
      <c r="P792" s="54">
        <v>1.3644927</v>
      </c>
      <c r="Q792" s="54">
        <v>0.24910626000000002</v>
      </c>
      <c r="R792" s="54">
        <f t="shared" si="736"/>
        <v>0</v>
      </c>
      <c r="S792" s="54">
        <f t="shared" si="737"/>
        <v>0</v>
      </c>
      <c r="T792" s="55">
        <f t="shared" si="738"/>
        <v>0</v>
      </c>
      <c r="U792" s="54">
        <f t="shared" si="739"/>
        <v>0</v>
      </c>
      <c r="V792" s="55">
        <v>0</v>
      </c>
      <c r="W792" s="54">
        <f t="shared" si="740"/>
        <v>0</v>
      </c>
      <c r="X792" s="55">
        <v>0</v>
      </c>
      <c r="Y792" s="54">
        <f t="shared" si="741"/>
        <v>1.9826899999999981E-2</v>
      </c>
      <c r="Z792" s="55">
        <f t="shared" si="742"/>
        <v>1.4744853330842489E-2</v>
      </c>
      <c r="AA792" s="54">
        <f t="shared" si="743"/>
        <v>-1.9826899999999981E-2</v>
      </c>
      <c r="AB792" s="55">
        <f t="shared" si="744"/>
        <v>-7.3724266654212445E-2</v>
      </c>
      <c r="AC792" s="56" t="s">
        <v>34</v>
      </c>
    </row>
    <row r="793" spans="1:29" ht="94.5" x14ac:dyDescent="0.25">
      <c r="A793" s="50" t="s">
        <v>1668</v>
      </c>
      <c r="B793" s="129" t="s">
        <v>1685</v>
      </c>
      <c r="C793" s="90" t="s">
        <v>1686</v>
      </c>
      <c r="D793" s="77">
        <v>24.938038519999999</v>
      </c>
      <c r="E793" s="77" t="s">
        <v>34</v>
      </c>
      <c r="F793" s="77">
        <v>22.496038519999999</v>
      </c>
      <c r="G793" s="71">
        <f t="shared" si="734"/>
        <v>2.4420000000000002</v>
      </c>
      <c r="H793" s="54">
        <v>2.4420000000000002</v>
      </c>
      <c r="I793" s="54">
        <v>0</v>
      </c>
      <c r="J793" s="54">
        <v>0</v>
      </c>
      <c r="K793" s="54">
        <v>2.0350000000000001</v>
      </c>
      <c r="L793" s="54">
        <v>0.40700000000000003</v>
      </c>
      <c r="M793" s="54">
        <f t="shared" si="735"/>
        <v>2.4420000000000002</v>
      </c>
      <c r="N793" s="54">
        <v>0</v>
      </c>
      <c r="O793" s="54">
        <v>0</v>
      </c>
      <c r="P793" s="54">
        <v>2.0350000000000001</v>
      </c>
      <c r="Q793" s="54">
        <v>0.40700000000000003</v>
      </c>
      <c r="R793" s="54">
        <f t="shared" si="736"/>
        <v>0</v>
      </c>
      <c r="S793" s="54">
        <f t="shared" si="737"/>
        <v>0</v>
      </c>
      <c r="T793" s="55">
        <f t="shared" si="738"/>
        <v>0</v>
      </c>
      <c r="U793" s="54">
        <f t="shared" si="739"/>
        <v>0</v>
      </c>
      <c r="V793" s="55">
        <v>0</v>
      </c>
      <c r="W793" s="54">
        <f t="shared" si="740"/>
        <v>0</v>
      </c>
      <c r="X793" s="55">
        <v>0</v>
      </c>
      <c r="Y793" s="54">
        <f t="shared" si="741"/>
        <v>0</v>
      </c>
      <c r="Z793" s="55">
        <f t="shared" si="742"/>
        <v>0</v>
      </c>
      <c r="AA793" s="54">
        <f t="shared" si="743"/>
        <v>0</v>
      </c>
      <c r="AB793" s="55">
        <f t="shared" si="744"/>
        <v>0</v>
      </c>
      <c r="AC793" s="56" t="s">
        <v>34</v>
      </c>
    </row>
    <row r="794" spans="1:29" ht="63" x14ac:dyDescent="0.25">
      <c r="A794" s="50" t="s">
        <v>1668</v>
      </c>
      <c r="B794" s="129" t="s">
        <v>1687</v>
      </c>
      <c r="C794" s="90" t="s">
        <v>1688</v>
      </c>
      <c r="D794" s="77">
        <v>17.69784087</v>
      </c>
      <c r="E794" s="77" t="s">
        <v>34</v>
      </c>
      <c r="F794" s="77">
        <v>10.597840870000001</v>
      </c>
      <c r="G794" s="71">
        <f t="shared" si="734"/>
        <v>7.1</v>
      </c>
      <c r="H794" s="54">
        <v>7.1</v>
      </c>
      <c r="I794" s="54">
        <v>0</v>
      </c>
      <c r="J794" s="54">
        <v>0</v>
      </c>
      <c r="K794" s="54">
        <v>7.1</v>
      </c>
      <c r="L794" s="54">
        <v>0</v>
      </c>
      <c r="M794" s="54">
        <f t="shared" si="735"/>
        <v>7.81</v>
      </c>
      <c r="N794" s="54">
        <v>0</v>
      </c>
      <c r="O794" s="54">
        <v>0</v>
      </c>
      <c r="P794" s="54">
        <v>7.81</v>
      </c>
      <c r="Q794" s="54">
        <v>0</v>
      </c>
      <c r="R794" s="54">
        <f t="shared" si="736"/>
        <v>-0.71</v>
      </c>
      <c r="S794" s="54">
        <f t="shared" si="737"/>
        <v>0.71</v>
      </c>
      <c r="T794" s="55">
        <f t="shared" si="738"/>
        <v>0.1</v>
      </c>
      <c r="U794" s="54">
        <f t="shared" si="739"/>
        <v>0</v>
      </c>
      <c r="V794" s="55">
        <v>0</v>
      </c>
      <c r="W794" s="54">
        <f t="shared" si="740"/>
        <v>0</v>
      </c>
      <c r="X794" s="55">
        <v>0</v>
      </c>
      <c r="Y794" s="54">
        <f t="shared" si="741"/>
        <v>0.71</v>
      </c>
      <c r="Z794" s="55">
        <f t="shared" si="742"/>
        <v>0.1</v>
      </c>
      <c r="AA794" s="54">
        <f t="shared" si="743"/>
        <v>0</v>
      </c>
      <c r="AB794" s="55">
        <v>0</v>
      </c>
      <c r="AC794" s="56" t="s">
        <v>34</v>
      </c>
    </row>
    <row r="795" spans="1:29" ht="31.5" x14ac:dyDescent="0.25">
      <c r="A795" s="50" t="s">
        <v>1668</v>
      </c>
      <c r="B795" s="129" t="s">
        <v>1689</v>
      </c>
      <c r="C795" s="90" t="s">
        <v>1690</v>
      </c>
      <c r="D795" s="54">
        <v>30.073919479999994</v>
      </c>
      <c r="E795" s="54" t="s">
        <v>34</v>
      </c>
      <c r="F795" s="54">
        <v>3.00474804</v>
      </c>
      <c r="G795" s="71">
        <f t="shared" si="734"/>
        <v>27.069171439999995</v>
      </c>
      <c r="H795" s="54">
        <v>26.920171439999997</v>
      </c>
      <c r="I795" s="54">
        <v>0</v>
      </c>
      <c r="J795" s="54">
        <v>0</v>
      </c>
      <c r="K795" s="54">
        <v>22.636556373333335</v>
      </c>
      <c r="L795" s="54">
        <v>4.2836150666666626</v>
      </c>
      <c r="M795" s="54">
        <f t="shared" si="735"/>
        <v>22.113306569999999</v>
      </c>
      <c r="N795" s="54">
        <v>0</v>
      </c>
      <c r="O795" s="54">
        <v>0</v>
      </c>
      <c r="P795" s="54">
        <v>20.616831600000001</v>
      </c>
      <c r="Q795" s="54">
        <v>1.4964749699999977</v>
      </c>
      <c r="R795" s="54">
        <f t="shared" si="736"/>
        <v>4.9558648699999956</v>
      </c>
      <c r="S795" s="54">
        <f t="shared" si="737"/>
        <v>-4.8068648699999983</v>
      </c>
      <c r="T795" s="55">
        <f t="shared" si="738"/>
        <v>-0.17855996499552748</v>
      </c>
      <c r="U795" s="54">
        <f t="shared" si="739"/>
        <v>0</v>
      </c>
      <c r="V795" s="55">
        <v>0</v>
      </c>
      <c r="W795" s="54">
        <f t="shared" si="740"/>
        <v>0</v>
      </c>
      <c r="X795" s="55">
        <v>0</v>
      </c>
      <c r="Y795" s="54">
        <f t="shared" si="741"/>
        <v>-2.0197247733333334</v>
      </c>
      <c r="Z795" s="55">
        <f t="shared" si="742"/>
        <v>-8.9224029486774797E-2</v>
      </c>
      <c r="AA795" s="54">
        <f t="shared" si="743"/>
        <v>-2.7871400966666648</v>
      </c>
      <c r="AB795" s="55">
        <f t="shared" si="744"/>
        <v>-0.65065138984010196</v>
      </c>
      <c r="AC795" s="56" t="s">
        <v>1691</v>
      </c>
    </row>
    <row r="796" spans="1:29" ht="31.5" x14ac:dyDescent="0.25">
      <c r="A796" s="50" t="s">
        <v>1668</v>
      </c>
      <c r="B796" s="129" t="s">
        <v>1692</v>
      </c>
      <c r="C796" s="90" t="s">
        <v>1693</v>
      </c>
      <c r="D796" s="77">
        <v>24.069563860000002</v>
      </c>
      <c r="E796" s="77" t="s">
        <v>34</v>
      </c>
      <c r="F796" s="77">
        <v>16.864686700000004</v>
      </c>
      <c r="G796" s="71">
        <f t="shared" si="734"/>
        <v>7.2048771599999988</v>
      </c>
      <c r="H796" s="54">
        <v>7.2048771599999988</v>
      </c>
      <c r="I796" s="54">
        <v>0</v>
      </c>
      <c r="J796" s="54">
        <v>0</v>
      </c>
      <c r="K796" s="54">
        <v>6.0040642999999996</v>
      </c>
      <c r="L796" s="54">
        <v>1.2008128600000001</v>
      </c>
      <c r="M796" s="54">
        <f t="shared" si="735"/>
        <v>6.8701363300000002</v>
      </c>
      <c r="N796" s="54">
        <v>0</v>
      </c>
      <c r="O796" s="54">
        <v>0</v>
      </c>
      <c r="P796" s="54">
        <v>5.8366392100000004</v>
      </c>
      <c r="Q796" s="54">
        <v>1.0334971199999998</v>
      </c>
      <c r="R796" s="54">
        <f t="shared" si="736"/>
        <v>0.33474082999999855</v>
      </c>
      <c r="S796" s="54">
        <f t="shared" si="737"/>
        <v>-0.33474082999999855</v>
      </c>
      <c r="T796" s="55">
        <f t="shared" si="738"/>
        <v>-4.6460310504447044E-2</v>
      </c>
      <c r="U796" s="54">
        <f t="shared" si="739"/>
        <v>0</v>
      </c>
      <c r="V796" s="55">
        <v>0</v>
      </c>
      <c r="W796" s="54">
        <f t="shared" si="740"/>
        <v>0</v>
      </c>
      <c r="X796" s="55">
        <v>0</v>
      </c>
      <c r="Y796" s="54">
        <f t="shared" si="741"/>
        <v>-0.16742508999999917</v>
      </c>
      <c r="Z796" s="55">
        <f t="shared" si="742"/>
        <v>-2.7885292634191004E-2</v>
      </c>
      <c r="AA796" s="54">
        <f t="shared" si="743"/>
        <v>-0.16731574000000027</v>
      </c>
      <c r="AB796" s="55">
        <f t="shared" si="744"/>
        <v>-0.13933539985572793</v>
      </c>
      <c r="AC796" s="56" t="s">
        <v>34</v>
      </c>
    </row>
    <row r="797" spans="1:29" ht="31.5" x14ac:dyDescent="0.25">
      <c r="A797" s="50" t="s">
        <v>1668</v>
      </c>
      <c r="B797" s="129" t="s">
        <v>1694</v>
      </c>
      <c r="C797" s="90" t="s">
        <v>1695</v>
      </c>
      <c r="D797" s="54">
        <v>11.511999999999999</v>
      </c>
      <c r="E797" s="54" t="s">
        <v>34</v>
      </c>
      <c r="F797" s="54">
        <v>0</v>
      </c>
      <c r="G797" s="71">
        <f t="shared" si="734"/>
        <v>11.511999999999999</v>
      </c>
      <c r="H797" s="54">
        <v>10.561999999999999</v>
      </c>
      <c r="I797" s="54">
        <v>0</v>
      </c>
      <c r="J797" s="54">
        <v>0</v>
      </c>
      <c r="K797" s="54">
        <v>8.9403333333333332</v>
      </c>
      <c r="L797" s="54">
        <v>1.6216666666666661</v>
      </c>
      <c r="M797" s="54">
        <f t="shared" si="735"/>
        <v>0</v>
      </c>
      <c r="N797" s="54">
        <v>0</v>
      </c>
      <c r="O797" s="54">
        <v>0</v>
      </c>
      <c r="P797" s="54">
        <v>0</v>
      </c>
      <c r="Q797" s="54">
        <v>0</v>
      </c>
      <c r="R797" s="54">
        <f t="shared" si="736"/>
        <v>11.511999999999999</v>
      </c>
      <c r="S797" s="54">
        <f t="shared" si="737"/>
        <v>-10.561999999999999</v>
      </c>
      <c r="T797" s="55">
        <f t="shared" si="738"/>
        <v>-1</v>
      </c>
      <c r="U797" s="54">
        <f t="shared" si="739"/>
        <v>0</v>
      </c>
      <c r="V797" s="55">
        <v>0</v>
      </c>
      <c r="W797" s="54">
        <f t="shared" si="740"/>
        <v>0</v>
      </c>
      <c r="X797" s="55">
        <v>0</v>
      </c>
      <c r="Y797" s="54">
        <f t="shared" si="741"/>
        <v>-8.9403333333333332</v>
      </c>
      <c r="Z797" s="55">
        <f t="shared" si="742"/>
        <v>-1</v>
      </c>
      <c r="AA797" s="54">
        <f t="shared" si="743"/>
        <v>-1.6216666666666661</v>
      </c>
      <c r="AB797" s="55">
        <f t="shared" si="744"/>
        <v>-1</v>
      </c>
      <c r="AC797" s="56" t="s">
        <v>1696</v>
      </c>
    </row>
    <row r="798" spans="1:29" ht="47.25" x14ac:dyDescent="0.25">
      <c r="A798" s="50" t="s">
        <v>1668</v>
      </c>
      <c r="B798" s="129" t="s">
        <v>1697</v>
      </c>
      <c r="C798" s="90" t="s">
        <v>1698</v>
      </c>
      <c r="D798" s="77">
        <v>0</v>
      </c>
      <c r="E798" s="77" t="s">
        <v>34</v>
      </c>
      <c r="F798" s="77">
        <v>0</v>
      </c>
      <c r="G798" s="71">
        <f t="shared" si="734"/>
        <v>0</v>
      </c>
      <c r="H798" s="54">
        <v>0</v>
      </c>
      <c r="I798" s="54">
        <v>0</v>
      </c>
      <c r="J798" s="54">
        <v>0</v>
      </c>
      <c r="K798" s="54">
        <v>0</v>
      </c>
      <c r="L798" s="54">
        <v>0</v>
      </c>
      <c r="M798" s="54">
        <f t="shared" si="735"/>
        <v>0</v>
      </c>
      <c r="N798" s="54">
        <v>0</v>
      </c>
      <c r="O798" s="54">
        <v>0</v>
      </c>
      <c r="P798" s="54">
        <v>0</v>
      </c>
      <c r="Q798" s="54">
        <v>0</v>
      </c>
      <c r="R798" s="54">
        <f t="shared" si="736"/>
        <v>0</v>
      </c>
      <c r="S798" s="54">
        <f t="shared" si="737"/>
        <v>0</v>
      </c>
      <c r="T798" s="55">
        <v>0</v>
      </c>
      <c r="U798" s="54">
        <f t="shared" si="739"/>
        <v>0</v>
      </c>
      <c r="V798" s="55">
        <v>0</v>
      </c>
      <c r="W798" s="54">
        <f t="shared" si="740"/>
        <v>0</v>
      </c>
      <c r="X798" s="55">
        <v>0</v>
      </c>
      <c r="Y798" s="54">
        <f t="shared" si="741"/>
        <v>0</v>
      </c>
      <c r="Z798" s="55">
        <v>0</v>
      </c>
      <c r="AA798" s="54">
        <f t="shared" si="743"/>
        <v>0</v>
      </c>
      <c r="AB798" s="55">
        <v>0</v>
      </c>
      <c r="AC798" s="56" t="s">
        <v>1696</v>
      </c>
    </row>
    <row r="799" spans="1:29" ht="31.5" x14ac:dyDescent="0.25">
      <c r="A799" s="50" t="s">
        <v>1668</v>
      </c>
      <c r="B799" s="129" t="s">
        <v>1699</v>
      </c>
      <c r="C799" s="90" t="s">
        <v>1700</v>
      </c>
      <c r="D799" s="54">
        <v>2.73</v>
      </c>
      <c r="E799" s="54" t="s">
        <v>34</v>
      </c>
      <c r="F799" s="71">
        <v>0</v>
      </c>
      <c r="G799" s="71">
        <f t="shared" si="734"/>
        <v>2.73</v>
      </c>
      <c r="H799" s="54">
        <v>2.4569999999999999</v>
      </c>
      <c r="I799" s="54">
        <v>0</v>
      </c>
      <c r="J799" s="54">
        <v>0</v>
      </c>
      <c r="K799" s="54">
        <v>2.0474999999999999</v>
      </c>
      <c r="L799" s="54">
        <v>0.40949999999999998</v>
      </c>
      <c r="M799" s="54">
        <f t="shared" si="735"/>
        <v>0.24355570000000001</v>
      </c>
      <c r="N799" s="54">
        <v>0</v>
      </c>
      <c r="O799" s="54">
        <v>0</v>
      </c>
      <c r="P799" s="54">
        <v>0.20296307999999999</v>
      </c>
      <c r="Q799" s="54">
        <v>4.0592620000000024E-2</v>
      </c>
      <c r="R799" s="54">
        <f t="shared" si="736"/>
        <v>2.4864443000000001</v>
      </c>
      <c r="S799" s="54">
        <f t="shared" si="737"/>
        <v>-2.2134442999999999</v>
      </c>
      <c r="T799" s="55">
        <f t="shared" si="738"/>
        <v>-0.90087273097273102</v>
      </c>
      <c r="U799" s="54">
        <f t="shared" si="739"/>
        <v>0</v>
      </c>
      <c r="V799" s="55">
        <v>0</v>
      </c>
      <c r="W799" s="54">
        <f t="shared" si="740"/>
        <v>0</v>
      </c>
      <c r="X799" s="55">
        <v>0</v>
      </c>
      <c r="Y799" s="54">
        <f t="shared" si="741"/>
        <v>-1.8445369199999999</v>
      </c>
      <c r="Z799" s="55">
        <f t="shared" si="742"/>
        <v>-0.90087273260073264</v>
      </c>
      <c r="AA799" s="54">
        <f t="shared" si="743"/>
        <v>-0.36890737999999995</v>
      </c>
      <c r="AB799" s="55">
        <f t="shared" si="744"/>
        <v>-0.90087272283272279</v>
      </c>
      <c r="AC799" s="56" t="s">
        <v>1701</v>
      </c>
    </row>
    <row r="800" spans="1:29" ht="31.5" x14ac:dyDescent="0.25">
      <c r="A800" s="50" t="s">
        <v>1668</v>
      </c>
      <c r="B800" s="129" t="s">
        <v>1702</v>
      </c>
      <c r="C800" s="90" t="s">
        <v>1703</v>
      </c>
      <c r="D800" s="54">
        <v>76.122287999999998</v>
      </c>
      <c r="E800" s="54" t="s">
        <v>34</v>
      </c>
      <c r="F800" s="71">
        <v>0.25281379999999998</v>
      </c>
      <c r="G800" s="71">
        <f t="shared" si="734"/>
        <v>75.869474199999999</v>
      </c>
      <c r="H800" s="54">
        <v>5.0271862</v>
      </c>
      <c r="I800" s="54">
        <v>0</v>
      </c>
      <c r="J800" s="54">
        <v>0</v>
      </c>
      <c r="K800" s="54">
        <v>4.1893218333333335</v>
      </c>
      <c r="L800" s="54">
        <v>0.83786436666666653</v>
      </c>
      <c r="M800" s="54">
        <f t="shared" si="735"/>
        <v>5.0271862</v>
      </c>
      <c r="N800" s="54">
        <v>0</v>
      </c>
      <c r="O800" s="54">
        <v>0</v>
      </c>
      <c r="P800" s="54">
        <v>4.1893218299999999</v>
      </c>
      <c r="Q800" s="54">
        <v>0.83786437000000014</v>
      </c>
      <c r="R800" s="54">
        <f t="shared" si="736"/>
        <v>70.842287999999996</v>
      </c>
      <c r="S800" s="54">
        <f t="shared" si="737"/>
        <v>0</v>
      </c>
      <c r="T800" s="55">
        <f t="shared" si="738"/>
        <v>0</v>
      </c>
      <c r="U800" s="54">
        <f t="shared" si="739"/>
        <v>0</v>
      </c>
      <c r="V800" s="55">
        <v>0</v>
      </c>
      <c r="W800" s="54">
        <f t="shared" si="740"/>
        <v>0</v>
      </c>
      <c r="X800" s="55">
        <v>0</v>
      </c>
      <c r="Y800" s="54">
        <f t="shared" si="741"/>
        <v>-3.33333360913457E-9</v>
      </c>
      <c r="Z800" s="55">
        <f t="shared" si="742"/>
        <v>-7.9567379679739808E-10</v>
      </c>
      <c r="AA800" s="54">
        <f t="shared" si="743"/>
        <v>3.33333360913457E-9</v>
      </c>
      <c r="AB800" s="55">
        <f t="shared" si="744"/>
        <v>3.9783689839869913E-9</v>
      </c>
      <c r="AC800" s="56" t="s">
        <v>34</v>
      </c>
    </row>
    <row r="801" spans="1:29" ht="47.25" x14ac:dyDescent="0.25">
      <c r="A801" s="50" t="s">
        <v>1668</v>
      </c>
      <c r="B801" s="129" t="s">
        <v>1704</v>
      </c>
      <c r="C801" s="90" t="s">
        <v>1705</v>
      </c>
      <c r="D801" s="54">
        <v>104.24727006399998</v>
      </c>
      <c r="E801" s="54" t="s">
        <v>34</v>
      </c>
      <c r="F801" s="71">
        <v>0</v>
      </c>
      <c r="G801" s="71">
        <f t="shared" si="734"/>
        <v>104.24727006399998</v>
      </c>
      <c r="H801" s="54">
        <v>1.8</v>
      </c>
      <c r="I801" s="54">
        <v>0</v>
      </c>
      <c r="J801" s="54">
        <v>0</v>
      </c>
      <c r="K801" s="54">
        <v>1.5</v>
      </c>
      <c r="L801" s="54">
        <v>0.30000000000000004</v>
      </c>
      <c r="M801" s="54">
        <f t="shared" si="735"/>
        <v>0</v>
      </c>
      <c r="N801" s="54">
        <v>0</v>
      </c>
      <c r="O801" s="54">
        <v>0</v>
      </c>
      <c r="P801" s="54">
        <v>0</v>
      </c>
      <c r="Q801" s="54">
        <v>0</v>
      </c>
      <c r="R801" s="54">
        <f t="shared" si="736"/>
        <v>104.24727006399998</v>
      </c>
      <c r="S801" s="54">
        <f t="shared" si="737"/>
        <v>-1.8</v>
      </c>
      <c r="T801" s="55">
        <f t="shared" si="738"/>
        <v>-1</v>
      </c>
      <c r="U801" s="54">
        <f t="shared" si="739"/>
        <v>0</v>
      </c>
      <c r="V801" s="55">
        <v>0</v>
      </c>
      <c r="W801" s="54">
        <f t="shared" si="740"/>
        <v>0</v>
      </c>
      <c r="X801" s="55">
        <v>0</v>
      </c>
      <c r="Y801" s="54">
        <f t="shared" si="741"/>
        <v>-1.5</v>
      </c>
      <c r="Z801" s="55">
        <f t="shared" si="742"/>
        <v>-1</v>
      </c>
      <c r="AA801" s="54">
        <f t="shared" si="743"/>
        <v>-0.30000000000000004</v>
      </c>
      <c r="AB801" s="55">
        <f t="shared" si="744"/>
        <v>-1</v>
      </c>
      <c r="AC801" s="56" t="s">
        <v>1696</v>
      </c>
    </row>
    <row r="802" spans="1:29" ht="31.5" x14ac:dyDescent="0.25">
      <c r="A802" s="50" t="s">
        <v>1668</v>
      </c>
      <c r="B802" s="129" t="s">
        <v>1706</v>
      </c>
      <c r="C802" s="90" t="s">
        <v>1707</v>
      </c>
      <c r="D802" s="54">
        <v>387.16867559999997</v>
      </c>
      <c r="E802" s="54" t="s">
        <v>34</v>
      </c>
      <c r="F802" s="71">
        <v>47.384999999999998</v>
      </c>
      <c r="G802" s="71">
        <f t="shared" si="734"/>
        <v>339.78367559999998</v>
      </c>
      <c r="H802" s="54">
        <v>327.93513239999999</v>
      </c>
      <c r="I802" s="54">
        <v>0</v>
      </c>
      <c r="J802" s="54">
        <v>0</v>
      </c>
      <c r="K802" s="54">
        <v>0</v>
      </c>
      <c r="L802" s="54">
        <v>327.93513239999999</v>
      </c>
      <c r="M802" s="54">
        <f t="shared" si="735"/>
        <v>71.341616869999996</v>
      </c>
      <c r="N802" s="54">
        <v>0</v>
      </c>
      <c r="O802" s="54">
        <v>0</v>
      </c>
      <c r="P802" s="54">
        <v>0</v>
      </c>
      <c r="Q802" s="54">
        <v>71.341616869999996</v>
      </c>
      <c r="R802" s="54">
        <f t="shared" si="736"/>
        <v>268.44205872999999</v>
      </c>
      <c r="S802" s="54">
        <f t="shared" si="737"/>
        <v>-256.59351552999999</v>
      </c>
      <c r="T802" s="55">
        <f t="shared" si="738"/>
        <v>-0.78245204669629353</v>
      </c>
      <c r="U802" s="54">
        <f t="shared" si="739"/>
        <v>0</v>
      </c>
      <c r="V802" s="55">
        <v>0</v>
      </c>
      <c r="W802" s="54">
        <f t="shared" si="740"/>
        <v>0</v>
      </c>
      <c r="X802" s="55">
        <v>0</v>
      </c>
      <c r="Y802" s="54">
        <f t="shared" si="741"/>
        <v>0</v>
      </c>
      <c r="Z802" s="55">
        <v>0</v>
      </c>
      <c r="AA802" s="54">
        <f t="shared" si="743"/>
        <v>-256.59351552999999</v>
      </c>
      <c r="AB802" s="55">
        <f t="shared" si="744"/>
        <v>-0.78245204669629353</v>
      </c>
      <c r="AC802" s="56" t="s">
        <v>1653</v>
      </c>
    </row>
    <row r="803" spans="1:29" ht="31.5" x14ac:dyDescent="0.25">
      <c r="A803" s="50" t="s">
        <v>1668</v>
      </c>
      <c r="B803" s="129" t="s">
        <v>1708</v>
      </c>
      <c r="C803" s="90" t="s">
        <v>1709</v>
      </c>
      <c r="D803" s="64">
        <v>75.285904404000007</v>
      </c>
      <c r="E803" s="64" t="s">
        <v>34</v>
      </c>
      <c r="F803" s="64">
        <v>0.62475477000000001</v>
      </c>
      <c r="G803" s="71">
        <f t="shared" si="734"/>
        <v>74.661149634000012</v>
      </c>
      <c r="H803" s="54">
        <v>4.2352452300000003</v>
      </c>
      <c r="I803" s="54">
        <v>0</v>
      </c>
      <c r="J803" s="54">
        <v>0</v>
      </c>
      <c r="K803" s="54">
        <v>0</v>
      </c>
      <c r="L803" s="54">
        <v>4.2352452300000003</v>
      </c>
      <c r="M803" s="54">
        <f t="shared" si="735"/>
        <v>4.2352452300000003</v>
      </c>
      <c r="N803" s="54">
        <v>0</v>
      </c>
      <c r="O803" s="54">
        <v>0</v>
      </c>
      <c r="P803" s="54">
        <v>0</v>
      </c>
      <c r="Q803" s="54">
        <v>4.2352452300000003</v>
      </c>
      <c r="R803" s="54">
        <f t="shared" si="736"/>
        <v>70.425904404000008</v>
      </c>
      <c r="S803" s="54">
        <f t="shared" si="737"/>
        <v>0</v>
      </c>
      <c r="T803" s="55">
        <f t="shared" si="738"/>
        <v>0</v>
      </c>
      <c r="U803" s="54">
        <f t="shared" si="739"/>
        <v>0</v>
      </c>
      <c r="V803" s="55">
        <v>0</v>
      </c>
      <c r="W803" s="54">
        <f t="shared" si="740"/>
        <v>0</v>
      </c>
      <c r="X803" s="55">
        <v>0</v>
      </c>
      <c r="Y803" s="54">
        <f t="shared" si="741"/>
        <v>0</v>
      </c>
      <c r="Z803" s="55">
        <v>0</v>
      </c>
      <c r="AA803" s="54">
        <f t="shared" si="743"/>
        <v>0</v>
      </c>
      <c r="AB803" s="55">
        <f t="shared" si="744"/>
        <v>0</v>
      </c>
      <c r="AC803" s="56" t="s">
        <v>34</v>
      </c>
    </row>
    <row r="804" spans="1:29" ht="94.5" x14ac:dyDescent="0.25">
      <c r="A804" s="50" t="s">
        <v>1668</v>
      </c>
      <c r="B804" s="129" t="s">
        <v>1710</v>
      </c>
      <c r="C804" s="90" t="s">
        <v>1711</v>
      </c>
      <c r="D804" s="54">
        <v>117.60000000000001</v>
      </c>
      <c r="E804" s="54" t="s">
        <v>34</v>
      </c>
      <c r="F804" s="71">
        <v>2.0587298799999996</v>
      </c>
      <c r="G804" s="71">
        <f t="shared" si="734"/>
        <v>115.54127012000001</v>
      </c>
      <c r="H804" s="54">
        <v>115.54127012000001</v>
      </c>
      <c r="I804" s="54">
        <v>0</v>
      </c>
      <c r="J804" s="54">
        <v>0</v>
      </c>
      <c r="K804" s="54">
        <v>0</v>
      </c>
      <c r="L804" s="54">
        <v>115.54127012000001</v>
      </c>
      <c r="M804" s="54">
        <f t="shared" si="735"/>
        <v>99.546419049999997</v>
      </c>
      <c r="N804" s="54">
        <v>0</v>
      </c>
      <c r="O804" s="54">
        <v>0</v>
      </c>
      <c r="P804" s="54">
        <v>0</v>
      </c>
      <c r="Q804" s="54">
        <v>99.546419049999997</v>
      </c>
      <c r="R804" s="54">
        <f t="shared" si="736"/>
        <v>15.99485107000001</v>
      </c>
      <c r="S804" s="54">
        <f t="shared" si="737"/>
        <v>-15.99485107000001</v>
      </c>
      <c r="T804" s="55">
        <f t="shared" si="738"/>
        <v>-0.13843409418459671</v>
      </c>
      <c r="U804" s="54">
        <f t="shared" si="739"/>
        <v>0</v>
      </c>
      <c r="V804" s="55">
        <v>0</v>
      </c>
      <c r="W804" s="54">
        <f t="shared" si="740"/>
        <v>0</v>
      </c>
      <c r="X804" s="55">
        <v>0</v>
      </c>
      <c r="Y804" s="54">
        <f t="shared" si="741"/>
        <v>0</v>
      </c>
      <c r="Z804" s="55">
        <v>0</v>
      </c>
      <c r="AA804" s="54">
        <f t="shared" si="743"/>
        <v>-15.99485107000001</v>
      </c>
      <c r="AB804" s="55">
        <f t="shared" si="744"/>
        <v>-0.13843409418459671</v>
      </c>
      <c r="AC804" s="56" t="s">
        <v>1712</v>
      </c>
    </row>
    <row r="805" spans="1:29" ht="63" x14ac:dyDescent="0.25">
      <c r="A805" s="50" t="s">
        <v>1668</v>
      </c>
      <c r="B805" s="129" t="s">
        <v>1713</v>
      </c>
      <c r="C805" s="90" t="s">
        <v>1714</v>
      </c>
      <c r="D805" s="54">
        <v>7.4880000000000004</v>
      </c>
      <c r="E805" s="54" t="s">
        <v>34</v>
      </c>
      <c r="F805" s="71">
        <v>0</v>
      </c>
      <c r="G805" s="71">
        <f t="shared" si="734"/>
        <v>7.4880000000000004</v>
      </c>
      <c r="H805" s="54">
        <v>7.4880000000000004</v>
      </c>
      <c r="I805" s="54">
        <v>0</v>
      </c>
      <c r="J805" s="54">
        <v>0</v>
      </c>
      <c r="K805" s="54">
        <v>0</v>
      </c>
      <c r="L805" s="54">
        <v>7.4880000000000004</v>
      </c>
      <c r="M805" s="54">
        <f t="shared" si="735"/>
        <v>7.3437498000000003</v>
      </c>
      <c r="N805" s="54">
        <v>0</v>
      </c>
      <c r="O805" s="54">
        <v>0</v>
      </c>
      <c r="P805" s="54">
        <v>0</v>
      </c>
      <c r="Q805" s="54">
        <v>7.3437498000000003</v>
      </c>
      <c r="R805" s="54">
        <f t="shared" si="736"/>
        <v>0.14425020000000011</v>
      </c>
      <c r="S805" s="54">
        <f t="shared" si="737"/>
        <v>-0.14425020000000011</v>
      </c>
      <c r="T805" s="55">
        <f t="shared" si="738"/>
        <v>-1.9264182692307705E-2</v>
      </c>
      <c r="U805" s="54">
        <f t="shared" si="739"/>
        <v>0</v>
      </c>
      <c r="V805" s="55">
        <v>0</v>
      </c>
      <c r="W805" s="54">
        <f t="shared" si="740"/>
        <v>0</v>
      </c>
      <c r="X805" s="55">
        <v>0</v>
      </c>
      <c r="Y805" s="54">
        <f t="shared" si="741"/>
        <v>0</v>
      </c>
      <c r="Z805" s="55">
        <v>0</v>
      </c>
      <c r="AA805" s="54">
        <f t="shared" si="743"/>
        <v>-0.14425020000000011</v>
      </c>
      <c r="AB805" s="55">
        <f t="shared" si="744"/>
        <v>-1.9264182692307705E-2</v>
      </c>
      <c r="AC805" s="56" t="s">
        <v>34</v>
      </c>
    </row>
    <row r="806" spans="1:29" ht="47.25" x14ac:dyDescent="0.25">
      <c r="A806" s="42" t="s">
        <v>1715</v>
      </c>
      <c r="B806" s="43" t="s">
        <v>457</v>
      </c>
      <c r="C806" s="47" t="s">
        <v>33</v>
      </c>
      <c r="D806" s="45">
        <f t="shared" ref="D806:S806" si="745">D807+D810</f>
        <v>0</v>
      </c>
      <c r="E806" s="46">
        <f t="shared" si="745"/>
        <v>0</v>
      </c>
      <c r="F806" s="46">
        <f t="shared" si="745"/>
        <v>0</v>
      </c>
      <c r="G806" s="46">
        <f t="shared" si="745"/>
        <v>0</v>
      </c>
      <c r="H806" s="47">
        <f t="shared" si="745"/>
        <v>0</v>
      </c>
      <c r="I806" s="47">
        <f t="shared" si="745"/>
        <v>0</v>
      </c>
      <c r="J806" s="47">
        <f t="shared" si="745"/>
        <v>0</v>
      </c>
      <c r="K806" s="47">
        <f t="shared" si="745"/>
        <v>0</v>
      </c>
      <c r="L806" s="47">
        <f t="shared" si="745"/>
        <v>0</v>
      </c>
      <c r="M806" s="47">
        <f t="shared" si="745"/>
        <v>0</v>
      </c>
      <c r="N806" s="47">
        <f t="shared" si="745"/>
        <v>0</v>
      </c>
      <c r="O806" s="47">
        <f t="shared" si="745"/>
        <v>0</v>
      </c>
      <c r="P806" s="47">
        <f t="shared" si="745"/>
        <v>0</v>
      </c>
      <c r="Q806" s="47">
        <f t="shared" si="745"/>
        <v>0</v>
      </c>
      <c r="R806" s="47">
        <f t="shared" si="745"/>
        <v>0</v>
      </c>
      <c r="S806" s="47">
        <f t="shared" si="745"/>
        <v>0</v>
      </c>
      <c r="T806" s="48">
        <v>0</v>
      </c>
      <c r="U806" s="47">
        <f t="shared" ref="U806" si="746">U807+U810</f>
        <v>0</v>
      </c>
      <c r="V806" s="48">
        <v>0</v>
      </c>
      <c r="W806" s="47">
        <f t="shared" ref="W806" si="747">W807+W810</f>
        <v>0</v>
      </c>
      <c r="X806" s="48">
        <v>0</v>
      </c>
      <c r="Y806" s="47">
        <f t="shared" ref="Y806" si="748">Y807+Y810</f>
        <v>0</v>
      </c>
      <c r="Z806" s="48">
        <v>0</v>
      </c>
      <c r="AA806" s="47">
        <f t="shared" ref="AA806" si="749">AA807+AA810</f>
        <v>0</v>
      </c>
      <c r="AB806" s="48">
        <v>0</v>
      </c>
      <c r="AC806" s="116" t="s">
        <v>34</v>
      </c>
    </row>
    <row r="807" spans="1:29" x14ac:dyDescent="0.25">
      <c r="A807" s="84" t="s">
        <v>1716</v>
      </c>
      <c r="B807" s="43" t="s">
        <v>465</v>
      </c>
      <c r="C807" s="47" t="s">
        <v>33</v>
      </c>
      <c r="D807" s="45">
        <f t="shared" ref="D807:S807" si="750">D808+D809</f>
        <v>0</v>
      </c>
      <c r="E807" s="46">
        <f t="shared" si="750"/>
        <v>0</v>
      </c>
      <c r="F807" s="67">
        <f t="shared" si="750"/>
        <v>0</v>
      </c>
      <c r="G807" s="67">
        <f t="shared" si="750"/>
        <v>0</v>
      </c>
      <c r="H807" s="47">
        <f t="shared" si="750"/>
        <v>0</v>
      </c>
      <c r="I807" s="47">
        <f t="shared" si="750"/>
        <v>0</v>
      </c>
      <c r="J807" s="47">
        <f t="shared" si="750"/>
        <v>0</v>
      </c>
      <c r="K807" s="47">
        <f t="shared" si="750"/>
        <v>0</v>
      </c>
      <c r="L807" s="47">
        <f t="shared" si="750"/>
        <v>0</v>
      </c>
      <c r="M807" s="47">
        <f t="shared" si="750"/>
        <v>0</v>
      </c>
      <c r="N807" s="47">
        <f t="shared" si="750"/>
        <v>0</v>
      </c>
      <c r="O807" s="47">
        <f t="shared" si="750"/>
        <v>0</v>
      </c>
      <c r="P807" s="47">
        <f t="shared" si="750"/>
        <v>0</v>
      </c>
      <c r="Q807" s="47">
        <f t="shared" si="750"/>
        <v>0</v>
      </c>
      <c r="R807" s="47">
        <f t="shared" si="750"/>
        <v>0</v>
      </c>
      <c r="S807" s="47">
        <f t="shared" si="750"/>
        <v>0</v>
      </c>
      <c r="T807" s="48">
        <v>0</v>
      </c>
      <c r="U807" s="47">
        <f t="shared" ref="U807" si="751">U808+U809</f>
        <v>0</v>
      </c>
      <c r="V807" s="48">
        <v>0</v>
      </c>
      <c r="W807" s="47">
        <f t="shared" ref="W807" si="752">W808+W809</f>
        <v>0</v>
      </c>
      <c r="X807" s="48">
        <v>0</v>
      </c>
      <c r="Y807" s="47">
        <f t="shared" ref="Y807" si="753">Y808+Y809</f>
        <v>0</v>
      </c>
      <c r="Z807" s="48">
        <v>0</v>
      </c>
      <c r="AA807" s="47">
        <f t="shared" ref="AA807" si="754">AA808+AA809</f>
        <v>0</v>
      </c>
      <c r="AB807" s="48">
        <v>0</v>
      </c>
      <c r="AC807" s="116" t="s">
        <v>34</v>
      </c>
    </row>
    <row r="808" spans="1:29" ht="47.25" x14ac:dyDescent="0.25">
      <c r="A808" s="85" t="s">
        <v>1717</v>
      </c>
      <c r="B808" s="43" t="s">
        <v>461</v>
      </c>
      <c r="C808" s="47" t="s">
        <v>33</v>
      </c>
      <c r="D808" s="75">
        <v>0</v>
      </c>
      <c r="E808" s="76">
        <v>0</v>
      </c>
      <c r="F808" s="67">
        <v>0</v>
      </c>
      <c r="G808" s="67">
        <v>0</v>
      </c>
      <c r="H808" s="47">
        <v>0</v>
      </c>
      <c r="I808" s="47">
        <v>0</v>
      </c>
      <c r="J808" s="47">
        <v>0</v>
      </c>
      <c r="K808" s="47">
        <v>0</v>
      </c>
      <c r="L808" s="47">
        <v>0</v>
      </c>
      <c r="M808" s="47">
        <v>0</v>
      </c>
      <c r="N808" s="47">
        <v>0</v>
      </c>
      <c r="O808" s="47">
        <v>0</v>
      </c>
      <c r="P808" s="47">
        <v>0</v>
      </c>
      <c r="Q808" s="47">
        <v>0</v>
      </c>
      <c r="R808" s="47">
        <v>0</v>
      </c>
      <c r="S808" s="47">
        <v>0</v>
      </c>
      <c r="T808" s="48">
        <v>0</v>
      </c>
      <c r="U808" s="47">
        <v>0</v>
      </c>
      <c r="V808" s="48">
        <v>0</v>
      </c>
      <c r="W808" s="47">
        <v>0</v>
      </c>
      <c r="X808" s="48">
        <v>0</v>
      </c>
      <c r="Y808" s="47">
        <v>0</v>
      </c>
      <c r="Z808" s="48">
        <v>0</v>
      </c>
      <c r="AA808" s="47">
        <v>0</v>
      </c>
      <c r="AB808" s="48">
        <v>0</v>
      </c>
      <c r="AC808" s="116" t="s">
        <v>34</v>
      </c>
    </row>
    <row r="809" spans="1:29" ht="47.25" x14ac:dyDescent="0.25">
      <c r="A809" s="85" t="s">
        <v>1718</v>
      </c>
      <c r="B809" s="43" t="s">
        <v>463</v>
      </c>
      <c r="C809" s="47" t="s">
        <v>33</v>
      </c>
      <c r="D809" s="75">
        <v>0</v>
      </c>
      <c r="E809" s="76">
        <v>0</v>
      </c>
      <c r="F809" s="67">
        <v>0</v>
      </c>
      <c r="G809" s="67">
        <v>0</v>
      </c>
      <c r="H809" s="47">
        <v>0</v>
      </c>
      <c r="I809" s="47">
        <v>0</v>
      </c>
      <c r="J809" s="47">
        <v>0</v>
      </c>
      <c r="K809" s="47">
        <v>0</v>
      </c>
      <c r="L809" s="47">
        <v>0</v>
      </c>
      <c r="M809" s="47">
        <v>0</v>
      </c>
      <c r="N809" s="47">
        <v>0</v>
      </c>
      <c r="O809" s="47">
        <v>0</v>
      </c>
      <c r="P809" s="47">
        <v>0</v>
      </c>
      <c r="Q809" s="47">
        <v>0</v>
      </c>
      <c r="R809" s="47">
        <v>0</v>
      </c>
      <c r="S809" s="47">
        <v>0</v>
      </c>
      <c r="T809" s="48">
        <v>0</v>
      </c>
      <c r="U809" s="47">
        <v>0</v>
      </c>
      <c r="V809" s="48">
        <v>0</v>
      </c>
      <c r="W809" s="47">
        <v>0</v>
      </c>
      <c r="X809" s="48">
        <v>0</v>
      </c>
      <c r="Y809" s="47">
        <v>0</v>
      </c>
      <c r="Z809" s="48">
        <v>0</v>
      </c>
      <c r="AA809" s="47">
        <v>0</v>
      </c>
      <c r="AB809" s="48">
        <v>0</v>
      </c>
      <c r="AC809" s="116" t="s">
        <v>34</v>
      </c>
    </row>
    <row r="810" spans="1:29" x14ac:dyDescent="0.25">
      <c r="A810" s="84" t="s">
        <v>1719</v>
      </c>
      <c r="B810" s="43" t="s">
        <v>465</v>
      </c>
      <c r="C810" s="47" t="s">
        <v>33</v>
      </c>
      <c r="D810" s="75">
        <f t="shared" ref="D810:S810" si="755">D811+D812</f>
        <v>0</v>
      </c>
      <c r="E810" s="76">
        <f t="shared" si="755"/>
        <v>0</v>
      </c>
      <c r="F810" s="67">
        <f t="shared" si="755"/>
        <v>0</v>
      </c>
      <c r="G810" s="67">
        <f t="shared" si="755"/>
        <v>0</v>
      </c>
      <c r="H810" s="47">
        <f t="shared" si="755"/>
        <v>0</v>
      </c>
      <c r="I810" s="47">
        <f t="shared" si="755"/>
        <v>0</v>
      </c>
      <c r="J810" s="47">
        <f t="shared" si="755"/>
        <v>0</v>
      </c>
      <c r="K810" s="47">
        <f t="shared" si="755"/>
        <v>0</v>
      </c>
      <c r="L810" s="47">
        <f t="shared" si="755"/>
        <v>0</v>
      </c>
      <c r="M810" s="47">
        <f t="shared" si="755"/>
        <v>0</v>
      </c>
      <c r="N810" s="47">
        <f t="shared" si="755"/>
        <v>0</v>
      </c>
      <c r="O810" s="47">
        <f t="shared" si="755"/>
        <v>0</v>
      </c>
      <c r="P810" s="47">
        <f t="shared" si="755"/>
        <v>0</v>
      </c>
      <c r="Q810" s="47">
        <f t="shared" si="755"/>
        <v>0</v>
      </c>
      <c r="R810" s="47">
        <f t="shared" si="755"/>
        <v>0</v>
      </c>
      <c r="S810" s="47">
        <f t="shared" si="755"/>
        <v>0</v>
      </c>
      <c r="T810" s="48">
        <v>0</v>
      </c>
      <c r="U810" s="47">
        <f t="shared" ref="U810" si="756">U811+U812</f>
        <v>0</v>
      </c>
      <c r="V810" s="48">
        <v>0</v>
      </c>
      <c r="W810" s="47">
        <f t="shared" ref="W810" si="757">W811+W812</f>
        <v>0</v>
      </c>
      <c r="X810" s="48">
        <v>0</v>
      </c>
      <c r="Y810" s="47">
        <f t="shared" ref="Y810" si="758">Y811+Y812</f>
        <v>0</v>
      </c>
      <c r="Z810" s="48">
        <v>0</v>
      </c>
      <c r="AA810" s="47">
        <f t="shared" ref="AA810" si="759">AA811+AA812</f>
        <v>0</v>
      </c>
      <c r="AB810" s="48">
        <v>0</v>
      </c>
      <c r="AC810" s="116" t="s">
        <v>34</v>
      </c>
    </row>
    <row r="811" spans="1:29" ht="47.25" x14ac:dyDescent="0.25">
      <c r="A811" s="85" t="s">
        <v>1720</v>
      </c>
      <c r="B811" s="43" t="s">
        <v>461</v>
      </c>
      <c r="C811" s="47" t="s">
        <v>33</v>
      </c>
      <c r="D811" s="75">
        <v>0</v>
      </c>
      <c r="E811" s="76">
        <v>0</v>
      </c>
      <c r="F811" s="67">
        <v>0</v>
      </c>
      <c r="G811" s="67">
        <v>0</v>
      </c>
      <c r="H811" s="47">
        <v>0</v>
      </c>
      <c r="I811" s="47">
        <v>0</v>
      </c>
      <c r="J811" s="47">
        <v>0</v>
      </c>
      <c r="K811" s="47">
        <v>0</v>
      </c>
      <c r="L811" s="47">
        <v>0</v>
      </c>
      <c r="M811" s="47">
        <v>0</v>
      </c>
      <c r="N811" s="47">
        <v>0</v>
      </c>
      <c r="O811" s="47">
        <v>0</v>
      </c>
      <c r="P811" s="47">
        <v>0</v>
      </c>
      <c r="Q811" s="47">
        <v>0</v>
      </c>
      <c r="R811" s="47">
        <v>0</v>
      </c>
      <c r="S811" s="47">
        <v>0</v>
      </c>
      <c r="T811" s="48">
        <v>0</v>
      </c>
      <c r="U811" s="47">
        <v>0</v>
      </c>
      <c r="V811" s="48">
        <v>0</v>
      </c>
      <c r="W811" s="47">
        <v>0</v>
      </c>
      <c r="X811" s="48">
        <v>0</v>
      </c>
      <c r="Y811" s="47">
        <v>0</v>
      </c>
      <c r="Z811" s="48">
        <v>0</v>
      </c>
      <c r="AA811" s="47">
        <v>0</v>
      </c>
      <c r="AB811" s="48">
        <v>0</v>
      </c>
      <c r="AC811" s="116" t="s">
        <v>34</v>
      </c>
    </row>
    <row r="812" spans="1:29" ht="47.25" x14ac:dyDescent="0.25">
      <c r="A812" s="85" t="s">
        <v>1721</v>
      </c>
      <c r="B812" s="43" t="s">
        <v>463</v>
      </c>
      <c r="C812" s="47" t="s">
        <v>33</v>
      </c>
      <c r="D812" s="65">
        <v>0</v>
      </c>
      <c r="E812" s="66">
        <v>0</v>
      </c>
      <c r="F812" s="66">
        <v>0</v>
      </c>
      <c r="G812" s="66">
        <v>0</v>
      </c>
      <c r="H812" s="47">
        <v>0</v>
      </c>
      <c r="I812" s="47">
        <v>0</v>
      </c>
      <c r="J812" s="47">
        <v>0</v>
      </c>
      <c r="K812" s="47">
        <v>0</v>
      </c>
      <c r="L812" s="47">
        <v>0</v>
      </c>
      <c r="M812" s="47">
        <v>0</v>
      </c>
      <c r="N812" s="47">
        <v>0</v>
      </c>
      <c r="O812" s="47">
        <v>0</v>
      </c>
      <c r="P812" s="47">
        <v>0</v>
      </c>
      <c r="Q812" s="47">
        <v>0</v>
      </c>
      <c r="R812" s="47">
        <v>0</v>
      </c>
      <c r="S812" s="47">
        <v>0</v>
      </c>
      <c r="T812" s="48">
        <v>0</v>
      </c>
      <c r="U812" s="47">
        <v>0</v>
      </c>
      <c r="V812" s="48">
        <v>0</v>
      </c>
      <c r="W812" s="47">
        <v>0</v>
      </c>
      <c r="X812" s="48">
        <v>0</v>
      </c>
      <c r="Y812" s="47">
        <v>0</v>
      </c>
      <c r="Z812" s="48">
        <v>0</v>
      </c>
      <c r="AA812" s="47">
        <v>0</v>
      </c>
      <c r="AB812" s="48">
        <v>0</v>
      </c>
      <c r="AC812" s="116" t="s">
        <v>34</v>
      </c>
    </row>
    <row r="813" spans="1:29" x14ac:dyDescent="0.25">
      <c r="A813" s="42" t="s">
        <v>1722</v>
      </c>
      <c r="B813" s="43" t="s">
        <v>469</v>
      </c>
      <c r="C813" s="47" t="s">
        <v>33</v>
      </c>
      <c r="D813" s="65">
        <f t="shared" ref="D813:S813" si="760">D814+D815+D816+D817</f>
        <v>187.9873</v>
      </c>
      <c r="E813" s="66">
        <f t="shared" si="760"/>
        <v>0</v>
      </c>
      <c r="F813" s="66">
        <f t="shared" si="760"/>
        <v>1.4511702399999999</v>
      </c>
      <c r="G813" s="66">
        <f t="shared" si="760"/>
        <v>186.53612975999999</v>
      </c>
      <c r="H813" s="47">
        <f t="shared" si="760"/>
        <v>186.53612975999999</v>
      </c>
      <c r="I813" s="47">
        <f t="shared" si="760"/>
        <v>0</v>
      </c>
      <c r="J813" s="47">
        <f t="shared" si="760"/>
        <v>0</v>
      </c>
      <c r="K813" s="47">
        <f t="shared" si="760"/>
        <v>0</v>
      </c>
      <c r="L813" s="47">
        <f t="shared" si="760"/>
        <v>186.53612975999999</v>
      </c>
      <c r="M813" s="47">
        <f t="shared" si="760"/>
        <v>42.984730920000004</v>
      </c>
      <c r="N813" s="47">
        <f t="shared" si="760"/>
        <v>0</v>
      </c>
      <c r="O813" s="47">
        <f t="shared" si="760"/>
        <v>0</v>
      </c>
      <c r="P813" s="47">
        <f t="shared" si="760"/>
        <v>0</v>
      </c>
      <c r="Q813" s="47">
        <f t="shared" si="760"/>
        <v>42.984730920000004</v>
      </c>
      <c r="R813" s="47">
        <f t="shared" si="760"/>
        <v>143.55139883999999</v>
      </c>
      <c r="S813" s="47">
        <f t="shared" si="760"/>
        <v>-143.55139883999999</v>
      </c>
      <c r="T813" s="48">
        <f t="shared" si="738"/>
        <v>-0.7695635104292945</v>
      </c>
      <c r="U813" s="47">
        <f t="shared" ref="U813" si="761">U814+U815+U816+U817</f>
        <v>0</v>
      </c>
      <c r="V813" s="48">
        <v>0</v>
      </c>
      <c r="W813" s="47">
        <f t="shared" ref="W813" si="762">W814+W815+W816+W817</f>
        <v>0</v>
      </c>
      <c r="X813" s="48">
        <v>0</v>
      </c>
      <c r="Y813" s="47">
        <f t="shared" ref="Y813" si="763">Y814+Y815+Y816+Y817</f>
        <v>0</v>
      </c>
      <c r="Z813" s="48">
        <v>0</v>
      </c>
      <c r="AA813" s="47">
        <f t="shared" ref="AA813" si="764">AA814+AA815+AA816+AA817</f>
        <v>-143.55139883999999</v>
      </c>
      <c r="AB813" s="48">
        <f t="shared" si="744"/>
        <v>-0.7695635104292945</v>
      </c>
      <c r="AC813" s="116" t="s">
        <v>34</v>
      </c>
    </row>
    <row r="814" spans="1:29" ht="31.5" x14ac:dyDescent="0.25">
      <c r="A814" s="42" t="s">
        <v>1723</v>
      </c>
      <c r="B814" s="43" t="s">
        <v>471</v>
      </c>
      <c r="C814" s="47" t="s">
        <v>33</v>
      </c>
      <c r="D814" s="65">
        <v>0</v>
      </c>
      <c r="E814" s="66">
        <v>0</v>
      </c>
      <c r="F814" s="66">
        <v>0</v>
      </c>
      <c r="G814" s="66">
        <v>0</v>
      </c>
      <c r="H814" s="47">
        <v>0</v>
      </c>
      <c r="I814" s="47">
        <v>0</v>
      </c>
      <c r="J814" s="47">
        <v>0</v>
      </c>
      <c r="K814" s="47">
        <v>0</v>
      </c>
      <c r="L814" s="47">
        <v>0</v>
      </c>
      <c r="M814" s="47">
        <v>0</v>
      </c>
      <c r="N814" s="47">
        <v>0</v>
      </c>
      <c r="O814" s="47">
        <v>0</v>
      </c>
      <c r="P814" s="47">
        <v>0</v>
      </c>
      <c r="Q814" s="47">
        <v>0</v>
      </c>
      <c r="R814" s="47">
        <v>0</v>
      </c>
      <c r="S814" s="47">
        <v>0</v>
      </c>
      <c r="T814" s="48">
        <v>0</v>
      </c>
      <c r="U814" s="47">
        <v>0</v>
      </c>
      <c r="V814" s="48">
        <v>0</v>
      </c>
      <c r="W814" s="47">
        <v>0</v>
      </c>
      <c r="X814" s="48">
        <v>0</v>
      </c>
      <c r="Y814" s="47">
        <v>0</v>
      </c>
      <c r="Z814" s="48">
        <v>0</v>
      </c>
      <c r="AA814" s="47">
        <v>0</v>
      </c>
      <c r="AB814" s="48">
        <v>0</v>
      </c>
      <c r="AC814" s="116" t="s">
        <v>34</v>
      </c>
    </row>
    <row r="815" spans="1:29" x14ac:dyDescent="0.25">
      <c r="A815" s="42" t="s">
        <v>1724</v>
      </c>
      <c r="B815" s="43" t="s">
        <v>473</v>
      </c>
      <c r="C815" s="47" t="s">
        <v>33</v>
      </c>
      <c r="D815" s="65">
        <v>0</v>
      </c>
      <c r="E815" s="66">
        <v>0</v>
      </c>
      <c r="F815" s="66">
        <v>0</v>
      </c>
      <c r="G815" s="66">
        <v>0</v>
      </c>
      <c r="H815" s="47">
        <v>0</v>
      </c>
      <c r="I815" s="47">
        <v>0</v>
      </c>
      <c r="J815" s="47">
        <v>0</v>
      </c>
      <c r="K815" s="47">
        <v>0</v>
      </c>
      <c r="L815" s="47">
        <v>0</v>
      </c>
      <c r="M815" s="47">
        <v>0</v>
      </c>
      <c r="N815" s="47">
        <v>0</v>
      </c>
      <c r="O815" s="47">
        <v>0</v>
      </c>
      <c r="P815" s="47">
        <v>0</v>
      </c>
      <c r="Q815" s="47">
        <v>0</v>
      </c>
      <c r="R815" s="47">
        <v>0</v>
      </c>
      <c r="S815" s="47">
        <v>0</v>
      </c>
      <c r="T815" s="48">
        <v>0</v>
      </c>
      <c r="U815" s="47">
        <v>0</v>
      </c>
      <c r="V815" s="48">
        <v>0</v>
      </c>
      <c r="W815" s="47">
        <v>0</v>
      </c>
      <c r="X815" s="48">
        <v>0</v>
      </c>
      <c r="Y815" s="47">
        <v>0</v>
      </c>
      <c r="Z815" s="48">
        <v>0</v>
      </c>
      <c r="AA815" s="47">
        <v>0</v>
      </c>
      <c r="AB815" s="48">
        <v>0</v>
      </c>
      <c r="AC815" s="116" t="s">
        <v>34</v>
      </c>
    </row>
    <row r="816" spans="1:29" ht="31.5" x14ac:dyDescent="0.25">
      <c r="A816" s="42" t="s">
        <v>1725</v>
      </c>
      <c r="B816" s="43" t="s">
        <v>477</v>
      </c>
      <c r="C816" s="47" t="s">
        <v>33</v>
      </c>
      <c r="D816" s="65">
        <v>0</v>
      </c>
      <c r="E816" s="66">
        <v>0</v>
      </c>
      <c r="F816" s="66">
        <v>0</v>
      </c>
      <c r="G816" s="66">
        <v>0</v>
      </c>
      <c r="H816" s="47">
        <v>0</v>
      </c>
      <c r="I816" s="47">
        <v>0</v>
      </c>
      <c r="J816" s="47">
        <v>0</v>
      </c>
      <c r="K816" s="47">
        <v>0</v>
      </c>
      <c r="L816" s="47">
        <v>0</v>
      </c>
      <c r="M816" s="47">
        <v>0</v>
      </c>
      <c r="N816" s="47">
        <v>0</v>
      </c>
      <c r="O816" s="47">
        <v>0</v>
      </c>
      <c r="P816" s="47">
        <v>0</v>
      </c>
      <c r="Q816" s="47">
        <v>0</v>
      </c>
      <c r="R816" s="47">
        <v>0</v>
      </c>
      <c r="S816" s="47">
        <v>0</v>
      </c>
      <c r="T816" s="48">
        <v>0</v>
      </c>
      <c r="U816" s="47">
        <v>0</v>
      </c>
      <c r="V816" s="48">
        <v>0</v>
      </c>
      <c r="W816" s="47">
        <v>0</v>
      </c>
      <c r="X816" s="48">
        <v>0</v>
      </c>
      <c r="Y816" s="47">
        <v>0</v>
      </c>
      <c r="Z816" s="48">
        <v>0</v>
      </c>
      <c r="AA816" s="47">
        <v>0</v>
      </c>
      <c r="AB816" s="48">
        <v>0</v>
      </c>
      <c r="AC816" s="116" t="s">
        <v>34</v>
      </c>
    </row>
    <row r="817" spans="1:29" x14ac:dyDescent="0.25">
      <c r="A817" s="42" t="s">
        <v>1726</v>
      </c>
      <c r="B817" s="43" t="s">
        <v>484</v>
      </c>
      <c r="C817" s="47" t="s">
        <v>33</v>
      </c>
      <c r="D817" s="120">
        <f t="shared" ref="D817:E817" si="765">SUM(D818:D818)</f>
        <v>187.9873</v>
      </c>
      <c r="E817" s="121">
        <f t="shared" si="765"/>
        <v>0</v>
      </c>
      <c r="F817" s="121">
        <f t="shared" ref="F817:AA817" si="766">SUM(F818:F818)</f>
        <v>1.4511702399999999</v>
      </c>
      <c r="G817" s="121">
        <f t="shared" si="766"/>
        <v>186.53612975999999</v>
      </c>
      <c r="H817" s="47">
        <f t="shared" si="766"/>
        <v>186.53612975999999</v>
      </c>
      <c r="I817" s="47">
        <f t="shared" si="766"/>
        <v>0</v>
      </c>
      <c r="J817" s="47">
        <f t="shared" si="766"/>
        <v>0</v>
      </c>
      <c r="K817" s="47">
        <f t="shared" si="766"/>
        <v>0</v>
      </c>
      <c r="L817" s="47">
        <f t="shared" si="766"/>
        <v>186.53612975999999</v>
      </c>
      <c r="M817" s="47">
        <f t="shared" si="766"/>
        <v>42.984730920000004</v>
      </c>
      <c r="N817" s="47">
        <f t="shared" si="766"/>
        <v>0</v>
      </c>
      <c r="O817" s="47">
        <f t="shared" si="766"/>
        <v>0</v>
      </c>
      <c r="P817" s="47">
        <f t="shared" si="766"/>
        <v>0</v>
      </c>
      <c r="Q817" s="47">
        <f t="shared" si="766"/>
        <v>42.984730920000004</v>
      </c>
      <c r="R817" s="47">
        <f t="shared" si="766"/>
        <v>143.55139883999999</v>
      </c>
      <c r="S817" s="47">
        <f t="shared" si="766"/>
        <v>-143.55139883999999</v>
      </c>
      <c r="T817" s="48">
        <f t="shared" si="738"/>
        <v>-0.7695635104292945</v>
      </c>
      <c r="U817" s="47">
        <f t="shared" si="766"/>
        <v>0</v>
      </c>
      <c r="V817" s="48">
        <v>0</v>
      </c>
      <c r="W817" s="117">
        <f t="shared" si="766"/>
        <v>0</v>
      </c>
      <c r="X817" s="48">
        <v>0</v>
      </c>
      <c r="Y817" s="117">
        <f t="shared" si="766"/>
        <v>0</v>
      </c>
      <c r="Z817" s="48">
        <v>0</v>
      </c>
      <c r="AA817" s="117">
        <f t="shared" si="766"/>
        <v>-143.55139883999999</v>
      </c>
      <c r="AB817" s="48">
        <f t="shared" si="744"/>
        <v>-0.7695635104292945</v>
      </c>
      <c r="AC817" s="116" t="s">
        <v>34</v>
      </c>
    </row>
    <row r="818" spans="1:29" ht="41.25" customHeight="1" x14ac:dyDescent="0.25">
      <c r="A818" s="50" t="s">
        <v>1726</v>
      </c>
      <c r="B818" s="129" t="s">
        <v>1727</v>
      </c>
      <c r="C818" s="90" t="s">
        <v>1728</v>
      </c>
      <c r="D818" s="77">
        <v>187.9873</v>
      </c>
      <c r="E818" s="77" t="s">
        <v>34</v>
      </c>
      <c r="F818" s="77">
        <v>1.4511702399999999</v>
      </c>
      <c r="G818" s="71">
        <f>D818-F818</f>
        <v>186.53612975999999</v>
      </c>
      <c r="H818" s="54">
        <v>186.53612975999999</v>
      </c>
      <c r="I818" s="54">
        <v>0</v>
      </c>
      <c r="J818" s="54">
        <v>0</v>
      </c>
      <c r="K818" s="71">
        <v>0</v>
      </c>
      <c r="L818" s="54">
        <v>186.53612975999999</v>
      </c>
      <c r="M818" s="54">
        <f>N818+O818+P818+Q818</f>
        <v>42.984730920000004</v>
      </c>
      <c r="N818" s="54">
        <v>0</v>
      </c>
      <c r="O818" s="54">
        <v>0</v>
      </c>
      <c r="P818" s="54">
        <v>0</v>
      </c>
      <c r="Q818" s="54">
        <v>42.984730920000004</v>
      </c>
      <c r="R818" s="54">
        <f>G818-M818</f>
        <v>143.55139883999999</v>
      </c>
      <c r="S818" s="54">
        <f>M818-H818</f>
        <v>-143.55139883999999</v>
      </c>
      <c r="T818" s="55">
        <f>S818/H818</f>
        <v>-0.7695635104292945</v>
      </c>
      <c r="U818" s="54">
        <f>N818-I818</f>
        <v>0</v>
      </c>
      <c r="V818" s="55">
        <v>0</v>
      </c>
      <c r="W818" s="54">
        <f>O818-J818</f>
        <v>0</v>
      </c>
      <c r="X818" s="55">
        <v>0</v>
      </c>
      <c r="Y818" s="54">
        <f>P818-K818</f>
        <v>0</v>
      </c>
      <c r="Z818" s="55">
        <v>0</v>
      </c>
      <c r="AA818" s="54">
        <f>Q818-L818</f>
        <v>-143.55139883999999</v>
      </c>
      <c r="AB818" s="55">
        <f>AA818/L818</f>
        <v>-0.7695635104292945</v>
      </c>
      <c r="AC818" s="56" t="s">
        <v>1729</v>
      </c>
    </row>
    <row r="819" spans="1:29" ht="31.5" x14ac:dyDescent="0.25">
      <c r="A819" s="42" t="s">
        <v>1730</v>
      </c>
      <c r="B819" s="43" t="s">
        <v>499</v>
      </c>
      <c r="C819" s="47" t="s">
        <v>33</v>
      </c>
      <c r="D819" s="45">
        <v>0</v>
      </c>
      <c r="E819" s="46">
        <v>0</v>
      </c>
      <c r="F819" s="46">
        <v>0</v>
      </c>
      <c r="G819" s="46">
        <v>0</v>
      </c>
      <c r="H819" s="47">
        <v>0</v>
      </c>
      <c r="I819" s="47">
        <v>0</v>
      </c>
      <c r="J819" s="47">
        <v>0</v>
      </c>
      <c r="K819" s="47">
        <v>0</v>
      </c>
      <c r="L819" s="47">
        <v>0</v>
      </c>
      <c r="M819" s="47">
        <v>0</v>
      </c>
      <c r="N819" s="47">
        <v>0</v>
      </c>
      <c r="O819" s="47">
        <v>0</v>
      </c>
      <c r="P819" s="47">
        <v>0</v>
      </c>
      <c r="Q819" s="47">
        <v>0</v>
      </c>
      <c r="R819" s="47">
        <v>0</v>
      </c>
      <c r="S819" s="47">
        <v>0</v>
      </c>
      <c r="T819" s="48">
        <v>0</v>
      </c>
      <c r="U819" s="47">
        <v>0</v>
      </c>
      <c r="V819" s="48">
        <v>0</v>
      </c>
      <c r="W819" s="47">
        <v>0</v>
      </c>
      <c r="X819" s="48">
        <v>0</v>
      </c>
      <c r="Y819" s="47">
        <v>0</v>
      </c>
      <c r="Z819" s="48">
        <v>0</v>
      </c>
      <c r="AA819" s="47">
        <v>0</v>
      </c>
      <c r="AB819" s="48">
        <v>0</v>
      </c>
      <c r="AC819" s="116" t="s">
        <v>34</v>
      </c>
    </row>
    <row r="820" spans="1:29" x14ac:dyDescent="0.25">
      <c r="A820" s="42" t="s">
        <v>1731</v>
      </c>
      <c r="B820" s="43" t="s">
        <v>501</v>
      </c>
      <c r="C820" s="47" t="s">
        <v>33</v>
      </c>
      <c r="D820" s="45">
        <f>SUM(D821:D863)</f>
        <v>189.47714628999995</v>
      </c>
      <c r="E820" s="46">
        <f>SUM(E821:E863)</f>
        <v>0</v>
      </c>
      <c r="F820" s="46">
        <f t="shared" ref="F820:S820" si="767">SUM(F821:F863)</f>
        <v>15.426138210000001</v>
      </c>
      <c r="G820" s="46">
        <f t="shared" si="767"/>
        <v>174.05100807999997</v>
      </c>
      <c r="H820" s="47">
        <f t="shared" si="767"/>
        <v>174.05100807999997</v>
      </c>
      <c r="I820" s="47">
        <f t="shared" si="767"/>
        <v>0</v>
      </c>
      <c r="J820" s="47">
        <f t="shared" si="767"/>
        <v>0</v>
      </c>
      <c r="K820" s="47">
        <f t="shared" si="767"/>
        <v>84.228232025000011</v>
      </c>
      <c r="L820" s="47">
        <f t="shared" si="767"/>
        <v>89.822776054999991</v>
      </c>
      <c r="M820" s="47">
        <f t="shared" si="767"/>
        <v>104.32951437000001</v>
      </c>
      <c r="N820" s="47">
        <f t="shared" si="767"/>
        <v>0</v>
      </c>
      <c r="O820" s="47">
        <f t="shared" si="767"/>
        <v>0</v>
      </c>
      <c r="P820" s="47">
        <f t="shared" si="767"/>
        <v>68.77140722</v>
      </c>
      <c r="Q820" s="47">
        <f t="shared" si="767"/>
        <v>35.558107150000005</v>
      </c>
      <c r="R820" s="47">
        <f t="shared" si="767"/>
        <v>72.606072639999994</v>
      </c>
      <c r="S820" s="47">
        <f t="shared" si="767"/>
        <v>-72.606072640000022</v>
      </c>
      <c r="T820" s="48">
        <f t="shared" ref="T820:T857" si="768">S820/H820</f>
        <v>-0.41715399089574773</v>
      </c>
      <c r="U820" s="47">
        <f t="shared" ref="U820" si="769">SUM(U821:U863)</f>
        <v>0</v>
      </c>
      <c r="V820" s="48">
        <v>0</v>
      </c>
      <c r="W820" s="117">
        <f t="shared" ref="W820" si="770">SUM(W821:W863)</f>
        <v>0</v>
      </c>
      <c r="X820" s="48">
        <v>0</v>
      </c>
      <c r="Y820" s="117">
        <f t="shared" ref="Y820" si="771">SUM(Y821:Y863)</f>
        <v>-15.678296154999996</v>
      </c>
      <c r="Z820" s="48">
        <f t="shared" ref="Z820" si="772">Y820/K820</f>
        <v>-0.18614062978724852</v>
      </c>
      <c r="AA820" s="117">
        <f t="shared" ref="AA820" si="773">SUM(AA821:AA863)</f>
        <v>-56.92777648500001</v>
      </c>
      <c r="AB820" s="48">
        <f t="shared" ref="AB820:AB857" si="774">AA820/L820</f>
        <v>-0.63377885860644279</v>
      </c>
      <c r="AC820" s="116" t="s">
        <v>34</v>
      </c>
    </row>
    <row r="821" spans="1:29" ht="31.5" x14ac:dyDescent="0.25">
      <c r="A821" s="50" t="s">
        <v>1731</v>
      </c>
      <c r="B821" s="124" t="s">
        <v>1732</v>
      </c>
      <c r="C821" s="118" t="s">
        <v>1733</v>
      </c>
      <c r="D821" s="54">
        <v>8.7119998600000006</v>
      </c>
      <c r="E821" s="54" t="s">
        <v>34</v>
      </c>
      <c r="F821" s="54">
        <v>0.71809736999999996</v>
      </c>
      <c r="G821" s="71">
        <f t="shared" ref="G821:G857" si="775">D821-F821</f>
        <v>7.9939024900000009</v>
      </c>
      <c r="H821" s="54">
        <v>7.99390249</v>
      </c>
      <c r="I821" s="54">
        <v>0</v>
      </c>
      <c r="J821" s="54">
        <v>0</v>
      </c>
      <c r="K821" s="71">
        <v>0</v>
      </c>
      <c r="L821" s="54">
        <v>7.99390249</v>
      </c>
      <c r="M821" s="54">
        <f t="shared" ref="M821:M863" si="776">N821+O821+P821+Q821</f>
        <v>7.9939024800000009</v>
      </c>
      <c r="N821" s="54">
        <v>0</v>
      </c>
      <c r="O821" s="54">
        <v>0</v>
      </c>
      <c r="P821" s="54">
        <v>0</v>
      </c>
      <c r="Q821" s="54">
        <v>7.9939024800000009</v>
      </c>
      <c r="R821" s="54">
        <f t="shared" ref="R821:R857" si="777">G821-M821</f>
        <v>9.9999999392252903E-9</v>
      </c>
      <c r="S821" s="54">
        <f t="shared" ref="S821:S857" si="778">M821-H821</f>
        <v>-9.9999990510468706E-9</v>
      </c>
      <c r="T821" s="55">
        <f t="shared" si="768"/>
        <v>-1.2509533439463897E-9</v>
      </c>
      <c r="U821" s="54">
        <f t="shared" ref="U821:U857" si="779">N821-I821</f>
        <v>0</v>
      </c>
      <c r="V821" s="55">
        <v>0</v>
      </c>
      <c r="W821" s="54">
        <f t="shared" ref="W821:W857" si="780">O821-J821</f>
        <v>0</v>
      </c>
      <c r="X821" s="55">
        <v>0</v>
      </c>
      <c r="Y821" s="54">
        <f t="shared" ref="Y821:Y857" si="781">P821-K821</f>
        <v>0</v>
      </c>
      <c r="Z821" s="55">
        <v>0</v>
      </c>
      <c r="AA821" s="54">
        <f t="shared" ref="AA821:AA857" si="782">Q821-L821</f>
        <v>-9.9999990510468706E-9</v>
      </c>
      <c r="AB821" s="55">
        <f t="shared" si="774"/>
        <v>-1.2509533439463897E-9</v>
      </c>
      <c r="AC821" s="56" t="s">
        <v>34</v>
      </c>
    </row>
    <row r="822" spans="1:29" ht="64.5" customHeight="1" x14ac:dyDescent="0.25">
      <c r="A822" s="50" t="s">
        <v>1731</v>
      </c>
      <c r="B822" s="124" t="s">
        <v>1734</v>
      </c>
      <c r="C822" s="118" t="s">
        <v>1735</v>
      </c>
      <c r="D822" s="54">
        <v>5.29176</v>
      </c>
      <c r="E822" s="54" t="s">
        <v>34</v>
      </c>
      <c r="F822" s="54">
        <v>0</v>
      </c>
      <c r="G822" s="71">
        <f t="shared" si="775"/>
        <v>5.29176</v>
      </c>
      <c r="H822" s="54">
        <v>5.29176</v>
      </c>
      <c r="I822" s="54">
        <v>0</v>
      </c>
      <c r="J822" s="54">
        <v>0</v>
      </c>
      <c r="K822" s="54">
        <v>0</v>
      </c>
      <c r="L822" s="54">
        <v>5.29176</v>
      </c>
      <c r="M822" s="54">
        <f t="shared" si="776"/>
        <v>0</v>
      </c>
      <c r="N822" s="54">
        <v>0</v>
      </c>
      <c r="O822" s="54">
        <v>0</v>
      </c>
      <c r="P822" s="54">
        <v>0</v>
      </c>
      <c r="Q822" s="54">
        <v>0</v>
      </c>
      <c r="R822" s="54">
        <f t="shared" si="777"/>
        <v>5.29176</v>
      </c>
      <c r="S822" s="54">
        <f t="shared" si="778"/>
        <v>-5.29176</v>
      </c>
      <c r="T822" s="55">
        <f t="shared" si="768"/>
        <v>-1</v>
      </c>
      <c r="U822" s="54">
        <f t="shared" si="779"/>
        <v>0</v>
      </c>
      <c r="V822" s="55">
        <v>0</v>
      </c>
      <c r="W822" s="54">
        <f t="shared" si="780"/>
        <v>0</v>
      </c>
      <c r="X822" s="55">
        <v>0</v>
      </c>
      <c r="Y822" s="54">
        <f t="shared" si="781"/>
        <v>0</v>
      </c>
      <c r="Z822" s="55">
        <v>0</v>
      </c>
      <c r="AA822" s="54">
        <f t="shared" si="782"/>
        <v>-5.29176</v>
      </c>
      <c r="AB822" s="55">
        <f t="shared" si="774"/>
        <v>-1</v>
      </c>
      <c r="AC822" s="56" t="s">
        <v>1736</v>
      </c>
    </row>
    <row r="823" spans="1:29" ht="92.25" customHeight="1" x14ac:dyDescent="0.25">
      <c r="A823" s="50" t="s">
        <v>1731</v>
      </c>
      <c r="B823" s="129" t="s">
        <v>1737</v>
      </c>
      <c r="C823" s="118" t="s">
        <v>1738</v>
      </c>
      <c r="D823" s="54">
        <v>74.399507999999997</v>
      </c>
      <c r="E823" s="54" t="s">
        <v>34</v>
      </c>
      <c r="F823" s="54">
        <v>14.708040840000001</v>
      </c>
      <c r="G823" s="71">
        <f t="shared" si="775"/>
        <v>59.691467159999995</v>
      </c>
      <c r="H823" s="54">
        <v>59.691467160000002</v>
      </c>
      <c r="I823" s="54">
        <v>0</v>
      </c>
      <c r="J823" s="54">
        <v>0</v>
      </c>
      <c r="K823" s="54">
        <v>0</v>
      </c>
      <c r="L823" s="54">
        <v>59.691467160000002</v>
      </c>
      <c r="M823" s="54">
        <f t="shared" si="776"/>
        <v>11.931109920000001</v>
      </c>
      <c r="N823" s="54">
        <v>0</v>
      </c>
      <c r="O823" s="54">
        <v>0</v>
      </c>
      <c r="P823" s="54">
        <v>0</v>
      </c>
      <c r="Q823" s="54">
        <v>11.931109920000001</v>
      </c>
      <c r="R823" s="54">
        <f t="shared" si="777"/>
        <v>47.76035723999999</v>
      </c>
      <c r="S823" s="54">
        <f t="shared" si="778"/>
        <v>-47.760357240000005</v>
      </c>
      <c r="T823" s="55">
        <f t="shared" si="768"/>
        <v>-0.8001203440347805</v>
      </c>
      <c r="U823" s="54">
        <f t="shared" si="779"/>
        <v>0</v>
      </c>
      <c r="V823" s="55">
        <v>0</v>
      </c>
      <c r="W823" s="54">
        <f t="shared" si="780"/>
        <v>0</v>
      </c>
      <c r="X823" s="55">
        <v>0</v>
      </c>
      <c r="Y823" s="54">
        <f t="shared" si="781"/>
        <v>0</v>
      </c>
      <c r="Z823" s="55">
        <v>0</v>
      </c>
      <c r="AA823" s="54">
        <f t="shared" si="782"/>
        <v>-47.760357240000005</v>
      </c>
      <c r="AB823" s="55">
        <f t="shared" si="774"/>
        <v>-0.8001203440347805</v>
      </c>
      <c r="AC823" s="56" t="s">
        <v>1739</v>
      </c>
    </row>
    <row r="824" spans="1:29" ht="31.5" x14ac:dyDescent="0.25">
      <c r="A824" s="50" t="s">
        <v>1731</v>
      </c>
      <c r="B824" s="124" t="s">
        <v>1740</v>
      </c>
      <c r="C824" s="118" t="s">
        <v>1741</v>
      </c>
      <c r="D824" s="54">
        <v>4.5</v>
      </c>
      <c r="E824" s="54" t="s">
        <v>34</v>
      </c>
      <c r="F824" s="54">
        <v>0</v>
      </c>
      <c r="G824" s="71">
        <f t="shared" si="775"/>
        <v>4.5</v>
      </c>
      <c r="H824" s="54">
        <v>4.5</v>
      </c>
      <c r="I824" s="54">
        <v>0</v>
      </c>
      <c r="J824" s="54">
        <v>0</v>
      </c>
      <c r="K824" s="54">
        <v>3.75</v>
      </c>
      <c r="L824" s="54">
        <v>0.75</v>
      </c>
      <c r="M824" s="54">
        <f t="shared" si="776"/>
        <v>3.7</v>
      </c>
      <c r="N824" s="54">
        <v>0</v>
      </c>
      <c r="O824" s="54">
        <v>0</v>
      </c>
      <c r="P824" s="54">
        <v>3.7</v>
      </c>
      <c r="Q824" s="54">
        <v>0</v>
      </c>
      <c r="R824" s="54">
        <f t="shared" si="777"/>
        <v>0.79999999999999982</v>
      </c>
      <c r="S824" s="54">
        <f t="shared" si="778"/>
        <v>-0.79999999999999982</v>
      </c>
      <c r="T824" s="55">
        <f t="shared" si="768"/>
        <v>-0.17777777777777773</v>
      </c>
      <c r="U824" s="54">
        <f t="shared" si="779"/>
        <v>0</v>
      </c>
      <c r="V824" s="55">
        <v>0</v>
      </c>
      <c r="W824" s="54">
        <f t="shared" si="780"/>
        <v>0</v>
      </c>
      <c r="X824" s="55">
        <v>0</v>
      </c>
      <c r="Y824" s="54">
        <f t="shared" si="781"/>
        <v>-4.9999999999999822E-2</v>
      </c>
      <c r="Z824" s="55">
        <f t="shared" ref="Z824:Z857" si="783">Y824/K824</f>
        <v>-1.3333333333333286E-2</v>
      </c>
      <c r="AA824" s="54">
        <f t="shared" si="782"/>
        <v>-0.75</v>
      </c>
      <c r="AB824" s="55">
        <f t="shared" si="774"/>
        <v>-1</v>
      </c>
      <c r="AC824" s="56" t="s">
        <v>1742</v>
      </c>
    </row>
    <row r="825" spans="1:29" x14ac:dyDescent="0.25">
      <c r="A825" s="50" t="s">
        <v>1731</v>
      </c>
      <c r="B825" s="129" t="s">
        <v>1743</v>
      </c>
      <c r="C825" s="90" t="s">
        <v>1744</v>
      </c>
      <c r="D825" s="54">
        <v>8.2687416000000002</v>
      </c>
      <c r="E825" s="54" t="s">
        <v>34</v>
      </c>
      <c r="F825" s="54">
        <v>0</v>
      </c>
      <c r="G825" s="71">
        <f t="shared" si="775"/>
        <v>8.2687416000000002</v>
      </c>
      <c r="H825" s="54">
        <v>8.2687416000000002</v>
      </c>
      <c r="I825" s="54">
        <v>0</v>
      </c>
      <c r="J825" s="54">
        <v>0</v>
      </c>
      <c r="K825" s="54">
        <v>6.8906179999999999</v>
      </c>
      <c r="L825" s="54">
        <v>1.3781236000000003</v>
      </c>
      <c r="M825" s="54">
        <f t="shared" si="776"/>
        <v>8.3437415999999995</v>
      </c>
      <c r="N825" s="54">
        <v>0</v>
      </c>
      <c r="O825" s="54">
        <v>0</v>
      </c>
      <c r="P825" s="54">
        <v>6.9531179999999999</v>
      </c>
      <c r="Q825" s="54">
        <v>1.3906236000000001</v>
      </c>
      <c r="R825" s="54">
        <f t="shared" si="777"/>
        <v>-7.4999999999999289E-2</v>
      </c>
      <c r="S825" s="54">
        <f t="shared" si="778"/>
        <v>7.4999999999999289E-2</v>
      </c>
      <c r="T825" s="55">
        <f t="shared" si="768"/>
        <v>9.0703039988574916E-3</v>
      </c>
      <c r="U825" s="54">
        <f t="shared" si="779"/>
        <v>0</v>
      </c>
      <c r="V825" s="55">
        <v>0</v>
      </c>
      <c r="W825" s="54">
        <f t="shared" si="780"/>
        <v>0</v>
      </c>
      <c r="X825" s="55">
        <v>0</v>
      </c>
      <c r="Y825" s="54">
        <f t="shared" si="781"/>
        <v>6.25E-2</v>
      </c>
      <c r="Z825" s="55">
        <f t="shared" si="783"/>
        <v>9.0703039988575766E-3</v>
      </c>
      <c r="AA825" s="54">
        <f t="shared" si="782"/>
        <v>1.2499999999999734E-2</v>
      </c>
      <c r="AB825" s="55">
        <f t="shared" si="774"/>
        <v>9.0703039988573823E-3</v>
      </c>
      <c r="AC825" s="56" t="s">
        <v>34</v>
      </c>
    </row>
    <row r="826" spans="1:29" ht="31.5" x14ac:dyDescent="0.25">
      <c r="A826" s="50" t="s">
        <v>1731</v>
      </c>
      <c r="B826" s="129" t="s">
        <v>1745</v>
      </c>
      <c r="C826" s="90" t="s">
        <v>1746</v>
      </c>
      <c r="D826" s="54">
        <v>16.537484999999997</v>
      </c>
      <c r="E826" s="54" t="s">
        <v>34</v>
      </c>
      <c r="F826" s="54">
        <v>0</v>
      </c>
      <c r="G826" s="71">
        <f t="shared" si="775"/>
        <v>16.537484999999997</v>
      </c>
      <c r="H826" s="54">
        <v>16.537484999999997</v>
      </c>
      <c r="I826" s="54">
        <v>0</v>
      </c>
      <c r="J826" s="54">
        <v>0</v>
      </c>
      <c r="K826" s="54">
        <v>13.781237499999998</v>
      </c>
      <c r="L826" s="54">
        <v>2.7562474999999989</v>
      </c>
      <c r="M826" s="54">
        <f t="shared" si="776"/>
        <v>16.712084399999998</v>
      </c>
      <c r="N826" s="54">
        <v>0</v>
      </c>
      <c r="O826" s="54">
        <v>0</v>
      </c>
      <c r="P826" s="54">
        <v>13.926736999999999</v>
      </c>
      <c r="Q826" s="54">
        <v>2.7853474</v>
      </c>
      <c r="R826" s="54">
        <f t="shared" si="777"/>
        <v>-0.17459940000000174</v>
      </c>
      <c r="S826" s="54">
        <f t="shared" si="778"/>
        <v>0.17459940000000174</v>
      </c>
      <c r="T826" s="55">
        <f t="shared" si="768"/>
        <v>1.0557796424305254E-2</v>
      </c>
      <c r="U826" s="54">
        <f t="shared" si="779"/>
        <v>0</v>
      </c>
      <c r="V826" s="55">
        <v>0</v>
      </c>
      <c r="W826" s="54">
        <f t="shared" si="780"/>
        <v>0</v>
      </c>
      <c r="X826" s="55">
        <v>0</v>
      </c>
      <c r="Y826" s="54">
        <f t="shared" si="781"/>
        <v>0.14549950000000145</v>
      </c>
      <c r="Z826" s="55">
        <f t="shared" si="783"/>
        <v>1.0557796424305254E-2</v>
      </c>
      <c r="AA826" s="54">
        <f t="shared" si="782"/>
        <v>2.9099900000001178E-2</v>
      </c>
      <c r="AB826" s="55">
        <f t="shared" si="774"/>
        <v>1.0557796424305578E-2</v>
      </c>
      <c r="AC826" s="56" t="s">
        <v>34</v>
      </c>
    </row>
    <row r="827" spans="1:29" x14ac:dyDescent="0.25">
      <c r="A827" s="50" t="s">
        <v>1731</v>
      </c>
      <c r="B827" s="129" t="s">
        <v>1747</v>
      </c>
      <c r="C827" s="90" t="s">
        <v>1748</v>
      </c>
      <c r="D827" s="53">
        <v>4.4099952</v>
      </c>
      <c r="E827" s="53" t="s">
        <v>34</v>
      </c>
      <c r="F827" s="53">
        <v>0</v>
      </c>
      <c r="G827" s="71">
        <f t="shared" si="775"/>
        <v>4.4099952</v>
      </c>
      <c r="H827" s="54">
        <v>4.4099952</v>
      </c>
      <c r="I827" s="54">
        <v>0</v>
      </c>
      <c r="J827" s="54">
        <v>0</v>
      </c>
      <c r="K827" s="54">
        <v>3.6749960000000006</v>
      </c>
      <c r="L827" s="54">
        <v>0.73499919999999941</v>
      </c>
      <c r="M827" s="54">
        <f t="shared" si="776"/>
        <v>4.4099952</v>
      </c>
      <c r="N827" s="54">
        <v>0</v>
      </c>
      <c r="O827" s="54">
        <v>0</v>
      </c>
      <c r="P827" s="54">
        <v>3.6749960000000002</v>
      </c>
      <c r="Q827" s="54">
        <v>0.73499919999999985</v>
      </c>
      <c r="R827" s="54">
        <f t="shared" si="777"/>
        <v>0</v>
      </c>
      <c r="S827" s="54">
        <f t="shared" si="778"/>
        <v>0</v>
      </c>
      <c r="T827" s="55">
        <f t="shared" si="768"/>
        <v>0</v>
      </c>
      <c r="U827" s="54">
        <f t="shared" si="779"/>
        <v>0</v>
      </c>
      <c r="V827" s="55">
        <v>0</v>
      </c>
      <c r="W827" s="54">
        <f t="shared" si="780"/>
        <v>0</v>
      </c>
      <c r="X827" s="55">
        <v>0</v>
      </c>
      <c r="Y827" s="54">
        <f t="shared" si="781"/>
        <v>0</v>
      </c>
      <c r="Z827" s="55">
        <f t="shared" si="783"/>
        <v>0</v>
      </c>
      <c r="AA827" s="54">
        <f t="shared" si="782"/>
        <v>0</v>
      </c>
      <c r="AB827" s="55">
        <f t="shared" si="774"/>
        <v>0</v>
      </c>
      <c r="AC827" s="56" t="s">
        <v>34</v>
      </c>
    </row>
    <row r="828" spans="1:29" x14ac:dyDescent="0.25">
      <c r="A828" s="50" t="s">
        <v>1731</v>
      </c>
      <c r="B828" s="129" t="s">
        <v>1749</v>
      </c>
      <c r="C828" s="90" t="s">
        <v>1750</v>
      </c>
      <c r="D828" s="53">
        <v>1.6537476</v>
      </c>
      <c r="E828" s="53" t="s">
        <v>34</v>
      </c>
      <c r="F828" s="54">
        <v>0</v>
      </c>
      <c r="G828" s="71">
        <f t="shared" si="775"/>
        <v>1.6537476</v>
      </c>
      <c r="H828" s="54">
        <v>1.6537476</v>
      </c>
      <c r="I828" s="54">
        <v>0</v>
      </c>
      <c r="J828" s="54">
        <v>0</v>
      </c>
      <c r="K828" s="54">
        <v>1.378123</v>
      </c>
      <c r="L828" s="54">
        <v>0.2756246</v>
      </c>
      <c r="M828" s="54">
        <f t="shared" si="776"/>
        <v>1.6537476</v>
      </c>
      <c r="N828" s="54">
        <v>0</v>
      </c>
      <c r="O828" s="54">
        <v>0</v>
      </c>
      <c r="P828" s="54">
        <v>1.378123</v>
      </c>
      <c r="Q828" s="54">
        <v>0.2756246</v>
      </c>
      <c r="R828" s="54">
        <f t="shared" si="777"/>
        <v>0</v>
      </c>
      <c r="S828" s="54">
        <f t="shared" si="778"/>
        <v>0</v>
      </c>
      <c r="T828" s="55">
        <f t="shared" si="768"/>
        <v>0</v>
      </c>
      <c r="U828" s="54">
        <f t="shared" si="779"/>
        <v>0</v>
      </c>
      <c r="V828" s="55">
        <v>0</v>
      </c>
      <c r="W828" s="54">
        <f t="shared" si="780"/>
        <v>0</v>
      </c>
      <c r="X828" s="55">
        <v>0</v>
      </c>
      <c r="Y828" s="54">
        <f t="shared" si="781"/>
        <v>0</v>
      </c>
      <c r="Z828" s="55">
        <f t="shared" si="783"/>
        <v>0</v>
      </c>
      <c r="AA828" s="54">
        <f t="shared" si="782"/>
        <v>0</v>
      </c>
      <c r="AB828" s="55">
        <f t="shared" si="774"/>
        <v>0</v>
      </c>
      <c r="AC828" s="56" t="s">
        <v>34</v>
      </c>
    </row>
    <row r="829" spans="1:29" ht="31.5" x14ac:dyDescent="0.25">
      <c r="A829" s="50" t="s">
        <v>1731</v>
      </c>
      <c r="B829" s="129" t="s">
        <v>1751</v>
      </c>
      <c r="C829" s="90" t="s">
        <v>1752</v>
      </c>
      <c r="D829" s="54">
        <v>4.4099952</v>
      </c>
      <c r="E829" s="54" t="s">
        <v>34</v>
      </c>
      <c r="F829" s="54">
        <v>0</v>
      </c>
      <c r="G829" s="71">
        <f t="shared" si="775"/>
        <v>4.4099952</v>
      </c>
      <c r="H829" s="54">
        <v>4.4099952</v>
      </c>
      <c r="I829" s="54">
        <v>0</v>
      </c>
      <c r="J829" s="54">
        <v>0</v>
      </c>
      <c r="K829" s="54">
        <v>3.6749960000000006</v>
      </c>
      <c r="L829" s="54">
        <v>0.73499919999999941</v>
      </c>
      <c r="M829" s="54">
        <f t="shared" si="776"/>
        <v>6.2842428000000004</v>
      </c>
      <c r="N829" s="54">
        <v>0</v>
      </c>
      <c r="O829" s="54">
        <v>0</v>
      </c>
      <c r="P829" s="54">
        <v>5.2368690000000004</v>
      </c>
      <c r="Q829" s="54">
        <v>1.0473737999999999</v>
      </c>
      <c r="R829" s="54">
        <f t="shared" si="777"/>
        <v>-1.8742476000000003</v>
      </c>
      <c r="S829" s="54">
        <f t="shared" si="778"/>
        <v>1.8742476000000003</v>
      </c>
      <c r="T829" s="55">
        <f t="shared" si="768"/>
        <v>0.42499991836725814</v>
      </c>
      <c r="U829" s="54">
        <f t="shared" si="779"/>
        <v>0</v>
      </c>
      <c r="V829" s="55">
        <v>0</v>
      </c>
      <c r="W829" s="54">
        <f t="shared" si="780"/>
        <v>0</v>
      </c>
      <c r="X829" s="55">
        <v>0</v>
      </c>
      <c r="Y829" s="54">
        <f t="shared" si="781"/>
        <v>1.5618729999999998</v>
      </c>
      <c r="Z829" s="55">
        <f t="shared" si="783"/>
        <v>0.42499991836725798</v>
      </c>
      <c r="AA829" s="54">
        <f t="shared" si="782"/>
        <v>0.3123746000000005</v>
      </c>
      <c r="AB829" s="55">
        <f t="shared" si="774"/>
        <v>0.42499991836725909</v>
      </c>
      <c r="AC829" s="56" t="s">
        <v>1729</v>
      </c>
    </row>
    <row r="830" spans="1:29" ht="31.5" x14ac:dyDescent="0.25">
      <c r="A830" s="50" t="s">
        <v>1731</v>
      </c>
      <c r="B830" s="129" t="s">
        <v>1753</v>
      </c>
      <c r="C830" s="90" t="s">
        <v>1754</v>
      </c>
      <c r="D830" s="53">
        <v>1.6644903120000001</v>
      </c>
      <c r="E830" s="53" t="s">
        <v>34</v>
      </c>
      <c r="F830" s="71">
        <v>0</v>
      </c>
      <c r="G830" s="71">
        <f t="shared" si="775"/>
        <v>1.6644903120000001</v>
      </c>
      <c r="H830" s="54">
        <v>1.6644903120000001</v>
      </c>
      <c r="I830" s="54">
        <v>0</v>
      </c>
      <c r="J830" s="54">
        <v>0</v>
      </c>
      <c r="K830" s="54">
        <v>1.38707526</v>
      </c>
      <c r="L830" s="54">
        <v>0.27741505200000005</v>
      </c>
      <c r="M830" s="54">
        <f t="shared" si="776"/>
        <v>0</v>
      </c>
      <c r="N830" s="54">
        <v>0</v>
      </c>
      <c r="O830" s="54">
        <v>0</v>
      </c>
      <c r="P830" s="54">
        <v>0</v>
      </c>
      <c r="Q830" s="54">
        <v>0</v>
      </c>
      <c r="R830" s="54">
        <f t="shared" si="777"/>
        <v>1.6644903120000001</v>
      </c>
      <c r="S830" s="54">
        <f t="shared" si="778"/>
        <v>-1.6644903120000001</v>
      </c>
      <c r="T830" s="55">
        <f t="shared" si="768"/>
        <v>-1</v>
      </c>
      <c r="U830" s="54">
        <f t="shared" si="779"/>
        <v>0</v>
      </c>
      <c r="V830" s="55">
        <v>0</v>
      </c>
      <c r="W830" s="54">
        <f t="shared" si="780"/>
        <v>0</v>
      </c>
      <c r="X830" s="55">
        <v>0</v>
      </c>
      <c r="Y830" s="54">
        <f t="shared" si="781"/>
        <v>-1.38707526</v>
      </c>
      <c r="Z830" s="55">
        <f t="shared" si="783"/>
        <v>-1</v>
      </c>
      <c r="AA830" s="54">
        <f t="shared" si="782"/>
        <v>-0.27741505200000005</v>
      </c>
      <c r="AB830" s="55">
        <f t="shared" si="774"/>
        <v>-1</v>
      </c>
      <c r="AC830" s="56" t="s">
        <v>1755</v>
      </c>
    </row>
    <row r="831" spans="1:29" x14ac:dyDescent="0.25">
      <c r="A831" s="50" t="s">
        <v>1731</v>
      </c>
      <c r="B831" s="129" t="s">
        <v>1756</v>
      </c>
      <c r="C831" s="90" t="s">
        <v>1757</v>
      </c>
      <c r="D831" s="77">
        <v>1.8742475999999999</v>
      </c>
      <c r="E831" s="77" t="s">
        <v>34</v>
      </c>
      <c r="F831" s="77">
        <v>0</v>
      </c>
      <c r="G831" s="71">
        <f t="shared" si="775"/>
        <v>1.8742475999999999</v>
      </c>
      <c r="H831" s="54">
        <v>1.8742475999999999</v>
      </c>
      <c r="I831" s="54">
        <v>0</v>
      </c>
      <c r="J831" s="54">
        <v>0</v>
      </c>
      <c r="K831" s="54">
        <v>1.5618730000000001</v>
      </c>
      <c r="L831" s="54">
        <v>0.31237459999999984</v>
      </c>
      <c r="M831" s="54">
        <f t="shared" si="776"/>
        <v>0</v>
      </c>
      <c r="N831" s="54">
        <v>0</v>
      </c>
      <c r="O831" s="54">
        <v>0</v>
      </c>
      <c r="P831" s="54">
        <v>0</v>
      </c>
      <c r="Q831" s="54">
        <v>0</v>
      </c>
      <c r="R831" s="54">
        <f t="shared" si="777"/>
        <v>1.8742475999999999</v>
      </c>
      <c r="S831" s="54">
        <f t="shared" si="778"/>
        <v>-1.8742475999999999</v>
      </c>
      <c r="T831" s="55">
        <f t="shared" si="768"/>
        <v>-1</v>
      </c>
      <c r="U831" s="54">
        <f t="shared" si="779"/>
        <v>0</v>
      </c>
      <c r="V831" s="55">
        <v>0</v>
      </c>
      <c r="W831" s="54">
        <f t="shared" si="780"/>
        <v>0</v>
      </c>
      <c r="X831" s="55">
        <v>0</v>
      </c>
      <c r="Y831" s="54">
        <f t="shared" si="781"/>
        <v>-1.5618730000000001</v>
      </c>
      <c r="Z831" s="55">
        <f t="shared" si="783"/>
        <v>-1</v>
      </c>
      <c r="AA831" s="54">
        <f t="shared" si="782"/>
        <v>-0.31237459999999984</v>
      </c>
      <c r="AB831" s="55">
        <f t="shared" si="774"/>
        <v>-1</v>
      </c>
      <c r="AC831" s="56" t="s">
        <v>1755</v>
      </c>
    </row>
    <row r="832" spans="1:29" x14ac:dyDescent="0.25">
      <c r="A832" s="50" t="s">
        <v>1731</v>
      </c>
      <c r="B832" s="129" t="s">
        <v>1758</v>
      </c>
      <c r="C832" s="90" t="s">
        <v>1759</v>
      </c>
      <c r="D832" s="54">
        <v>0.25867868399999999</v>
      </c>
      <c r="E832" s="54" t="s">
        <v>34</v>
      </c>
      <c r="F832" s="54">
        <v>0</v>
      </c>
      <c r="G832" s="71">
        <f t="shared" si="775"/>
        <v>0.25867868399999999</v>
      </c>
      <c r="H832" s="54">
        <v>0.25867868399999999</v>
      </c>
      <c r="I832" s="54">
        <v>0</v>
      </c>
      <c r="J832" s="54">
        <v>0</v>
      </c>
      <c r="K832" s="54">
        <v>0.21556556999999998</v>
      </c>
      <c r="L832" s="54">
        <v>4.3113114000000008E-2</v>
      </c>
      <c r="M832" s="54">
        <f t="shared" si="776"/>
        <v>0.25867867999999999</v>
      </c>
      <c r="N832" s="54">
        <v>0</v>
      </c>
      <c r="O832" s="54">
        <v>0</v>
      </c>
      <c r="P832" s="54">
        <v>0.21556557000000001</v>
      </c>
      <c r="Q832" s="54">
        <v>4.3113109999999982E-2</v>
      </c>
      <c r="R832" s="54">
        <f t="shared" si="777"/>
        <v>3.9999999978945766E-9</v>
      </c>
      <c r="S832" s="54">
        <f t="shared" si="778"/>
        <v>-3.9999999978945766E-9</v>
      </c>
      <c r="T832" s="55">
        <f t="shared" si="768"/>
        <v>-1.5463199116532448E-8</v>
      </c>
      <c r="U832" s="54">
        <f t="shared" si="779"/>
        <v>0</v>
      </c>
      <c r="V832" s="55">
        <v>0</v>
      </c>
      <c r="W832" s="54">
        <f t="shared" si="780"/>
        <v>0</v>
      </c>
      <c r="X832" s="55">
        <v>0</v>
      </c>
      <c r="Y832" s="54">
        <f t="shared" si="781"/>
        <v>0</v>
      </c>
      <c r="Z832" s="55">
        <f t="shared" si="783"/>
        <v>0</v>
      </c>
      <c r="AA832" s="54">
        <f t="shared" si="782"/>
        <v>-4.0000000256501522E-9</v>
      </c>
      <c r="AB832" s="55">
        <f t="shared" si="774"/>
        <v>-9.2779195342979674E-8</v>
      </c>
      <c r="AC832" s="56" t="s">
        <v>34</v>
      </c>
    </row>
    <row r="833" spans="1:29" ht="31.5" x14ac:dyDescent="0.25">
      <c r="A833" s="50" t="s">
        <v>1731</v>
      </c>
      <c r="B833" s="129" t="s">
        <v>1760</v>
      </c>
      <c r="C833" s="90" t="s">
        <v>1761</v>
      </c>
      <c r="D833" s="54">
        <v>1.6240339559999999</v>
      </c>
      <c r="E833" s="54" t="s">
        <v>34</v>
      </c>
      <c r="F833" s="54">
        <v>0</v>
      </c>
      <c r="G833" s="71">
        <f t="shared" si="775"/>
        <v>1.6240339559999999</v>
      </c>
      <c r="H833" s="54">
        <v>1.6240339559999999</v>
      </c>
      <c r="I833" s="54">
        <v>0</v>
      </c>
      <c r="J833" s="54">
        <v>0</v>
      </c>
      <c r="K833" s="54">
        <v>1.3533616300000002</v>
      </c>
      <c r="L833" s="54">
        <v>0.27067232599999969</v>
      </c>
      <c r="M833" s="54">
        <f t="shared" si="776"/>
        <v>1.5335202699999999</v>
      </c>
      <c r="N833" s="54">
        <v>0</v>
      </c>
      <c r="O833" s="54">
        <v>0</v>
      </c>
      <c r="P833" s="54">
        <v>1.2779335599999999</v>
      </c>
      <c r="Q833" s="54">
        <v>0.25558670999999999</v>
      </c>
      <c r="R833" s="54">
        <f t="shared" si="777"/>
        <v>9.0513685999999982E-2</v>
      </c>
      <c r="S833" s="54">
        <f t="shared" si="778"/>
        <v>-9.0513685999999982E-2</v>
      </c>
      <c r="T833" s="55">
        <f t="shared" si="768"/>
        <v>-5.5733862993194702E-2</v>
      </c>
      <c r="U833" s="54">
        <f t="shared" si="779"/>
        <v>0</v>
      </c>
      <c r="V833" s="55">
        <v>0</v>
      </c>
      <c r="W833" s="54">
        <f t="shared" si="780"/>
        <v>0</v>
      </c>
      <c r="X833" s="55">
        <v>0</v>
      </c>
      <c r="Y833" s="54">
        <f t="shared" si="781"/>
        <v>-7.5428070000000291E-2</v>
      </c>
      <c r="Z833" s="55">
        <f t="shared" si="783"/>
        <v>-5.5733861761693572E-2</v>
      </c>
      <c r="AA833" s="54">
        <f t="shared" si="782"/>
        <v>-1.5085615999999691E-2</v>
      </c>
      <c r="AB833" s="55">
        <f t="shared" si="774"/>
        <v>-5.5733869150700353E-2</v>
      </c>
      <c r="AC833" s="56" t="s">
        <v>34</v>
      </c>
    </row>
    <row r="834" spans="1:29" ht="31.5" x14ac:dyDescent="0.25">
      <c r="A834" s="50" t="s">
        <v>1731</v>
      </c>
      <c r="B834" s="129" t="s">
        <v>1762</v>
      </c>
      <c r="C834" s="90" t="s">
        <v>1763</v>
      </c>
      <c r="D834" s="53">
        <v>0.128340756</v>
      </c>
      <c r="E834" s="53" t="s">
        <v>34</v>
      </c>
      <c r="F834" s="71">
        <v>0</v>
      </c>
      <c r="G834" s="71">
        <f t="shared" si="775"/>
        <v>0.128340756</v>
      </c>
      <c r="H834" s="54">
        <v>0.128340756</v>
      </c>
      <c r="I834" s="54">
        <v>0</v>
      </c>
      <c r="J834" s="54">
        <v>0</v>
      </c>
      <c r="K834" s="54">
        <v>0.10695063</v>
      </c>
      <c r="L834" s="54">
        <v>2.1390125999999995E-2</v>
      </c>
      <c r="M834" s="54">
        <f t="shared" si="776"/>
        <v>0</v>
      </c>
      <c r="N834" s="54">
        <v>0</v>
      </c>
      <c r="O834" s="54">
        <v>0</v>
      </c>
      <c r="P834" s="54">
        <v>0</v>
      </c>
      <c r="Q834" s="54">
        <v>0</v>
      </c>
      <c r="R834" s="54">
        <f t="shared" si="777"/>
        <v>0.128340756</v>
      </c>
      <c r="S834" s="54">
        <f t="shared" si="778"/>
        <v>-0.128340756</v>
      </c>
      <c r="T834" s="55">
        <f t="shared" si="768"/>
        <v>-1</v>
      </c>
      <c r="U834" s="54">
        <f t="shared" si="779"/>
        <v>0</v>
      </c>
      <c r="V834" s="55">
        <v>0</v>
      </c>
      <c r="W834" s="54">
        <f t="shared" si="780"/>
        <v>0</v>
      </c>
      <c r="X834" s="55">
        <v>0</v>
      </c>
      <c r="Y834" s="54">
        <f t="shared" si="781"/>
        <v>-0.10695063</v>
      </c>
      <c r="Z834" s="55">
        <f t="shared" si="783"/>
        <v>-1</v>
      </c>
      <c r="AA834" s="54">
        <f t="shared" si="782"/>
        <v>-2.1390125999999995E-2</v>
      </c>
      <c r="AB834" s="55">
        <f t="shared" si="774"/>
        <v>-1</v>
      </c>
      <c r="AC834" s="56" t="s">
        <v>1755</v>
      </c>
    </row>
    <row r="835" spans="1:29" x14ac:dyDescent="0.25">
      <c r="A835" s="50" t="s">
        <v>1731</v>
      </c>
      <c r="B835" s="129" t="s">
        <v>1764</v>
      </c>
      <c r="C835" s="90" t="s">
        <v>1765</v>
      </c>
      <c r="D835" s="54">
        <v>4.2</v>
      </c>
      <c r="E835" s="54" t="s">
        <v>34</v>
      </c>
      <c r="F835" s="54">
        <v>0</v>
      </c>
      <c r="G835" s="71">
        <f t="shared" si="775"/>
        <v>4.2</v>
      </c>
      <c r="H835" s="54">
        <v>4.2</v>
      </c>
      <c r="I835" s="54">
        <v>0</v>
      </c>
      <c r="J835" s="54">
        <v>0</v>
      </c>
      <c r="K835" s="54">
        <v>3.5</v>
      </c>
      <c r="L835" s="54">
        <v>0.70000000000000018</v>
      </c>
      <c r="M835" s="54">
        <f t="shared" si="776"/>
        <v>4.2</v>
      </c>
      <c r="N835" s="54">
        <v>0</v>
      </c>
      <c r="O835" s="54">
        <v>0</v>
      </c>
      <c r="P835" s="54">
        <v>3.5</v>
      </c>
      <c r="Q835" s="54">
        <v>0.70000000000000018</v>
      </c>
      <c r="R835" s="54">
        <f t="shared" si="777"/>
        <v>0</v>
      </c>
      <c r="S835" s="54">
        <f t="shared" si="778"/>
        <v>0</v>
      </c>
      <c r="T835" s="55">
        <f t="shared" si="768"/>
        <v>0</v>
      </c>
      <c r="U835" s="54">
        <f t="shared" si="779"/>
        <v>0</v>
      </c>
      <c r="V835" s="55">
        <v>0</v>
      </c>
      <c r="W835" s="54">
        <f t="shared" si="780"/>
        <v>0</v>
      </c>
      <c r="X835" s="55">
        <v>0</v>
      </c>
      <c r="Y835" s="54">
        <f t="shared" si="781"/>
        <v>0</v>
      </c>
      <c r="Z835" s="55">
        <f t="shared" si="783"/>
        <v>0</v>
      </c>
      <c r="AA835" s="54">
        <f t="shared" si="782"/>
        <v>0</v>
      </c>
      <c r="AB835" s="55">
        <f t="shared" si="774"/>
        <v>0</v>
      </c>
      <c r="AC835" s="56" t="s">
        <v>34</v>
      </c>
    </row>
    <row r="836" spans="1:29" ht="31.5" x14ac:dyDescent="0.25">
      <c r="A836" s="50" t="s">
        <v>1731</v>
      </c>
      <c r="B836" s="129" t="s">
        <v>1766</v>
      </c>
      <c r="C836" s="90" t="s">
        <v>1767</v>
      </c>
      <c r="D836" s="54">
        <v>0.85144932000000007</v>
      </c>
      <c r="E836" s="54" t="s">
        <v>34</v>
      </c>
      <c r="F836" s="54">
        <v>0</v>
      </c>
      <c r="G836" s="71">
        <f t="shared" si="775"/>
        <v>0.85144932000000007</v>
      </c>
      <c r="H836" s="54">
        <v>0.85144931999999995</v>
      </c>
      <c r="I836" s="54">
        <v>0</v>
      </c>
      <c r="J836" s="54">
        <v>0</v>
      </c>
      <c r="K836" s="54">
        <v>0.70954110000000004</v>
      </c>
      <c r="L836" s="54">
        <v>0.14190822000000003</v>
      </c>
      <c r="M836" s="54">
        <f t="shared" si="776"/>
        <v>0.85144931999999995</v>
      </c>
      <c r="N836" s="54">
        <v>0</v>
      </c>
      <c r="O836" s="54">
        <v>0</v>
      </c>
      <c r="P836" s="54">
        <v>0.70954110000000004</v>
      </c>
      <c r="Q836" s="54">
        <v>0.14190821999999992</v>
      </c>
      <c r="R836" s="54">
        <f t="shared" si="777"/>
        <v>0</v>
      </c>
      <c r="S836" s="54">
        <f t="shared" si="778"/>
        <v>0</v>
      </c>
      <c r="T836" s="55">
        <f t="shared" si="768"/>
        <v>0</v>
      </c>
      <c r="U836" s="54">
        <f t="shared" si="779"/>
        <v>0</v>
      </c>
      <c r="V836" s="55">
        <v>0</v>
      </c>
      <c r="W836" s="54">
        <f t="shared" si="780"/>
        <v>0</v>
      </c>
      <c r="X836" s="55">
        <v>0</v>
      </c>
      <c r="Y836" s="54">
        <f t="shared" si="781"/>
        <v>0</v>
      </c>
      <c r="Z836" s="55">
        <f t="shared" si="783"/>
        <v>0</v>
      </c>
      <c r="AA836" s="54">
        <f t="shared" si="782"/>
        <v>0</v>
      </c>
      <c r="AB836" s="55">
        <f t="shared" si="774"/>
        <v>0</v>
      </c>
      <c r="AC836" s="56" t="s">
        <v>34</v>
      </c>
    </row>
    <row r="837" spans="1:29" ht="31.5" x14ac:dyDescent="0.25">
      <c r="A837" s="50" t="s">
        <v>1731</v>
      </c>
      <c r="B837" s="129" t="s">
        <v>1768</v>
      </c>
      <c r="C837" s="90" t="s">
        <v>1769</v>
      </c>
      <c r="D837" s="54">
        <v>6.9126106200000006</v>
      </c>
      <c r="E837" s="54" t="s">
        <v>34</v>
      </c>
      <c r="F837" s="54">
        <v>0</v>
      </c>
      <c r="G837" s="71">
        <f t="shared" si="775"/>
        <v>6.9126106200000006</v>
      </c>
      <c r="H837" s="54">
        <v>6.9126106200000006</v>
      </c>
      <c r="I837" s="54">
        <v>0</v>
      </c>
      <c r="J837" s="54">
        <v>0</v>
      </c>
      <c r="K837" s="71">
        <v>5.7605088499999999</v>
      </c>
      <c r="L837" s="54">
        <v>1.1521017700000007</v>
      </c>
      <c r="M837" s="54">
        <f t="shared" si="776"/>
        <v>0</v>
      </c>
      <c r="N837" s="54">
        <v>0</v>
      </c>
      <c r="O837" s="54">
        <v>0</v>
      </c>
      <c r="P837" s="54">
        <v>0</v>
      </c>
      <c r="Q837" s="54">
        <v>0</v>
      </c>
      <c r="R837" s="54">
        <f t="shared" si="777"/>
        <v>6.9126106200000006</v>
      </c>
      <c r="S837" s="54">
        <f t="shared" si="778"/>
        <v>-6.9126106200000006</v>
      </c>
      <c r="T837" s="55">
        <f t="shared" si="768"/>
        <v>-1</v>
      </c>
      <c r="U837" s="54">
        <f t="shared" si="779"/>
        <v>0</v>
      </c>
      <c r="V837" s="55">
        <v>0</v>
      </c>
      <c r="W837" s="54">
        <f t="shared" si="780"/>
        <v>0</v>
      </c>
      <c r="X837" s="55">
        <v>0</v>
      </c>
      <c r="Y837" s="54">
        <f t="shared" si="781"/>
        <v>-5.7605088499999999</v>
      </c>
      <c r="Z837" s="55">
        <f t="shared" si="783"/>
        <v>-1</v>
      </c>
      <c r="AA837" s="54">
        <f t="shared" si="782"/>
        <v>-1.1521017700000007</v>
      </c>
      <c r="AB837" s="55">
        <f t="shared" si="774"/>
        <v>-1</v>
      </c>
      <c r="AC837" s="56" t="s">
        <v>1755</v>
      </c>
    </row>
    <row r="838" spans="1:29" ht="31.5" x14ac:dyDescent="0.25">
      <c r="A838" s="50" t="s">
        <v>1731</v>
      </c>
      <c r="B838" s="124" t="s">
        <v>1770</v>
      </c>
      <c r="C838" s="118" t="s">
        <v>1771</v>
      </c>
      <c r="D838" s="54">
        <v>0.45909599999999995</v>
      </c>
      <c r="E838" s="54" t="s">
        <v>34</v>
      </c>
      <c r="F838" s="54">
        <v>0</v>
      </c>
      <c r="G838" s="71">
        <f t="shared" si="775"/>
        <v>0.45909599999999995</v>
      </c>
      <c r="H838" s="54">
        <v>0.459096</v>
      </c>
      <c r="I838" s="54">
        <v>0</v>
      </c>
      <c r="J838" s="54">
        <v>0</v>
      </c>
      <c r="K838" s="71">
        <v>0.38257999999999998</v>
      </c>
      <c r="L838" s="54">
        <v>7.6515999999999973E-2</v>
      </c>
      <c r="M838" s="54">
        <f t="shared" si="776"/>
        <v>0.459096</v>
      </c>
      <c r="N838" s="54">
        <v>0</v>
      </c>
      <c r="O838" s="54">
        <v>0</v>
      </c>
      <c r="P838" s="54">
        <v>0.38257999999999998</v>
      </c>
      <c r="Q838" s="54">
        <v>7.6516000000000028E-2</v>
      </c>
      <c r="R838" s="54">
        <f t="shared" si="777"/>
        <v>0</v>
      </c>
      <c r="S838" s="54">
        <f t="shared" si="778"/>
        <v>0</v>
      </c>
      <c r="T838" s="55">
        <f t="shared" si="768"/>
        <v>0</v>
      </c>
      <c r="U838" s="54">
        <f t="shared" si="779"/>
        <v>0</v>
      </c>
      <c r="V838" s="55">
        <v>0</v>
      </c>
      <c r="W838" s="54">
        <f t="shared" si="780"/>
        <v>0</v>
      </c>
      <c r="X838" s="55">
        <v>0</v>
      </c>
      <c r="Y838" s="54">
        <f t="shared" si="781"/>
        <v>0</v>
      </c>
      <c r="Z838" s="55">
        <f t="shared" si="783"/>
        <v>0</v>
      </c>
      <c r="AA838" s="54">
        <f t="shared" si="782"/>
        <v>0</v>
      </c>
      <c r="AB838" s="55">
        <f t="shared" si="774"/>
        <v>0</v>
      </c>
      <c r="AC838" s="56" t="s">
        <v>34</v>
      </c>
    </row>
    <row r="839" spans="1:29" ht="31.5" x14ac:dyDescent="0.25">
      <c r="A839" s="50" t="s">
        <v>1731</v>
      </c>
      <c r="B839" s="124" t="s">
        <v>1772</v>
      </c>
      <c r="C839" s="118" t="s">
        <v>1773</v>
      </c>
      <c r="D839" s="54">
        <v>0.14696879999999998</v>
      </c>
      <c r="E839" s="54" t="s">
        <v>34</v>
      </c>
      <c r="F839" s="54">
        <v>0</v>
      </c>
      <c r="G839" s="71">
        <f t="shared" si="775"/>
        <v>0.14696879999999998</v>
      </c>
      <c r="H839" s="54">
        <v>0.14696879999999998</v>
      </c>
      <c r="I839" s="54">
        <v>0</v>
      </c>
      <c r="J839" s="54">
        <v>0</v>
      </c>
      <c r="K839" s="71">
        <v>0.12247399999999999</v>
      </c>
      <c r="L839" s="54">
        <v>2.4494799999999997E-2</v>
      </c>
      <c r="M839" s="54">
        <f t="shared" si="776"/>
        <v>0.14696879999999998</v>
      </c>
      <c r="N839" s="54">
        <v>0</v>
      </c>
      <c r="O839" s="54">
        <v>0</v>
      </c>
      <c r="P839" s="54">
        <v>0.122474</v>
      </c>
      <c r="Q839" s="54">
        <v>2.4494799999999983E-2</v>
      </c>
      <c r="R839" s="54">
        <f t="shared" si="777"/>
        <v>0</v>
      </c>
      <c r="S839" s="54">
        <f t="shared" si="778"/>
        <v>0</v>
      </c>
      <c r="T839" s="55">
        <f t="shared" si="768"/>
        <v>0</v>
      </c>
      <c r="U839" s="54">
        <f t="shared" si="779"/>
        <v>0</v>
      </c>
      <c r="V839" s="55">
        <v>0</v>
      </c>
      <c r="W839" s="54">
        <f t="shared" si="780"/>
        <v>0</v>
      </c>
      <c r="X839" s="55">
        <v>0</v>
      </c>
      <c r="Y839" s="54">
        <f t="shared" si="781"/>
        <v>0</v>
      </c>
      <c r="Z839" s="55">
        <f t="shared" si="783"/>
        <v>0</v>
      </c>
      <c r="AA839" s="54">
        <f t="shared" si="782"/>
        <v>0</v>
      </c>
      <c r="AB839" s="55">
        <f t="shared" si="774"/>
        <v>0</v>
      </c>
      <c r="AC839" s="56" t="s">
        <v>34</v>
      </c>
    </row>
    <row r="840" spans="1:29" ht="47.25" x14ac:dyDescent="0.25">
      <c r="A840" s="50" t="s">
        <v>1731</v>
      </c>
      <c r="B840" s="124" t="s">
        <v>1774</v>
      </c>
      <c r="C840" s="118" t="s">
        <v>1775</v>
      </c>
      <c r="D840" s="54">
        <v>2.6049359879999998</v>
      </c>
      <c r="E840" s="54" t="s">
        <v>34</v>
      </c>
      <c r="F840" s="54">
        <v>0</v>
      </c>
      <c r="G840" s="71">
        <f t="shared" si="775"/>
        <v>2.6049359879999998</v>
      </c>
      <c r="H840" s="54">
        <v>2.6049359879999998</v>
      </c>
      <c r="I840" s="54">
        <v>0</v>
      </c>
      <c r="J840" s="54">
        <v>0</v>
      </c>
      <c r="K840" s="71">
        <v>2.1707799900000002</v>
      </c>
      <c r="L840" s="54">
        <v>0.4341559979999996</v>
      </c>
      <c r="M840" s="54">
        <f t="shared" si="776"/>
        <v>0</v>
      </c>
      <c r="N840" s="54">
        <v>0</v>
      </c>
      <c r="O840" s="54">
        <v>0</v>
      </c>
      <c r="P840" s="54">
        <v>0</v>
      </c>
      <c r="Q840" s="54">
        <v>0</v>
      </c>
      <c r="R840" s="54">
        <f t="shared" si="777"/>
        <v>2.6049359879999998</v>
      </c>
      <c r="S840" s="54">
        <f t="shared" si="778"/>
        <v>-2.6049359879999998</v>
      </c>
      <c r="T840" s="55">
        <f t="shared" si="768"/>
        <v>-1</v>
      </c>
      <c r="U840" s="54">
        <f t="shared" si="779"/>
        <v>0</v>
      </c>
      <c r="V840" s="55">
        <v>0</v>
      </c>
      <c r="W840" s="54">
        <f t="shared" si="780"/>
        <v>0</v>
      </c>
      <c r="X840" s="55">
        <v>0</v>
      </c>
      <c r="Y840" s="54">
        <f t="shared" si="781"/>
        <v>-2.1707799900000002</v>
      </c>
      <c r="Z840" s="55">
        <f t="shared" si="783"/>
        <v>-1</v>
      </c>
      <c r="AA840" s="54">
        <f t="shared" si="782"/>
        <v>-0.4341559979999996</v>
      </c>
      <c r="AB840" s="55">
        <f t="shared" si="774"/>
        <v>-1</v>
      </c>
      <c r="AC840" s="56" t="s">
        <v>1755</v>
      </c>
    </row>
    <row r="841" spans="1:29" ht="31.5" x14ac:dyDescent="0.25">
      <c r="A841" s="50" t="s">
        <v>1731</v>
      </c>
      <c r="B841" s="124" t="s">
        <v>1776</v>
      </c>
      <c r="C841" s="118" t="s">
        <v>1777</v>
      </c>
      <c r="D841" s="54">
        <v>0.66999999600000004</v>
      </c>
      <c r="E841" s="54" t="s">
        <v>34</v>
      </c>
      <c r="F841" s="54">
        <v>0</v>
      </c>
      <c r="G841" s="71">
        <f t="shared" si="775"/>
        <v>0.66999999600000004</v>
      </c>
      <c r="H841" s="54">
        <v>0.66999999600000004</v>
      </c>
      <c r="I841" s="54">
        <v>0</v>
      </c>
      <c r="J841" s="54">
        <v>0</v>
      </c>
      <c r="K841" s="71">
        <v>0.55833333000000007</v>
      </c>
      <c r="L841" s="54">
        <v>0.11166666599999997</v>
      </c>
      <c r="M841" s="54">
        <f t="shared" si="776"/>
        <v>0.67</v>
      </c>
      <c r="N841" s="54">
        <v>0</v>
      </c>
      <c r="O841" s="54">
        <v>0</v>
      </c>
      <c r="P841" s="54">
        <v>0.55833333000000007</v>
      </c>
      <c r="Q841" s="54">
        <v>0.11166666999999997</v>
      </c>
      <c r="R841" s="54">
        <f t="shared" si="777"/>
        <v>-3.9999999978945766E-9</v>
      </c>
      <c r="S841" s="54">
        <f t="shared" si="778"/>
        <v>3.9999999978945766E-9</v>
      </c>
      <c r="T841" s="55">
        <f t="shared" si="768"/>
        <v>5.9701492862316022E-9</v>
      </c>
      <c r="U841" s="54">
        <f t="shared" si="779"/>
        <v>0</v>
      </c>
      <c r="V841" s="55">
        <v>0</v>
      </c>
      <c r="W841" s="54">
        <f t="shared" si="780"/>
        <v>0</v>
      </c>
      <c r="X841" s="55">
        <v>0</v>
      </c>
      <c r="Y841" s="54">
        <f t="shared" si="781"/>
        <v>0</v>
      </c>
      <c r="Z841" s="55">
        <f t="shared" si="783"/>
        <v>0</v>
      </c>
      <c r="AA841" s="54">
        <f t="shared" si="782"/>
        <v>3.9999999978945766E-9</v>
      </c>
      <c r="AB841" s="55">
        <f t="shared" si="774"/>
        <v>3.5820895717389628E-8</v>
      </c>
      <c r="AC841" s="56" t="s">
        <v>34</v>
      </c>
    </row>
    <row r="842" spans="1:29" ht="31.5" x14ac:dyDescent="0.25">
      <c r="A842" s="50" t="s">
        <v>1731</v>
      </c>
      <c r="B842" s="129" t="s">
        <v>1778</v>
      </c>
      <c r="C842" s="118" t="s">
        <v>1779</v>
      </c>
      <c r="D842" s="54">
        <v>0.70727461000000003</v>
      </c>
      <c r="E842" s="54" t="s">
        <v>34</v>
      </c>
      <c r="F842" s="54">
        <v>0</v>
      </c>
      <c r="G842" s="71">
        <f t="shared" si="775"/>
        <v>0.70727461000000003</v>
      </c>
      <c r="H842" s="54">
        <v>0.70727461000000003</v>
      </c>
      <c r="I842" s="54">
        <v>0</v>
      </c>
      <c r="J842" s="54">
        <v>0</v>
      </c>
      <c r="K842" s="71">
        <v>0.58939550833333343</v>
      </c>
      <c r="L842" s="54">
        <v>0.1178791016666666</v>
      </c>
      <c r="M842" s="54">
        <f t="shared" si="776"/>
        <v>0.70727461000000003</v>
      </c>
      <c r="N842" s="54">
        <v>0</v>
      </c>
      <c r="O842" s="54">
        <v>0</v>
      </c>
      <c r="P842" s="54">
        <v>0.5893955099999999</v>
      </c>
      <c r="Q842" s="54">
        <v>0.11787910000000013</v>
      </c>
      <c r="R842" s="54">
        <f t="shared" si="777"/>
        <v>0</v>
      </c>
      <c r="S842" s="54">
        <f t="shared" si="778"/>
        <v>0</v>
      </c>
      <c r="T842" s="55">
        <f t="shared" si="768"/>
        <v>0</v>
      </c>
      <c r="U842" s="54">
        <f t="shared" si="779"/>
        <v>0</v>
      </c>
      <c r="V842" s="55">
        <v>0</v>
      </c>
      <c r="W842" s="54">
        <f t="shared" si="780"/>
        <v>0</v>
      </c>
      <c r="X842" s="55">
        <v>0</v>
      </c>
      <c r="Y842" s="54">
        <f t="shared" si="781"/>
        <v>1.6666664715003776E-9</v>
      </c>
      <c r="Z842" s="55">
        <f t="shared" si="783"/>
        <v>2.8277556376588334E-9</v>
      </c>
      <c r="AA842" s="54">
        <f t="shared" si="782"/>
        <v>-1.6666664715003776E-9</v>
      </c>
      <c r="AB842" s="55">
        <f t="shared" si="774"/>
        <v>-1.4138778188294179E-8</v>
      </c>
      <c r="AC842" s="56" t="s">
        <v>34</v>
      </c>
    </row>
    <row r="843" spans="1:29" x14ac:dyDescent="0.25">
      <c r="A843" s="50" t="s">
        <v>1731</v>
      </c>
      <c r="B843" s="124" t="s">
        <v>1780</v>
      </c>
      <c r="C843" s="118" t="s">
        <v>1781</v>
      </c>
      <c r="D843" s="54">
        <v>1.5534060000000003</v>
      </c>
      <c r="E843" s="54" t="s">
        <v>34</v>
      </c>
      <c r="F843" s="54">
        <v>0</v>
      </c>
      <c r="G843" s="71">
        <f t="shared" si="775"/>
        <v>1.5534060000000003</v>
      </c>
      <c r="H843" s="54">
        <v>1.5534059999999998</v>
      </c>
      <c r="I843" s="54">
        <v>0</v>
      </c>
      <c r="J843" s="54">
        <v>0</v>
      </c>
      <c r="K843" s="71">
        <v>1.294505</v>
      </c>
      <c r="L843" s="54">
        <v>0.25890100000000027</v>
      </c>
      <c r="M843" s="54">
        <f t="shared" si="776"/>
        <v>1.5534059999999998</v>
      </c>
      <c r="N843" s="54">
        <v>0</v>
      </c>
      <c r="O843" s="54">
        <v>0</v>
      </c>
      <c r="P843" s="54">
        <v>1.294505</v>
      </c>
      <c r="Q843" s="54">
        <v>0.25890099999999983</v>
      </c>
      <c r="R843" s="54">
        <f t="shared" si="777"/>
        <v>0</v>
      </c>
      <c r="S843" s="54">
        <f t="shared" si="778"/>
        <v>0</v>
      </c>
      <c r="T843" s="55">
        <f t="shared" si="768"/>
        <v>0</v>
      </c>
      <c r="U843" s="54">
        <f t="shared" si="779"/>
        <v>0</v>
      </c>
      <c r="V843" s="55">
        <v>0</v>
      </c>
      <c r="W843" s="54">
        <f t="shared" si="780"/>
        <v>0</v>
      </c>
      <c r="X843" s="55">
        <v>0</v>
      </c>
      <c r="Y843" s="54">
        <f t="shared" si="781"/>
        <v>0</v>
      </c>
      <c r="Z843" s="55">
        <f t="shared" si="783"/>
        <v>0</v>
      </c>
      <c r="AA843" s="54">
        <f t="shared" si="782"/>
        <v>-4.4408920985006262E-16</v>
      </c>
      <c r="AB843" s="55">
        <f t="shared" si="774"/>
        <v>-1.7152858036471939E-15</v>
      </c>
      <c r="AC843" s="56" t="s">
        <v>34</v>
      </c>
    </row>
    <row r="844" spans="1:29" x14ac:dyDescent="0.25">
      <c r="A844" s="50" t="s">
        <v>1731</v>
      </c>
      <c r="B844" s="124" t="s">
        <v>1782</v>
      </c>
      <c r="C844" s="118" t="s">
        <v>1783</v>
      </c>
      <c r="D844" s="54">
        <v>0.54959999999999998</v>
      </c>
      <c r="E844" s="54" t="s">
        <v>34</v>
      </c>
      <c r="F844" s="54">
        <v>0</v>
      </c>
      <c r="G844" s="71">
        <f t="shared" si="775"/>
        <v>0.54959999999999998</v>
      </c>
      <c r="H844" s="105">
        <v>0.54959999999999998</v>
      </c>
      <c r="I844" s="105">
        <v>0</v>
      </c>
      <c r="J844" s="105">
        <v>0</v>
      </c>
      <c r="K844" s="105">
        <v>0.45800000000000007</v>
      </c>
      <c r="L844" s="105">
        <v>9.1599999999999904E-2</v>
      </c>
      <c r="M844" s="54">
        <f t="shared" si="776"/>
        <v>0.54959999999999998</v>
      </c>
      <c r="N844" s="105">
        <v>0</v>
      </c>
      <c r="O844" s="105">
        <v>0</v>
      </c>
      <c r="P844" s="105">
        <v>0.45800000000000002</v>
      </c>
      <c r="Q844" s="105">
        <v>9.1599999999999959E-2</v>
      </c>
      <c r="R844" s="54">
        <f t="shared" si="777"/>
        <v>0</v>
      </c>
      <c r="S844" s="54">
        <f t="shared" si="778"/>
        <v>0</v>
      </c>
      <c r="T844" s="55">
        <f t="shared" si="768"/>
        <v>0</v>
      </c>
      <c r="U844" s="54">
        <f t="shared" si="779"/>
        <v>0</v>
      </c>
      <c r="V844" s="55">
        <v>0</v>
      </c>
      <c r="W844" s="54">
        <f t="shared" si="780"/>
        <v>0</v>
      </c>
      <c r="X844" s="55">
        <v>0</v>
      </c>
      <c r="Y844" s="54">
        <f t="shared" si="781"/>
        <v>0</v>
      </c>
      <c r="Z844" s="55">
        <f t="shared" si="783"/>
        <v>0</v>
      </c>
      <c r="AA844" s="54">
        <f t="shared" si="782"/>
        <v>0</v>
      </c>
      <c r="AB844" s="55">
        <f t="shared" si="774"/>
        <v>0</v>
      </c>
      <c r="AC844" s="56" t="s">
        <v>34</v>
      </c>
    </row>
    <row r="845" spans="1:29" x14ac:dyDescent="0.25">
      <c r="A845" s="50" t="s">
        <v>1731</v>
      </c>
      <c r="B845" s="124" t="s">
        <v>1784</v>
      </c>
      <c r="C845" s="118" t="s">
        <v>1785</v>
      </c>
      <c r="D845" s="54">
        <v>1.630732284</v>
      </c>
      <c r="E845" s="54" t="s">
        <v>34</v>
      </c>
      <c r="F845" s="54">
        <v>0</v>
      </c>
      <c r="G845" s="71">
        <f t="shared" si="775"/>
        <v>1.630732284</v>
      </c>
      <c r="H845" s="105">
        <v>1.630732284</v>
      </c>
      <c r="I845" s="105">
        <v>0</v>
      </c>
      <c r="J845" s="105">
        <v>0</v>
      </c>
      <c r="K845" s="105">
        <v>1.3589435699999999</v>
      </c>
      <c r="L845" s="105">
        <v>0.27178871400000015</v>
      </c>
      <c r="M845" s="54">
        <f t="shared" si="776"/>
        <v>0</v>
      </c>
      <c r="N845" s="105">
        <v>0</v>
      </c>
      <c r="O845" s="105">
        <v>0</v>
      </c>
      <c r="P845" s="105">
        <v>0</v>
      </c>
      <c r="Q845" s="105">
        <v>0</v>
      </c>
      <c r="R845" s="54">
        <f t="shared" si="777"/>
        <v>1.630732284</v>
      </c>
      <c r="S845" s="54">
        <f t="shared" si="778"/>
        <v>-1.630732284</v>
      </c>
      <c r="T845" s="55">
        <f t="shared" si="768"/>
        <v>-1</v>
      </c>
      <c r="U845" s="54">
        <f t="shared" si="779"/>
        <v>0</v>
      </c>
      <c r="V845" s="55">
        <v>0</v>
      </c>
      <c r="W845" s="54">
        <f t="shared" si="780"/>
        <v>0</v>
      </c>
      <c r="X845" s="55">
        <v>0</v>
      </c>
      <c r="Y845" s="54">
        <f t="shared" si="781"/>
        <v>-1.3589435699999999</v>
      </c>
      <c r="Z845" s="55">
        <f t="shared" si="783"/>
        <v>-1</v>
      </c>
      <c r="AA845" s="54">
        <f t="shared" si="782"/>
        <v>-0.27178871400000015</v>
      </c>
      <c r="AB845" s="55">
        <f t="shared" si="774"/>
        <v>-1</v>
      </c>
      <c r="AC845" s="56" t="s">
        <v>1755</v>
      </c>
    </row>
    <row r="846" spans="1:29" x14ac:dyDescent="0.25">
      <c r="A846" s="50" t="s">
        <v>1731</v>
      </c>
      <c r="B846" s="124" t="s">
        <v>1786</v>
      </c>
      <c r="C846" s="118" t="s">
        <v>1787</v>
      </c>
      <c r="D846" s="54">
        <v>1.2325999999999999</v>
      </c>
      <c r="E846" s="54" t="s">
        <v>34</v>
      </c>
      <c r="F846" s="54">
        <v>0</v>
      </c>
      <c r="G846" s="71">
        <f t="shared" si="775"/>
        <v>1.2325999999999999</v>
      </c>
      <c r="H846" s="105">
        <v>1.2325999999999999</v>
      </c>
      <c r="I846" s="105">
        <v>0</v>
      </c>
      <c r="J846" s="105">
        <v>0</v>
      </c>
      <c r="K846" s="105">
        <v>1.0271666666666668</v>
      </c>
      <c r="L846" s="105">
        <v>0.20543333333333313</v>
      </c>
      <c r="M846" s="54">
        <f t="shared" si="776"/>
        <v>1.2325999999999999</v>
      </c>
      <c r="N846" s="105">
        <v>0</v>
      </c>
      <c r="O846" s="105">
        <v>0</v>
      </c>
      <c r="P846" s="105">
        <v>1.0271666700000002</v>
      </c>
      <c r="Q846" s="105">
        <v>0.20543332999999975</v>
      </c>
      <c r="R846" s="54">
        <f t="shared" si="777"/>
        <v>0</v>
      </c>
      <c r="S846" s="54">
        <f t="shared" si="778"/>
        <v>0</v>
      </c>
      <c r="T846" s="55">
        <f t="shared" si="768"/>
        <v>0</v>
      </c>
      <c r="U846" s="54">
        <f t="shared" si="779"/>
        <v>0</v>
      </c>
      <c r="V846" s="55">
        <v>0</v>
      </c>
      <c r="W846" s="54">
        <f t="shared" si="780"/>
        <v>0</v>
      </c>
      <c r="X846" s="55">
        <v>0</v>
      </c>
      <c r="Y846" s="54">
        <f t="shared" si="781"/>
        <v>3.3333333870899651E-9</v>
      </c>
      <c r="Z846" s="55">
        <f t="shared" si="783"/>
        <v>3.2451728577867577E-9</v>
      </c>
      <c r="AA846" s="54">
        <f t="shared" si="782"/>
        <v>-3.3333333870899651E-9</v>
      </c>
      <c r="AB846" s="55">
        <f t="shared" si="774"/>
        <v>-1.6225864288933806E-8</v>
      </c>
      <c r="AC846" s="56" t="s">
        <v>34</v>
      </c>
    </row>
    <row r="847" spans="1:29" x14ac:dyDescent="0.25">
      <c r="A847" s="50" t="s">
        <v>1731</v>
      </c>
      <c r="B847" s="124" t="s">
        <v>1788</v>
      </c>
      <c r="C847" s="118" t="s">
        <v>1789</v>
      </c>
      <c r="D847" s="54">
        <v>0.132928044</v>
      </c>
      <c r="E847" s="54" t="s">
        <v>34</v>
      </c>
      <c r="F847" s="54">
        <v>0</v>
      </c>
      <c r="G847" s="71">
        <f t="shared" si="775"/>
        <v>0.132928044</v>
      </c>
      <c r="H847" s="105">
        <v>0.132928044</v>
      </c>
      <c r="I847" s="105">
        <v>0</v>
      </c>
      <c r="J847" s="105">
        <v>0</v>
      </c>
      <c r="K847" s="105">
        <v>0.11077337</v>
      </c>
      <c r="L847" s="105">
        <v>2.2154673999999999E-2</v>
      </c>
      <c r="M847" s="54">
        <f t="shared" si="776"/>
        <v>0.12551932999999998</v>
      </c>
      <c r="N847" s="105">
        <v>0</v>
      </c>
      <c r="O847" s="105">
        <v>0</v>
      </c>
      <c r="P847" s="105">
        <v>0.10459944</v>
      </c>
      <c r="Q847" s="105">
        <v>2.0919889999999983E-2</v>
      </c>
      <c r="R847" s="54">
        <f t="shared" si="777"/>
        <v>7.4087140000000107E-3</v>
      </c>
      <c r="S847" s="54">
        <f t="shared" si="778"/>
        <v>-7.4087140000000107E-3</v>
      </c>
      <c r="T847" s="55">
        <f t="shared" si="768"/>
        <v>-5.5734770309266046E-2</v>
      </c>
      <c r="U847" s="54">
        <f t="shared" si="779"/>
        <v>0</v>
      </c>
      <c r="V847" s="55">
        <v>0</v>
      </c>
      <c r="W847" s="54">
        <f t="shared" si="780"/>
        <v>0</v>
      </c>
      <c r="X847" s="55">
        <v>0</v>
      </c>
      <c r="Y847" s="54">
        <f t="shared" si="781"/>
        <v>-6.1739299999999941E-3</v>
      </c>
      <c r="Z847" s="55">
        <f t="shared" si="783"/>
        <v>-5.5734785354999983E-2</v>
      </c>
      <c r="AA847" s="54">
        <f t="shared" si="782"/>
        <v>-1.2347840000000165E-3</v>
      </c>
      <c r="AB847" s="55">
        <f t="shared" si="774"/>
        <v>-5.5734695080596384E-2</v>
      </c>
      <c r="AC847" s="56" t="s">
        <v>34</v>
      </c>
    </row>
    <row r="848" spans="1:29" ht="31.5" x14ac:dyDescent="0.25">
      <c r="A848" s="50" t="s">
        <v>1731</v>
      </c>
      <c r="B848" s="124" t="s">
        <v>1790</v>
      </c>
      <c r="C848" s="118" t="s">
        <v>1791</v>
      </c>
      <c r="D848" s="54">
        <v>7.0763128679999996</v>
      </c>
      <c r="E848" s="54" t="s">
        <v>34</v>
      </c>
      <c r="F848" s="54">
        <v>0</v>
      </c>
      <c r="G848" s="71">
        <f t="shared" si="775"/>
        <v>7.0763128679999996</v>
      </c>
      <c r="H848" s="105">
        <v>7.0763128679999996</v>
      </c>
      <c r="I848" s="105">
        <v>0</v>
      </c>
      <c r="J848" s="105">
        <v>0</v>
      </c>
      <c r="K848" s="105">
        <v>5.8969273900000001</v>
      </c>
      <c r="L848" s="105">
        <v>1.1793854779999995</v>
      </c>
      <c r="M848" s="54">
        <f t="shared" si="776"/>
        <v>7.7799999999999994E-2</v>
      </c>
      <c r="N848" s="105">
        <v>0</v>
      </c>
      <c r="O848" s="105">
        <v>0</v>
      </c>
      <c r="P848" s="105">
        <v>6.4833330000000008E-2</v>
      </c>
      <c r="Q848" s="105">
        <v>1.2966669999999986E-2</v>
      </c>
      <c r="R848" s="54">
        <f t="shared" si="777"/>
        <v>6.9985128679999997</v>
      </c>
      <c r="S848" s="54">
        <f t="shared" si="778"/>
        <v>-6.9985128679999997</v>
      </c>
      <c r="T848" s="55">
        <f t="shared" si="768"/>
        <v>-0.98900557374281439</v>
      </c>
      <c r="U848" s="54">
        <f t="shared" si="779"/>
        <v>0</v>
      </c>
      <c r="V848" s="55">
        <v>0</v>
      </c>
      <c r="W848" s="54">
        <f t="shared" si="780"/>
        <v>0</v>
      </c>
      <c r="X848" s="55">
        <v>0</v>
      </c>
      <c r="Y848" s="54">
        <f t="shared" si="781"/>
        <v>-5.8320940600000002</v>
      </c>
      <c r="Z848" s="55">
        <f t="shared" si="783"/>
        <v>-0.98900557430808045</v>
      </c>
      <c r="AA848" s="54">
        <f t="shared" si="782"/>
        <v>-1.1664188079999995</v>
      </c>
      <c r="AB848" s="55">
        <f t="shared" si="774"/>
        <v>-0.98900557091648367</v>
      </c>
      <c r="AC848" s="56" t="s">
        <v>1792</v>
      </c>
    </row>
    <row r="849" spans="1:29" ht="31.5" x14ac:dyDescent="0.25">
      <c r="A849" s="50" t="s">
        <v>1731</v>
      </c>
      <c r="B849" s="124" t="s">
        <v>1793</v>
      </c>
      <c r="C849" s="118" t="s">
        <v>1794</v>
      </c>
      <c r="D849" s="54">
        <v>10.772422715999999</v>
      </c>
      <c r="E849" s="54" t="s">
        <v>34</v>
      </c>
      <c r="F849" s="54">
        <v>0</v>
      </c>
      <c r="G849" s="71">
        <f t="shared" si="775"/>
        <v>10.772422715999999</v>
      </c>
      <c r="H849" s="105">
        <v>10.772422715999999</v>
      </c>
      <c r="I849" s="105">
        <v>0</v>
      </c>
      <c r="J849" s="105">
        <v>0</v>
      </c>
      <c r="K849" s="105">
        <v>8.9770189299999998</v>
      </c>
      <c r="L849" s="105">
        <v>1.7954037859999996</v>
      </c>
      <c r="M849" s="54">
        <f t="shared" si="776"/>
        <v>13.884694999999999</v>
      </c>
      <c r="N849" s="105">
        <v>0</v>
      </c>
      <c r="O849" s="105">
        <v>0</v>
      </c>
      <c r="P849" s="105">
        <v>11.57057917</v>
      </c>
      <c r="Q849" s="105">
        <v>2.3141158299999987</v>
      </c>
      <c r="R849" s="54">
        <f t="shared" si="777"/>
        <v>-3.1122722839999994</v>
      </c>
      <c r="S849" s="54">
        <f t="shared" si="778"/>
        <v>3.1122722839999994</v>
      </c>
      <c r="T849" s="55">
        <f t="shared" si="768"/>
        <v>0.28891108026956852</v>
      </c>
      <c r="U849" s="54">
        <f t="shared" si="779"/>
        <v>0</v>
      </c>
      <c r="V849" s="55">
        <v>0</v>
      </c>
      <c r="W849" s="54">
        <f t="shared" si="780"/>
        <v>0</v>
      </c>
      <c r="X849" s="55">
        <v>0</v>
      </c>
      <c r="Y849" s="54">
        <f t="shared" si="781"/>
        <v>2.5935602400000004</v>
      </c>
      <c r="Z849" s="55">
        <f t="shared" si="783"/>
        <v>0.28891108064088716</v>
      </c>
      <c r="AA849" s="54">
        <f t="shared" si="782"/>
        <v>0.51871204399999904</v>
      </c>
      <c r="AB849" s="55">
        <f t="shared" si="774"/>
        <v>0.28891107841297553</v>
      </c>
      <c r="AC849" s="56" t="s">
        <v>1795</v>
      </c>
    </row>
    <row r="850" spans="1:29" ht="31.5" x14ac:dyDescent="0.25">
      <c r="A850" s="50" t="s">
        <v>1731</v>
      </c>
      <c r="B850" s="124" t="s">
        <v>1796</v>
      </c>
      <c r="C850" s="118" t="s">
        <v>1797</v>
      </c>
      <c r="D850" s="54">
        <v>11.741203644</v>
      </c>
      <c r="E850" s="54" t="s">
        <v>34</v>
      </c>
      <c r="F850" s="54">
        <v>0</v>
      </c>
      <c r="G850" s="71">
        <f t="shared" si="775"/>
        <v>11.741203644</v>
      </c>
      <c r="H850" s="105">
        <v>11.741203644</v>
      </c>
      <c r="I850" s="105">
        <v>0</v>
      </c>
      <c r="J850" s="105">
        <v>0</v>
      </c>
      <c r="K850" s="105">
        <v>9.7843363700000001</v>
      </c>
      <c r="L850" s="105">
        <v>1.9568672740000004</v>
      </c>
      <c r="M850" s="54">
        <f t="shared" si="776"/>
        <v>11.31150343</v>
      </c>
      <c r="N850" s="105">
        <v>0</v>
      </c>
      <c r="O850" s="105">
        <v>0</v>
      </c>
      <c r="P850" s="105">
        <v>9.4262528599999982</v>
      </c>
      <c r="Q850" s="105">
        <v>1.885250570000002</v>
      </c>
      <c r="R850" s="54">
        <f t="shared" si="777"/>
        <v>0.42970021400000036</v>
      </c>
      <c r="S850" s="54">
        <f t="shared" si="778"/>
        <v>-0.42970021400000036</v>
      </c>
      <c r="T850" s="55">
        <f t="shared" si="768"/>
        <v>-3.6597628916826268E-2</v>
      </c>
      <c r="U850" s="54">
        <f t="shared" si="779"/>
        <v>0</v>
      </c>
      <c r="V850" s="55">
        <v>0</v>
      </c>
      <c r="W850" s="54">
        <f t="shared" si="780"/>
        <v>0</v>
      </c>
      <c r="X850" s="55">
        <v>0</v>
      </c>
      <c r="Y850" s="54">
        <f t="shared" si="781"/>
        <v>-0.35808351000000194</v>
      </c>
      <c r="Z850" s="55">
        <f t="shared" si="783"/>
        <v>-3.6597628746486151E-2</v>
      </c>
      <c r="AA850" s="54">
        <f t="shared" si="782"/>
        <v>-7.1616703999998421E-2</v>
      </c>
      <c r="AB850" s="55">
        <f t="shared" si="774"/>
        <v>-3.659762976852686E-2</v>
      </c>
      <c r="AC850" s="56" t="s">
        <v>34</v>
      </c>
    </row>
    <row r="851" spans="1:29" ht="31.5" x14ac:dyDescent="0.25">
      <c r="A851" s="50" t="s">
        <v>1731</v>
      </c>
      <c r="B851" s="124" t="s">
        <v>1798</v>
      </c>
      <c r="C851" s="118" t="s">
        <v>1799</v>
      </c>
      <c r="D851" s="54">
        <v>0.79871775599999995</v>
      </c>
      <c r="E851" s="54" t="s">
        <v>34</v>
      </c>
      <c r="F851" s="54">
        <v>0</v>
      </c>
      <c r="G851" s="71">
        <f t="shared" si="775"/>
        <v>0.79871775599999995</v>
      </c>
      <c r="H851" s="105">
        <v>0.79871775599999995</v>
      </c>
      <c r="I851" s="105">
        <v>0</v>
      </c>
      <c r="J851" s="105">
        <v>0</v>
      </c>
      <c r="K851" s="105">
        <v>0.66559813000000001</v>
      </c>
      <c r="L851" s="105">
        <v>0.13311962599999994</v>
      </c>
      <c r="M851" s="54">
        <f t="shared" si="776"/>
        <v>0</v>
      </c>
      <c r="N851" s="105">
        <v>0</v>
      </c>
      <c r="O851" s="105">
        <v>0</v>
      </c>
      <c r="P851" s="105">
        <v>0</v>
      </c>
      <c r="Q851" s="105">
        <v>0</v>
      </c>
      <c r="R851" s="54">
        <f t="shared" si="777"/>
        <v>0.79871775599999995</v>
      </c>
      <c r="S851" s="54">
        <f t="shared" si="778"/>
        <v>-0.79871775599999995</v>
      </c>
      <c r="T851" s="55">
        <f t="shared" si="768"/>
        <v>-1</v>
      </c>
      <c r="U851" s="54">
        <f t="shared" si="779"/>
        <v>0</v>
      </c>
      <c r="V851" s="55">
        <v>0</v>
      </c>
      <c r="W851" s="54">
        <f t="shared" si="780"/>
        <v>0</v>
      </c>
      <c r="X851" s="55">
        <v>0</v>
      </c>
      <c r="Y851" s="54">
        <f t="shared" si="781"/>
        <v>-0.66559813000000001</v>
      </c>
      <c r="Z851" s="55">
        <f t="shared" si="783"/>
        <v>-1</v>
      </c>
      <c r="AA851" s="54">
        <f t="shared" si="782"/>
        <v>-0.13311962599999994</v>
      </c>
      <c r="AB851" s="55">
        <f t="shared" si="774"/>
        <v>-1</v>
      </c>
      <c r="AC851" s="56" t="s">
        <v>1755</v>
      </c>
    </row>
    <row r="852" spans="1:29" ht="31.5" x14ac:dyDescent="0.25">
      <c r="A852" s="50" t="s">
        <v>1731</v>
      </c>
      <c r="B852" s="124" t="s">
        <v>1800</v>
      </c>
      <c r="C852" s="118" t="s">
        <v>1801</v>
      </c>
      <c r="D852" s="54">
        <v>0.13907817600000003</v>
      </c>
      <c r="E852" s="54" t="s">
        <v>34</v>
      </c>
      <c r="F852" s="54">
        <v>0</v>
      </c>
      <c r="G852" s="71">
        <f t="shared" si="775"/>
        <v>0.13907817600000003</v>
      </c>
      <c r="H852" s="105">
        <v>0.13907817600000003</v>
      </c>
      <c r="I852" s="105">
        <v>0</v>
      </c>
      <c r="J852" s="105">
        <v>0</v>
      </c>
      <c r="K852" s="105">
        <v>0.11589848000000003</v>
      </c>
      <c r="L852" s="105">
        <v>2.3179696E-2</v>
      </c>
      <c r="M852" s="54">
        <f t="shared" si="776"/>
        <v>0.16800000000000001</v>
      </c>
      <c r="N852" s="105">
        <v>0</v>
      </c>
      <c r="O852" s="105">
        <v>0</v>
      </c>
      <c r="P852" s="105">
        <v>0.14000000000000001</v>
      </c>
      <c r="Q852" s="105">
        <v>2.7999999999999997E-2</v>
      </c>
      <c r="R852" s="54">
        <f t="shared" si="777"/>
        <v>-2.8921823999999985E-2</v>
      </c>
      <c r="S852" s="54">
        <f t="shared" si="778"/>
        <v>2.8921823999999985E-2</v>
      </c>
      <c r="T852" s="55">
        <f t="shared" si="768"/>
        <v>0.20795371949657995</v>
      </c>
      <c r="U852" s="54">
        <f t="shared" si="779"/>
        <v>0</v>
      </c>
      <c r="V852" s="55">
        <v>0</v>
      </c>
      <c r="W852" s="54">
        <f t="shared" si="780"/>
        <v>0</v>
      </c>
      <c r="X852" s="55">
        <v>0</v>
      </c>
      <c r="Y852" s="54">
        <f t="shared" si="781"/>
        <v>2.4101519999999987E-2</v>
      </c>
      <c r="Z852" s="55">
        <f t="shared" si="783"/>
        <v>0.20795371949657995</v>
      </c>
      <c r="AA852" s="54">
        <f t="shared" si="782"/>
        <v>4.8203039999999975E-3</v>
      </c>
      <c r="AB852" s="55">
        <f t="shared" si="774"/>
        <v>0.20795371949658001</v>
      </c>
      <c r="AC852" s="56" t="s">
        <v>1802</v>
      </c>
    </row>
    <row r="853" spans="1:29" x14ac:dyDescent="0.25">
      <c r="A853" s="50" t="s">
        <v>1731</v>
      </c>
      <c r="B853" s="124" t="s">
        <v>1803</v>
      </c>
      <c r="C853" s="118" t="s">
        <v>1804</v>
      </c>
      <c r="D853" s="54">
        <v>0.15142514399999998</v>
      </c>
      <c r="E853" s="54" t="s">
        <v>34</v>
      </c>
      <c r="F853" s="54">
        <v>0</v>
      </c>
      <c r="G853" s="71">
        <f t="shared" si="775"/>
        <v>0.15142514399999998</v>
      </c>
      <c r="H853" s="105">
        <v>0.15142514399999998</v>
      </c>
      <c r="I853" s="105">
        <v>0</v>
      </c>
      <c r="J853" s="105">
        <v>0</v>
      </c>
      <c r="K853" s="105">
        <v>0.12618762</v>
      </c>
      <c r="L853" s="105">
        <v>2.5237523999999983E-2</v>
      </c>
      <c r="M853" s="54">
        <f t="shared" si="776"/>
        <v>0</v>
      </c>
      <c r="N853" s="105">
        <v>0</v>
      </c>
      <c r="O853" s="105">
        <v>0</v>
      </c>
      <c r="P853" s="105">
        <v>0</v>
      </c>
      <c r="Q853" s="105">
        <v>0</v>
      </c>
      <c r="R853" s="54">
        <f t="shared" si="777"/>
        <v>0.15142514399999998</v>
      </c>
      <c r="S853" s="54">
        <f t="shared" si="778"/>
        <v>-0.15142514399999998</v>
      </c>
      <c r="T853" s="55">
        <f t="shared" si="768"/>
        <v>-1</v>
      </c>
      <c r="U853" s="54">
        <f t="shared" si="779"/>
        <v>0</v>
      </c>
      <c r="V853" s="55">
        <v>0</v>
      </c>
      <c r="W853" s="54">
        <f t="shared" si="780"/>
        <v>0</v>
      </c>
      <c r="X853" s="55">
        <v>0</v>
      </c>
      <c r="Y853" s="54">
        <f t="shared" si="781"/>
        <v>-0.12618762</v>
      </c>
      <c r="Z853" s="55">
        <f t="shared" si="783"/>
        <v>-1</v>
      </c>
      <c r="AA853" s="54">
        <f t="shared" si="782"/>
        <v>-2.5237523999999983E-2</v>
      </c>
      <c r="AB853" s="55">
        <f t="shared" si="774"/>
        <v>-1</v>
      </c>
      <c r="AC853" s="56" t="s">
        <v>1755</v>
      </c>
    </row>
    <row r="854" spans="1:29" ht="31.5" x14ac:dyDescent="0.25">
      <c r="A854" s="50" t="s">
        <v>1731</v>
      </c>
      <c r="B854" s="124" t="s">
        <v>1805</v>
      </c>
      <c r="C854" s="118" t="s">
        <v>1806</v>
      </c>
      <c r="D854" s="54">
        <v>0.28378977599999994</v>
      </c>
      <c r="E854" s="54" t="s">
        <v>34</v>
      </c>
      <c r="F854" s="54">
        <v>0</v>
      </c>
      <c r="G854" s="71">
        <f t="shared" si="775"/>
        <v>0.28378977599999994</v>
      </c>
      <c r="H854" s="105">
        <v>0.28378977599999994</v>
      </c>
      <c r="I854" s="105">
        <v>0</v>
      </c>
      <c r="J854" s="105">
        <v>0</v>
      </c>
      <c r="K854" s="105">
        <v>0.23649147999999998</v>
      </c>
      <c r="L854" s="105">
        <v>4.7298295999999962E-2</v>
      </c>
      <c r="M854" s="54">
        <f t="shared" si="776"/>
        <v>0.34599999999999997</v>
      </c>
      <c r="N854" s="105">
        <v>0</v>
      </c>
      <c r="O854" s="105">
        <v>0</v>
      </c>
      <c r="P854" s="105">
        <v>0.28833333</v>
      </c>
      <c r="Q854" s="105">
        <v>5.7666669999999975E-2</v>
      </c>
      <c r="R854" s="54">
        <f t="shared" si="777"/>
        <v>-6.2210224000000036E-2</v>
      </c>
      <c r="S854" s="54">
        <f t="shared" si="778"/>
        <v>6.2210224000000036E-2</v>
      </c>
      <c r="T854" s="55">
        <f t="shared" si="768"/>
        <v>0.21921235104678349</v>
      </c>
      <c r="U854" s="54">
        <f t="shared" si="779"/>
        <v>0</v>
      </c>
      <c r="V854" s="55">
        <v>0</v>
      </c>
      <c r="W854" s="54">
        <f t="shared" si="780"/>
        <v>0</v>
      </c>
      <c r="X854" s="55">
        <v>0</v>
      </c>
      <c r="Y854" s="54">
        <f t="shared" si="781"/>
        <v>5.1841850000000023E-2</v>
      </c>
      <c r="Z854" s="55">
        <f t="shared" si="783"/>
        <v>0.21921233695184295</v>
      </c>
      <c r="AA854" s="54">
        <f t="shared" si="782"/>
        <v>1.0368374000000014E-2</v>
      </c>
      <c r="AB854" s="55">
        <f t="shared" si="774"/>
        <v>0.21921242152148615</v>
      </c>
      <c r="AC854" s="56" t="s">
        <v>1807</v>
      </c>
    </row>
    <row r="855" spans="1:29" ht="31.5" x14ac:dyDescent="0.25">
      <c r="A855" s="50" t="s">
        <v>1731</v>
      </c>
      <c r="B855" s="124" t="s">
        <v>1808</v>
      </c>
      <c r="C855" s="118" t="s">
        <v>1809</v>
      </c>
      <c r="D855" s="54">
        <v>2.7830122319999999</v>
      </c>
      <c r="E855" s="54" t="s">
        <v>34</v>
      </c>
      <c r="F855" s="54">
        <v>0</v>
      </c>
      <c r="G855" s="71">
        <f t="shared" si="775"/>
        <v>2.7830122319999999</v>
      </c>
      <c r="H855" s="105">
        <v>2.7830122319999999</v>
      </c>
      <c r="I855" s="105">
        <v>0</v>
      </c>
      <c r="J855" s="105">
        <v>0</v>
      </c>
      <c r="K855" s="105">
        <v>2.3191768600000002</v>
      </c>
      <c r="L855" s="105">
        <v>0.46383537199999969</v>
      </c>
      <c r="M855" s="54">
        <f t="shared" si="776"/>
        <v>2.34</v>
      </c>
      <c r="N855" s="105">
        <v>0</v>
      </c>
      <c r="O855" s="105">
        <v>0</v>
      </c>
      <c r="P855" s="105">
        <v>1.95</v>
      </c>
      <c r="Q855" s="105">
        <v>0.3899999999999999</v>
      </c>
      <c r="R855" s="54">
        <f t="shared" si="777"/>
        <v>0.44301223200000006</v>
      </c>
      <c r="S855" s="54">
        <f t="shared" si="778"/>
        <v>-0.44301223200000006</v>
      </c>
      <c r="T855" s="55">
        <f t="shared" si="768"/>
        <v>-0.15918443580883265</v>
      </c>
      <c r="U855" s="54">
        <f t="shared" si="779"/>
        <v>0</v>
      </c>
      <c r="V855" s="55">
        <v>0</v>
      </c>
      <c r="W855" s="54">
        <f t="shared" si="780"/>
        <v>0</v>
      </c>
      <c r="X855" s="55">
        <v>0</v>
      </c>
      <c r="Y855" s="54">
        <f t="shared" si="781"/>
        <v>-0.36917686000000027</v>
      </c>
      <c r="Z855" s="55">
        <f t="shared" si="783"/>
        <v>-0.15918443580883274</v>
      </c>
      <c r="AA855" s="54">
        <f t="shared" si="782"/>
        <v>-7.3835371999999788E-2</v>
      </c>
      <c r="AB855" s="55">
        <f t="shared" si="774"/>
        <v>-0.15918443580883226</v>
      </c>
      <c r="AC855" s="56" t="s">
        <v>1802</v>
      </c>
    </row>
    <row r="856" spans="1:29" x14ac:dyDescent="0.25">
      <c r="A856" s="50" t="s">
        <v>1731</v>
      </c>
      <c r="B856" s="124" t="s">
        <v>1810</v>
      </c>
      <c r="C856" s="118" t="s">
        <v>1811</v>
      </c>
      <c r="D856" s="54">
        <v>0.13689296400000001</v>
      </c>
      <c r="E856" s="54" t="s">
        <v>34</v>
      </c>
      <c r="F856" s="54">
        <v>0</v>
      </c>
      <c r="G856" s="71">
        <f t="shared" si="775"/>
        <v>0.13689296400000001</v>
      </c>
      <c r="H856" s="105">
        <v>0.13689296400000001</v>
      </c>
      <c r="I856" s="105">
        <v>0</v>
      </c>
      <c r="J856" s="105">
        <v>0</v>
      </c>
      <c r="K856" s="105">
        <v>0.11407747</v>
      </c>
      <c r="L856" s="105">
        <v>2.2815494000000006E-2</v>
      </c>
      <c r="M856" s="54">
        <f t="shared" si="776"/>
        <v>0</v>
      </c>
      <c r="N856" s="105">
        <v>0</v>
      </c>
      <c r="O856" s="105">
        <v>0</v>
      </c>
      <c r="P856" s="105">
        <v>0</v>
      </c>
      <c r="Q856" s="105">
        <v>0</v>
      </c>
      <c r="R856" s="54">
        <f t="shared" si="777"/>
        <v>0.13689296400000001</v>
      </c>
      <c r="S856" s="54">
        <f t="shared" si="778"/>
        <v>-0.13689296400000001</v>
      </c>
      <c r="T856" s="55">
        <f t="shared" si="768"/>
        <v>-1</v>
      </c>
      <c r="U856" s="54">
        <f t="shared" si="779"/>
        <v>0</v>
      </c>
      <c r="V856" s="55">
        <v>0</v>
      </c>
      <c r="W856" s="54">
        <f t="shared" si="780"/>
        <v>0</v>
      </c>
      <c r="X856" s="55">
        <v>0</v>
      </c>
      <c r="Y856" s="54">
        <f t="shared" si="781"/>
        <v>-0.11407747</v>
      </c>
      <c r="Z856" s="55">
        <f t="shared" si="783"/>
        <v>-1</v>
      </c>
      <c r="AA856" s="54">
        <f t="shared" si="782"/>
        <v>-2.2815494000000006E-2</v>
      </c>
      <c r="AB856" s="55">
        <f t="shared" si="774"/>
        <v>-1</v>
      </c>
      <c r="AC856" s="56" t="s">
        <v>1755</v>
      </c>
    </row>
    <row r="857" spans="1:29" x14ac:dyDescent="0.25">
      <c r="A857" s="50" t="s">
        <v>1731</v>
      </c>
      <c r="B857" s="124" t="s">
        <v>1812</v>
      </c>
      <c r="C857" s="118" t="s">
        <v>1813</v>
      </c>
      <c r="D857" s="54">
        <v>0.20966558399999999</v>
      </c>
      <c r="E857" s="54" t="s">
        <v>34</v>
      </c>
      <c r="F857" s="54">
        <v>0</v>
      </c>
      <c r="G857" s="71">
        <f t="shared" si="775"/>
        <v>0.20966558399999999</v>
      </c>
      <c r="H857" s="105">
        <v>0.20966558399999999</v>
      </c>
      <c r="I857" s="105">
        <v>0</v>
      </c>
      <c r="J857" s="105">
        <v>0</v>
      </c>
      <c r="K857" s="105">
        <v>0.17472131999999999</v>
      </c>
      <c r="L857" s="105">
        <v>3.4944264000000003E-2</v>
      </c>
      <c r="M857" s="54">
        <f t="shared" si="776"/>
        <v>0</v>
      </c>
      <c r="N857" s="105">
        <v>0</v>
      </c>
      <c r="O857" s="105">
        <v>0</v>
      </c>
      <c r="P857" s="105">
        <v>0</v>
      </c>
      <c r="Q857" s="105">
        <v>0</v>
      </c>
      <c r="R857" s="54">
        <f t="shared" si="777"/>
        <v>0.20966558399999999</v>
      </c>
      <c r="S857" s="54">
        <f t="shared" si="778"/>
        <v>-0.20966558399999999</v>
      </c>
      <c r="T857" s="55">
        <f t="shared" si="768"/>
        <v>-1</v>
      </c>
      <c r="U857" s="54">
        <f t="shared" si="779"/>
        <v>0</v>
      </c>
      <c r="V857" s="55">
        <v>0</v>
      </c>
      <c r="W857" s="54">
        <f t="shared" si="780"/>
        <v>0</v>
      </c>
      <c r="X857" s="55">
        <v>0</v>
      </c>
      <c r="Y857" s="54">
        <f t="shared" si="781"/>
        <v>-0.17472131999999999</v>
      </c>
      <c r="Z857" s="55">
        <f t="shared" si="783"/>
        <v>-1</v>
      </c>
      <c r="AA857" s="54">
        <f t="shared" si="782"/>
        <v>-3.4944264000000003E-2</v>
      </c>
      <c r="AB857" s="55">
        <f t="shared" si="774"/>
        <v>-1</v>
      </c>
      <c r="AC857" s="56" t="s">
        <v>1755</v>
      </c>
    </row>
    <row r="858" spans="1:29" ht="31.5" x14ac:dyDescent="0.25">
      <c r="A858" s="50" t="s">
        <v>1731</v>
      </c>
      <c r="B858" s="124" t="s">
        <v>1814</v>
      </c>
      <c r="C858" s="118" t="s">
        <v>1815</v>
      </c>
      <c r="D858" s="54" t="s">
        <v>34</v>
      </c>
      <c r="E858" s="54" t="s">
        <v>34</v>
      </c>
      <c r="F858" s="54" t="s">
        <v>34</v>
      </c>
      <c r="G858" s="71" t="s">
        <v>34</v>
      </c>
      <c r="H858" s="105" t="s">
        <v>34</v>
      </c>
      <c r="I858" s="105" t="s">
        <v>34</v>
      </c>
      <c r="J858" s="105" t="s">
        <v>34</v>
      </c>
      <c r="K858" s="105" t="s">
        <v>34</v>
      </c>
      <c r="L858" s="105" t="s">
        <v>34</v>
      </c>
      <c r="M858" s="54">
        <f t="shared" si="776"/>
        <v>0.33040000000000003</v>
      </c>
      <c r="N858" s="105">
        <v>0</v>
      </c>
      <c r="O858" s="105">
        <v>0</v>
      </c>
      <c r="P858" s="105">
        <v>0</v>
      </c>
      <c r="Q858" s="105">
        <v>0.33040000000000003</v>
      </c>
      <c r="R858" s="54" t="s">
        <v>34</v>
      </c>
      <c r="S858" s="54" t="s">
        <v>34</v>
      </c>
      <c r="T858" s="55" t="s">
        <v>34</v>
      </c>
      <c r="U858" s="54" t="s">
        <v>34</v>
      </c>
      <c r="V858" s="55" t="s">
        <v>34</v>
      </c>
      <c r="W858" s="54" t="s">
        <v>34</v>
      </c>
      <c r="X858" s="55" t="s">
        <v>34</v>
      </c>
      <c r="Y858" s="54" t="s">
        <v>34</v>
      </c>
      <c r="Z858" s="55" t="s">
        <v>34</v>
      </c>
      <c r="AA858" s="54" t="s">
        <v>34</v>
      </c>
      <c r="AB858" s="55" t="s">
        <v>34</v>
      </c>
      <c r="AC858" s="56" t="s">
        <v>1816</v>
      </c>
    </row>
    <row r="859" spans="1:29" ht="31.5" x14ac:dyDescent="0.25">
      <c r="A859" s="50" t="s">
        <v>1731</v>
      </c>
      <c r="B859" s="124" t="s">
        <v>1817</v>
      </c>
      <c r="C859" s="118" t="s">
        <v>1818</v>
      </c>
      <c r="D859" s="54" t="s">
        <v>34</v>
      </c>
      <c r="E859" s="54" t="s">
        <v>34</v>
      </c>
      <c r="F859" s="54" t="s">
        <v>34</v>
      </c>
      <c r="G859" s="71" t="s">
        <v>34</v>
      </c>
      <c r="H859" s="105" t="s">
        <v>34</v>
      </c>
      <c r="I859" s="105" t="s">
        <v>34</v>
      </c>
      <c r="J859" s="105" t="s">
        <v>34</v>
      </c>
      <c r="K859" s="105" t="s">
        <v>34</v>
      </c>
      <c r="L859" s="105" t="s">
        <v>34</v>
      </c>
      <c r="M859" s="54">
        <f t="shared" si="776"/>
        <v>0.60799999999999998</v>
      </c>
      <c r="N859" s="105">
        <v>0</v>
      </c>
      <c r="O859" s="105">
        <v>0</v>
      </c>
      <c r="P859" s="105">
        <v>0</v>
      </c>
      <c r="Q859" s="105">
        <v>0.60799999999999998</v>
      </c>
      <c r="R859" s="54" t="s">
        <v>34</v>
      </c>
      <c r="S859" s="54" t="s">
        <v>34</v>
      </c>
      <c r="T859" s="55" t="s">
        <v>34</v>
      </c>
      <c r="U859" s="54" t="s">
        <v>34</v>
      </c>
      <c r="V859" s="55" t="s">
        <v>34</v>
      </c>
      <c r="W859" s="54" t="s">
        <v>34</v>
      </c>
      <c r="X859" s="55" t="s">
        <v>34</v>
      </c>
      <c r="Y859" s="54" t="s">
        <v>34</v>
      </c>
      <c r="Z859" s="55" t="s">
        <v>34</v>
      </c>
      <c r="AA859" s="54" t="s">
        <v>34</v>
      </c>
      <c r="AB859" s="55" t="s">
        <v>34</v>
      </c>
      <c r="AC859" s="56" t="s">
        <v>1816</v>
      </c>
    </row>
    <row r="860" spans="1:29" ht="31.5" x14ac:dyDescent="0.25">
      <c r="A860" s="50" t="s">
        <v>1731</v>
      </c>
      <c r="B860" s="124" t="s">
        <v>1819</v>
      </c>
      <c r="C860" s="118" t="s">
        <v>1820</v>
      </c>
      <c r="D860" s="54" t="s">
        <v>34</v>
      </c>
      <c r="E860" s="54" t="s">
        <v>34</v>
      </c>
      <c r="F860" s="54" t="s">
        <v>34</v>
      </c>
      <c r="G860" s="71" t="s">
        <v>34</v>
      </c>
      <c r="H860" s="105" t="s">
        <v>34</v>
      </c>
      <c r="I860" s="105" t="s">
        <v>34</v>
      </c>
      <c r="J860" s="105" t="s">
        <v>34</v>
      </c>
      <c r="K860" s="105" t="s">
        <v>34</v>
      </c>
      <c r="L860" s="105" t="s">
        <v>34</v>
      </c>
      <c r="M860" s="54">
        <f t="shared" si="776"/>
        <v>0.14576562000000001</v>
      </c>
      <c r="N860" s="105">
        <v>0</v>
      </c>
      <c r="O860" s="105">
        <v>0</v>
      </c>
      <c r="P860" s="105">
        <v>0.12147135000000001</v>
      </c>
      <c r="Q860" s="105">
        <v>2.4294270000000007E-2</v>
      </c>
      <c r="R860" s="54" t="s">
        <v>34</v>
      </c>
      <c r="S860" s="54" t="s">
        <v>34</v>
      </c>
      <c r="T860" s="55" t="s">
        <v>34</v>
      </c>
      <c r="U860" s="54" t="s">
        <v>34</v>
      </c>
      <c r="V860" s="55" t="s">
        <v>34</v>
      </c>
      <c r="W860" s="54" t="s">
        <v>34</v>
      </c>
      <c r="X860" s="55" t="s">
        <v>34</v>
      </c>
      <c r="Y860" s="54" t="s">
        <v>34</v>
      </c>
      <c r="Z860" s="55" t="s">
        <v>34</v>
      </c>
      <c r="AA860" s="54" t="s">
        <v>34</v>
      </c>
      <c r="AB860" s="55" t="s">
        <v>34</v>
      </c>
      <c r="AC860" s="56" t="s">
        <v>1816</v>
      </c>
    </row>
    <row r="861" spans="1:29" ht="31.5" x14ac:dyDescent="0.25">
      <c r="A861" s="50" t="s">
        <v>1731</v>
      </c>
      <c r="B861" s="124" t="s">
        <v>1821</v>
      </c>
      <c r="C861" s="118" t="s">
        <v>1822</v>
      </c>
      <c r="D861" s="54" t="s">
        <v>34</v>
      </c>
      <c r="E861" s="54" t="s">
        <v>34</v>
      </c>
      <c r="F861" s="54" t="s">
        <v>34</v>
      </c>
      <c r="G861" s="71" t="s">
        <v>34</v>
      </c>
      <c r="H861" s="105" t="s">
        <v>34</v>
      </c>
      <c r="I861" s="105" t="s">
        <v>34</v>
      </c>
      <c r="J861" s="105" t="s">
        <v>34</v>
      </c>
      <c r="K861" s="105" t="s">
        <v>34</v>
      </c>
      <c r="L861" s="105" t="s">
        <v>34</v>
      </c>
      <c r="M861" s="54">
        <f t="shared" si="776"/>
        <v>0.12</v>
      </c>
      <c r="N861" s="105">
        <v>0</v>
      </c>
      <c r="O861" s="105">
        <v>0</v>
      </c>
      <c r="P861" s="105">
        <v>0.1</v>
      </c>
      <c r="Q861" s="105">
        <v>1.999999999999999E-2</v>
      </c>
      <c r="R861" s="54" t="s">
        <v>34</v>
      </c>
      <c r="S861" s="54" t="s">
        <v>34</v>
      </c>
      <c r="T861" s="55" t="s">
        <v>34</v>
      </c>
      <c r="U861" s="54" t="s">
        <v>34</v>
      </c>
      <c r="V861" s="55" t="s">
        <v>34</v>
      </c>
      <c r="W861" s="54" t="s">
        <v>34</v>
      </c>
      <c r="X861" s="55" t="s">
        <v>34</v>
      </c>
      <c r="Y861" s="54" t="s">
        <v>34</v>
      </c>
      <c r="Z861" s="55" t="s">
        <v>34</v>
      </c>
      <c r="AA861" s="54" t="s">
        <v>34</v>
      </c>
      <c r="AB861" s="55" t="s">
        <v>34</v>
      </c>
      <c r="AC861" s="56" t="s">
        <v>1816</v>
      </c>
    </row>
    <row r="862" spans="1:29" ht="31.5" x14ac:dyDescent="0.25">
      <c r="A862" s="50" t="s">
        <v>1731</v>
      </c>
      <c r="B862" s="124" t="s">
        <v>1823</v>
      </c>
      <c r="C862" s="118" t="s">
        <v>1824</v>
      </c>
      <c r="D862" s="54" t="s">
        <v>34</v>
      </c>
      <c r="E862" s="54" t="s">
        <v>34</v>
      </c>
      <c r="F862" s="54" t="s">
        <v>34</v>
      </c>
      <c r="G862" s="71" t="s">
        <v>34</v>
      </c>
      <c r="H862" s="105" t="s">
        <v>34</v>
      </c>
      <c r="I862" s="105" t="s">
        <v>34</v>
      </c>
      <c r="J862" s="105" t="s">
        <v>34</v>
      </c>
      <c r="K862" s="105" t="s">
        <v>34</v>
      </c>
      <c r="L862" s="105" t="s">
        <v>34</v>
      </c>
      <c r="M862" s="54">
        <f t="shared" si="776"/>
        <v>1.2439133099999999</v>
      </c>
      <c r="N862" s="105">
        <v>0</v>
      </c>
      <c r="O862" s="105">
        <v>0</v>
      </c>
      <c r="P862" s="105">
        <v>0</v>
      </c>
      <c r="Q862" s="105">
        <v>1.2439133099999999</v>
      </c>
      <c r="R862" s="54" t="s">
        <v>34</v>
      </c>
      <c r="S862" s="54" t="s">
        <v>34</v>
      </c>
      <c r="T862" s="55" t="s">
        <v>34</v>
      </c>
      <c r="U862" s="54" t="s">
        <v>34</v>
      </c>
      <c r="V862" s="55" t="s">
        <v>34</v>
      </c>
      <c r="W862" s="54" t="s">
        <v>34</v>
      </c>
      <c r="X862" s="55" t="s">
        <v>34</v>
      </c>
      <c r="Y862" s="54" t="s">
        <v>34</v>
      </c>
      <c r="Z862" s="55" t="s">
        <v>34</v>
      </c>
      <c r="AA862" s="54" t="s">
        <v>34</v>
      </c>
      <c r="AB862" s="55" t="s">
        <v>34</v>
      </c>
      <c r="AC862" s="56" t="s">
        <v>1816</v>
      </c>
    </row>
    <row r="863" spans="1:29" ht="31.5" x14ac:dyDescent="0.25">
      <c r="A863" s="50" t="s">
        <v>1731</v>
      </c>
      <c r="B863" s="124" t="s">
        <v>1825</v>
      </c>
      <c r="C863" s="118" t="s">
        <v>1826</v>
      </c>
      <c r="D863" s="54" t="s">
        <v>34</v>
      </c>
      <c r="E863" s="54" t="s">
        <v>34</v>
      </c>
      <c r="F863" s="54" t="s">
        <v>34</v>
      </c>
      <c r="G863" s="71" t="s">
        <v>34</v>
      </c>
      <c r="H863" s="105" t="s">
        <v>34</v>
      </c>
      <c r="I863" s="105" t="s">
        <v>34</v>
      </c>
      <c r="J863" s="105" t="s">
        <v>34</v>
      </c>
      <c r="K863" s="105" t="s">
        <v>34</v>
      </c>
      <c r="L863" s="105" t="s">
        <v>34</v>
      </c>
      <c r="M863" s="54">
        <f t="shared" si="776"/>
        <v>0.4365</v>
      </c>
      <c r="N863" s="105">
        <v>0</v>
      </c>
      <c r="O863" s="105">
        <v>0</v>
      </c>
      <c r="P863" s="105">
        <v>0</v>
      </c>
      <c r="Q863" s="105">
        <v>0.4365</v>
      </c>
      <c r="R863" s="54" t="s">
        <v>34</v>
      </c>
      <c r="S863" s="54" t="s">
        <v>34</v>
      </c>
      <c r="T863" s="55" t="s">
        <v>34</v>
      </c>
      <c r="U863" s="54" t="s">
        <v>34</v>
      </c>
      <c r="V863" s="55" t="s">
        <v>34</v>
      </c>
      <c r="W863" s="54" t="s">
        <v>34</v>
      </c>
      <c r="X863" s="55" t="s">
        <v>34</v>
      </c>
      <c r="Y863" s="54" t="s">
        <v>34</v>
      </c>
      <c r="Z863" s="55" t="s">
        <v>34</v>
      </c>
      <c r="AA863" s="54" t="s">
        <v>34</v>
      </c>
      <c r="AB863" s="55" t="s">
        <v>34</v>
      </c>
      <c r="AC863" s="56" t="s">
        <v>1816</v>
      </c>
    </row>
    <row r="864" spans="1:29" x14ac:dyDescent="0.25">
      <c r="A864" s="42" t="s">
        <v>1827</v>
      </c>
      <c r="B864" s="43" t="s">
        <v>1828</v>
      </c>
      <c r="C864" s="44" t="s">
        <v>33</v>
      </c>
      <c r="D864" s="45">
        <f t="shared" ref="D864:S864" si="784">SUM(D865,D880,D885,D895,D902,D908,D909)</f>
        <v>1016.5435716574224</v>
      </c>
      <c r="E864" s="46">
        <f t="shared" si="784"/>
        <v>0</v>
      </c>
      <c r="F864" s="46">
        <f t="shared" si="784"/>
        <v>376.22533257999999</v>
      </c>
      <c r="G864" s="46">
        <f t="shared" si="784"/>
        <v>640.31823907742239</v>
      </c>
      <c r="H864" s="47">
        <f t="shared" si="784"/>
        <v>63.347532099999995</v>
      </c>
      <c r="I864" s="47">
        <f t="shared" si="784"/>
        <v>0</v>
      </c>
      <c r="J864" s="47">
        <f t="shared" si="784"/>
        <v>0</v>
      </c>
      <c r="K864" s="47">
        <f t="shared" si="784"/>
        <v>34.809790493333324</v>
      </c>
      <c r="L864" s="47">
        <f t="shared" si="784"/>
        <v>28.537741606666657</v>
      </c>
      <c r="M864" s="47">
        <f t="shared" si="784"/>
        <v>38.93838925</v>
      </c>
      <c r="N864" s="47">
        <f t="shared" si="784"/>
        <v>0</v>
      </c>
      <c r="O864" s="47">
        <f t="shared" si="784"/>
        <v>0</v>
      </c>
      <c r="P864" s="47">
        <f t="shared" si="784"/>
        <v>33.013167709999998</v>
      </c>
      <c r="Q864" s="47">
        <f t="shared" si="784"/>
        <v>5.925221539999999</v>
      </c>
      <c r="R864" s="47">
        <f t="shared" si="784"/>
        <v>602.02843605742237</v>
      </c>
      <c r="S864" s="47">
        <f t="shared" si="784"/>
        <v>-25.057729079999987</v>
      </c>
      <c r="T864" s="48">
        <f t="shared" ref="T864:T877" si="785">S864/H864</f>
        <v>-0.39555967295527822</v>
      </c>
      <c r="U864" s="47">
        <f t="shared" ref="U864" si="786">SUM(U865,U880,U885,U895,U902,U908,U909)</f>
        <v>0</v>
      </c>
      <c r="V864" s="48">
        <v>0</v>
      </c>
      <c r="W864" s="47">
        <f t="shared" ref="W864" si="787">SUM(W865,W880,W885,W895,W902,W908,W909)</f>
        <v>0</v>
      </c>
      <c r="X864" s="48">
        <v>0</v>
      </c>
      <c r="Y864" s="47">
        <f t="shared" ref="Y864" si="788">SUM(Y865,Y880,Y885,Y895,Y902,Y908,Y909)</f>
        <v>-2.3371113033333284</v>
      </c>
      <c r="Z864" s="48">
        <f t="shared" ref="Z864:Z877" si="789">Y864/K864</f>
        <v>-6.7139482031094835E-2</v>
      </c>
      <c r="AA864" s="47">
        <f t="shared" ref="AA864" si="790">SUM(AA865,AA880,AA885,AA895,AA902,AA908,AA909)</f>
        <v>-22.720617776666657</v>
      </c>
      <c r="AB864" s="48">
        <f t="shared" ref="AB864:AB877" si="791">AA864/L864</f>
        <v>-0.79616033005775511</v>
      </c>
      <c r="AC864" s="116" t="s">
        <v>34</v>
      </c>
    </row>
    <row r="865" spans="1:29" ht="31.5" x14ac:dyDescent="0.25">
      <c r="A865" s="42" t="s">
        <v>1829</v>
      </c>
      <c r="B865" s="43" t="s">
        <v>52</v>
      </c>
      <c r="C865" s="44" t="s">
        <v>33</v>
      </c>
      <c r="D865" s="45">
        <f t="shared" ref="D865:S865" si="792">SUM(D866,D869,D872,D879)</f>
        <v>383.18020207102234</v>
      </c>
      <c r="E865" s="46">
        <f t="shared" si="792"/>
        <v>0</v>
      </c>
      <c r="F865" s="46">
        <f t="shared" si="792"/>
        <v>81.012514190000005</v>
      </c>
      <c r="G865" s="46">
        <f t="shared" si="792"/>
        <v>302.16768788102235</v>
      </c>
      <c r="H865" s="47">
        <f t="shared" si="792"/>
        <v>19.004619491999996</v>
      </c>
      <c r="I865" s="47">
        <f t="shared" si="792"/>
        <v>0</v>
      </c>
      <c r="J865" s="47">
        <f t="shared" si="792"/>
        <v>0</v>
      </c>
      <c r="K865" s="47">
        <f t="shared" si="792"/>
        <v>1.2206239999999999</v>
      </c>
      <c r="L865" s="47">
        <f t="shared" si="792"/>
        <v>17.783995491999995</v>
      </c>
      <c r="M865" s="47">
        <f t="shared" si="792"/>
        <v>0.48835748000000001</v>
      </c>
      <c r="N865" s="47">
        <f t="shared" si="792"/>
        <v>0</v>
      </c>
      <c r="O865" s="47">
        <f t="shared" si="792"/>
        <v>0</v>
      </c>
      <c r="P865" s="47">
        <f t="shared" si="792"/>
        <v>0</v>
      </c>
      <c r="Q865" s="47">
        <f t="shared" si="792"/>
        <v>0.48835748000000001</v>
      </c>
      <c r="R865" s="47">
        <f t="shared" si="792"/>
        <v>301.67933040102236</v>
      </c>
      <c r="S865" s="47">
        <f t="shared" si="792"/>
        <v>-18.516262011999995</v>
      </c>
      <c r="T865" s="48">
        <f t="shared" si="785"/>
        <v>-0.97430322242412826</v>
      </c>
      <c r="U865" s="47">
        <f t="shared" ref="U865" si="793">SUM(U866,U869,U872,U879)</f>
        <v>0</v>
      </c>
      <c r="V865" s="48">
        <v>0</v>
      </c>
      <c r="W865" s="47">
        <f t="shared" ref="W865" si="794">SUM(W866,W869,W872,W879)</f>
        <v>0</v>
      </c>
      <c r="X865" s="48">
        <v>0</v>
      </c>
      <c r="Y865" s="47">
        <f t="shared" ref="Y865" si="795">SUM(Y866,Y869,Y872,Y879)</f>
        <v>-1.2206239999999999</v>
      </c>
      <c r="Z865" s="48">
        <f t="shared" si="789"/>
        <v>-1</v>
      </c>
      <c r="AA865" s="47">
        <f t="shared" ref="AA865" si="796">SUM(AA866,AA869,AA872,AA879)</f>
        <v>-17.295638011999994</v>
      </c>
      <c r="AB865" s="48">
        <f t="shared" si="791"/>
        <v>-0.97253949596311551</v>
      </c>
      <c r="AC865" s="116" t="s">
        <v>34</v>
      </c>
    </row>
    <row r="866" spans="1:29" ht="78.75" x14ac:dyDescent="0.25">
      <c r="A866" s="42" t="s">
        <v>1830</v>
      </c>
      <c r="B866" s="43" t="s">
        <v>54</v>
      </c>
      <c r="C866" s="44" t="s">
        <v>33</v>
      </c>
      <c r="D866" s="45">
        <f t="shared" ref="D866:S866" si="797">D867+D868</f>
        <v>0</v>
      </c>
      <c r="E866" s="46">
        <f t="shared" si="797"/>
        <v>0</v>
      </c>
      <c r="F866" s="46">
        <f t="shared" si="797"/>
        <v>0</v>
      </c>
      <c r="G866" s="46">
        <f t="shared" si="797"/>
        <v>0</v>
      </c>
      <c r="H866" s="47">
        <f t="shared" si="797"/>
        <v>0</v>
      </c>
      <c r="I866" s="47">
        <f t="shared" si="797"/>
        <v>0</v>
      </c>
      <c r="J866" s="47">
        <f t="shared" si="797"/>
        <v>0</v>
      </c>
      <c r="K866" s="47">
        <f t="shared" si="797"/>
        <v>0</v>
      </c>
      <c r="L866" s="47">
        <f t="shared" si="797"/>
        <v>0</v>
      </c>
      <c r="M866" s="47">
        <f t="shared" si="797"/>
        <v>0</v>
      </c>
      <c r="N866" s="47">
        <f t="shared" si="797"/>
        <v>0</v>
      </c>
      <c r="O866" s="47">
        <f t="shared" si="797"/>
        <v>0</v>
      </c>
      <c r="P866" s="47">
        <f t="shared" si="797"/>
        <v>0</v>
      </c>
      <c r="Q866" s="47">
        <f t="shared" si="797"/>
        <v>0</v>
      </c>
      <c r="R866" s="47">
        <f t="shared" si="797"/>
        <v>0</v>
      </c>
      <c r="S866" s="47">
        <f t="shared" si="797"/>
        <v>0</v>
      </c>
      <c r="T866" s="48">
        <v>0</v>
      </c>
      <c r="U866" s="47">
        <f t="shared" ref="U866" si="798">U867+U868</f>
        <v>0</v>
      </c>
      <c r="V866" s="48">
        <v>0</v>
      </c>
      <c r="W866" s="47">
        <f t="shared" ref="W866" si="799">W867+W868</f>
        <v>0</v>
      </c>
      <c r="X866" s="48">
        <v>0</v>
      </c>
      <c r="Y866" s="47">
        <f t="shared" ref="Y866" si="800">Y867+Y868</f>
        <v>0</v>
      </c>
      <c r="Z866" s="48">
        <v>0</v>
      </c>
      <c r="AA866" s="47">
        <f t="shared" ref="AA866" si="801">AA867+AA868</f>
        <v>0</v>
      </c>
      <c r="AB866" s="48">
        <v>0</v>
      </c>
      <c r="AC866" s="116" t="s">
        <v>34</v>
      </c>
    </row>
    <row r="867" spans="1:29" ht="31.5" x14ac:dyDescent="0.25">
      <c r="A867" s="42" t="s">
        <v>1831</v>
      </c>
      <c r="B867" s="43" t="s">
        <v>61</v>
      </c>
      <c r="C867" s="44" t="s">
        <v>33</v>
      </c>
      <c r="D867" s="45">
        <v>0</v>
      </c>
      <c r="E867" s="46">
        <v>0</v>
      </c>
      <c r="F867" s="46">
        <v>0</v>
      </c>
      <c r="G867" s="46">
        <v>0</v>
      </c>
      <c r="H867" s="47">
        <v>0</v>
      </c>
      <c r="I867" s="47">
        <v>0</v>
      </c>
      <c r="J867" s="47">
        <v>0</v>
      </c>
      <c r="K867" s="47">
        <v>0</v>
      </c>
      <c r="L867" s="47">
        <v>0</v>
      </c>
      <c r="M867" s="47">
        <v>0</v>
      </c>
      <c r="N867" s="47">
        <v>0</v>
      </c>
      <c r="O867" s="47">
        <v>0</v>
      </c>
      <c r="P867" s="47">
        <v>0</v>
      </c>
      <c r="Q867" s="47">
        <v>0</v>
      </c>
      <c r="R867" s="47">
        <v>0</v>
      </c>
      <c r="S867" s="47">
        <v>0</v>
      </c>
      <c r="T867" s="48">
        <v>0</v>
      </c>
      <c r="U867" s="47">
        <v>0</v>
      </c>
      <c r="V867" s="48">
        <v>0</v>
      </c>
      <c r="W867" s="47">
        <v>0</v>
      </c>
      <c r="X867" s="48">
        <v>0</v>
      </c>
      <c r="Y867" s="47">
        <v>0</v>
      </c>
      <c r="Z867" s="48">
        <v>0</v>
      </c>
      <c r="AA867" s="47">
        <v>0</v>
      </c>
      <c r="AB867" s="48">
        <v>0</v>
      </c>
      <c r="AC867" s="116" t="s">
        <v>34</v>
      </c>
    </row>
    <row r="868" spans="1:29" ht="31.5" x14ac:dyDescent="0.25">
      <c r="A868" s="42" t="s">
        <v>1832</v>
      </c>
      <c r="B868" s="43" t="s">
        <v>61</v>
      </c>
      <c r="C868" s="44" t="s">
        <v>33</v>
      </c>
      <c r="D868" s="45">
        <v>0</v>
      </c>
      <c r="E868" s="46">
        <v>0</v>
      </c>
      <c r="F868" s="46">
        <v>0</v>
      </c>
      <c r="G868" s="46">
        <v>0</v>
      </c>
      <c r="H868" s="47">
        <v>0</v>
      </c>
      <c r="I868" s="47">
        <v>0</v>
      </c>
      <c r="J868" s="47">
        <v>0</v>
      </c>
      <c r="K868" s="47">
        <v>0</v>
      </c>
      <c r="L868" s="47">
        <v>0</v>
      </c>
      <c r="M868" s="47">
        <v>0</v>
      </c>
      <c r="N868" s="47">
        <v>0</v>
      </c>
      <c r="O868" s="47">
        <v>0</v>
      </c>
      <c r="P868" s="47">
        <v>0</v>
      </c>
      <c r="Q868" s="47">
        <v>0</v>
      </c>
      <c r="R868" s="47">
        <v>0</v>
      </c>
      <c r="S868" s="47">
        <v>0</v>
      </c>
      <c r="T868" s="48">
        <v>0</v>
      </c>
      <c r="U868" s="47">
        <v>0</v>
      </c>
      <c r="V868" s="48">
        <v>0</v>
      </c>
      <c r="W868" s="47">
        <v>0</v>
      </c>
      <c r="X868" s="48">
        <v>0</v>
      </c>
      <c r="Y868" s="47">
        <v>0</v>
      </c>
      <c r="Z868" s="48">
        <v>0</v>
      </c>
      <c r="AA868" s="47">
        <v>0</v>
      </c>
      <c r="AB868" s="48">
        <v>0</v>
      </c>
      <c r="AC868" s="116" t="s">
        <v>34</v>
      </c>
    </row>
    <row r="869" spans="1:29" ht="47.25" x14ac:dyDescent="0.25">
      <c r="A869" s="42" t="s">
        <v>1833</v>
      </c>
      <c r="B869" s="43" t="s">
        <v>63</v>
      </c>
      <c r="C869" s="44" t="s">
        <v>33</v>
      </c>
      <c r="D869" s="45">
        <f t="shared" ref="D869:S869" si="802">D870+D871</f>
        <v>0</v>
      </c>
      <c r="E869" s="46">
        <f t="shared" si="802"/>
        <v>0</v>
      </c>
      <c r="F869" s="46">
        <f t="shared" si="802"/>
        <v>0</v>
      </c>
      <c r="G869" s="46">
        <f t="shared" si="802"/>
        <v>0</v>
      </c>
      <c r="H869" s="47">
        <f t="shared" si="802"/>
        <v>0</v>
      </c>
      <c r="I869" s="47">
        <f t="shared" si="802"/>
        <v>0</v>
      </c>
      <c r="J869" s="47">
        <f t="shared" si="802"/>
        <v>0</v>
      </c>
      <c r="K869" s="47">
        <f t="shared" si="802"/>
        <v>0</v>
      </c>
      <c r="L869" s="47">
        <f t="shared" si="802"/>
        <v>0</v>
      </c>
      <c r="M869" s="47">
        <f t="shared" si="802"/>
        <v>0</v>
      </c>
      <c r="N869" s="47">
        <f t="shared" si="802"/>
        <v>0</v>
      </c>
      <c r="O869" s="47">
        <f t="shared" si="802"/>
        <v>0</v>
      </c>
      <c r="P869" s="47">
        <f t="shared" si="802"/>
        <v>0</v>
      </c>
      <c r="Q869" s="47">
        <f t="shared" si="802"/>
        <v>0</v>
      </c>
      <c r="R869" s="47">
        <f t="shared" si="802"/>
        <v>0</v>
      </c>
      <c r="S869" s="47">
        <f t="shared" si="802"/>
        <v>0</v>
      </c>
      <c r="T869" s="48">
        <v>0</v>
      </c>
      <c r="U869" s="47">
        <f t="shared" ref="U869" si="803">U870+U871</f>
        <v>0</v>
      </c>
      <c r="V869" s="48">
        <v>0</v>
      </c>
      <c r="W869" s="47">
        <f t="shared" ref="W869" si="804">W870+W871</f>
        <v>0</v>
      </c>
      <c r="X869" s="48">
        <v>0</v>
      </c>
      <c r="Y869" s="47">
        <f t="shared" ref="Y869" si="805">Y870+Y871</f>
        <v>0</v>
      </c>
      <c r="Z869" s="48">
        <v>0</v>
      </c>
      <c r="AA869" s="47">
        <f t="shared" ref="AA869" si="806">AA870+AA871</f>
        <v>0</v>
      </c>
      <c r="AB869" s="48">
        <v>0</v>
      </c>
      <c r="AC869" s="116" t="s">
        <v>34</v>
      </c>
    </row>
    <row r="870" spans="1:29" ht="31.5" x14ac:dyDescent="0.25">
      <c r="A870" s="42" t="s">
        <v>1834</v>
      </c>
      <c r="B870" s="43" t="s">
        <v>1624</v>
      </c>
      <c r="C870" s="44" t="s">
        <v>33</v>
      </c>
      <c r="D870" s="45">
        <v>0</v>
      </c>
      <c r="E870" s="46">
        <v>0</v>
      </c>
      <c r="F870" s="46">
        <v>0</v>
      </c>
      <c r="G870" s="46">
        <v>0</v>
      </c>
      <c r="H870" s="47">
        <v>0</v>
      </c>
      <c r="I870" s="47">
        <v>0</v>
      </c>
      <c r="J870" s="47">
        <v>0</v>
      </c>
      <c r="K870" s="47">
        <v>0</v>
      </c>
      <c r="L870" s="47">
        <v>0</v>
      </c>
      <c r="M870" s="47">
        <v>0</v>
      </c>
      <c r="N870" s="47">
        <v>0</v>
      </c>
      <c r="O870" s="47">
        <v>0</v>
      </c>
      <c r="P870" s="47">
        <v>0</v>
      </c>
      <c r="Q870" s="47">
        <v>0</v>
      </c>
      <c r="R870" s="47">
        <v>0</v>
      </c>
      <c r="S870" s="47">
        <v>0</v>
      </c>
      <c r="T870" s="48">
        <v>0</v>
      </c>
      <c r="U870" s="47">
        <v>0</v>
      </c>
      <c r="V870" s="48">
        <v>0</v>
      </c>
      <c r="W870" s="47">
        <v>0</v>
      </c>
      <c r="X870" s="48">
        <v>0</v>
      </c>
      <c r="Y870" s="47">
        <v>0</v>
      </c>
      <c r="Z870" s="48">
        <v>0</v>
      </c>
      <c r="AA870" s="47">
        <v>0</v>
      </c>
      <c r="AB870" s="48">
        <v>0</v>
      </c>
      <c r="AC870" s="116" t="s">
        <v>34</v>
      </c>
    </row>
    <row r="871" spans="1:29" ht="31.5" x14ac:dyDescent="0.25">
      <c r="A871" s="42" t="s">
        <v>1835</v>
      </c>
      <c r="B871" s="43" t="s">
        <v>61</v>
      </c>
      <c r="C871" s="44" t="s">
        <v>33</v>
      </c>
      <c r="D871" s="120">
        <v>0</v>
      </c>
      <c r="E871" s="121">
        <v>0</v>
      </c>
      <c r="F871" s="38">
        <v>0</v>
      </c>
      <c r="G871" s="38">
        <v>0</v>
      </c>
      <c r="H871" s="47">
        <v>0</v>
      </c>
      <c r="I871" s="47">
        <v>0</v>
      </c>
      <c r="J871" s="47">
        <v>0</v>
      </c>
      <c r="K871" s="47">
        <v>0</v>
      </c>
      <c r="L871" s="47">
        <v>0</v>
      </c>
      <c r="M871" s="47">
        <v>0</v>
      </c>
      <c r="N871" s="47">
        <v>0</v>
      </c>
      <c r="O871" s="47">
        <v>0</v>
      </c>
      <c r="P871" s="47">
        <v>0</v>
      </c>
      <c r="Q871" s="47">
        <v>0</v>
      </c>
      <c r="R871" s="47">
        <v>0</v>
      </c>
      <c r="S871" s="47">
        <v>0</v>
      </c>
      <c r="T871" s="48">
        <v>0</v>
      </c>
      <c r="U871" s="47">
        <v>0</v>
      </c>
      <c r="V871" s="48">
        <v>0</v>
      </c>
      <c r="W871" s="47">
        <v>0</v>
      </c>
      <c r="X871" s="48">
        <v>0</v>
      </c>
      <c r="Y871" s="47">
        <v>0</v>
      </c>
      <c r="Z871" s="48">
        <v>0</v>
      </c>
      <c r="AA871" s="47">
        <v>0</v>
      </c>
      <c r="AB871" s="48">
        <v>0</v>
      </c>
      <c r="AC871" s="116" t="s">
        <v>34</v>
      </c>
    </row>
    <row r="872" spans="1:29" ht="47.25" x14ac:dyDescent="0.25">
      <c r="A872" s="42" t="s">
        <v>1836</v>
      </c>
      <c r="B872" s="43" t="s">
        <v>67</v>
      </c>
      <c r="C872" s="44" t="s">
        <v>33</v>
      </c>
      <c r="D872" s="45">
        <f t="shared" ref="D872:S872" si="807">SUM(D873,D874,D875,D876,D877)</f>
        <v>383.18020207102234</v>
      </c>
      <c r="E872" s="46">
        <f t="shared" si="807"/>
        <v>0</v>
      </c>
      <c r="F872" s="46">
        <f t="shared" si="807"/>
        <v>81.012514190000005</v>
      </c>
      <c r="G872" s="46">
        <f t="shared" si="807"/>
        <v>302.16768788102235</v>
      </c>
      <c r="H872" s="47">
        <f t="shared" si="807"/>
        <v>19.004619491999996</v>
      </c>
      <c r="I872" s="47">
        <f t="shared" si="807"/>
        <v>0</v>
      </c>
      <c r="J872" s="47">
        <f t="shared" si="807"/>
        <v>0</v>
      </c>
      <c r="K872" s="47">
        <f t="shared" si="807"/>
        <v>1.2206239999999999</v>
      </c>
      <c r="L872" s="47">
        <f t="shared" si="807"/>
        <v>17.783995491999995</v>
      </c>
      <c r="M872" s="47">
        <f t="shared" si="807"/>
        <v>0.48835748000000001</v>
      </c>
      <c r="N872" s="47">
        <f t="shared" si="807"/>
        <v>0</v>
      </c>
      <c r="O872" s="47">
        <f t="shared" si="807"/>
        <v>0</v>
      </c>
      <c r="P872" s="47">
        <f t="shared" si="807"/>
        <v>0</v>
      </c>
      <c r="Q872" s="47">
        <f t="shared" si="807"/>
        <v>0.48835748000000001</v>
      </c>
      <c r="R872" s="47">
        <f t="shared" si="807"/>
        <v>301.67933040102236</v>
      </c>
      <c r="S872" s="47">
        <f t="shared" si="807"/>
        <v>-18.516262011999995</v>
      </c>
      <c r="T872" s="48">
        <f t="shared" si="785"/>
        <v>-0.97430322242412826</v>
      </c>
      <c r="U872" s="47">
        <f t="shared" ref="U872" si="808">SUM(U873,U874,U875,U876,U877)</f>
        <v>0</v>
      </c>
      <c r="V872" s="48">
        <v>0</v>
      </c>
      <c r="W872" s="47">
        <f t="shared" ref="W872" si="809">SUM(W873,W874,W875,W876,W877)</f>
        <v>0</v>
      </c>
      <c r="X872" s="48">
        <v>0</v>
      </c>
      <c r="Y872" s="47">
        <f t="shared" ref="Y872" si="810">SUM(Y873,Y874,Y875,Y876,Y877)</f>
        <v>-1.2206239999999999</v>
      </c>
      <c r="Z872" s="48">
        <f t="shared" si="789"/>
        <v>-1</v>
      </c>
      <c r="AA872" s="47">
        <f t="shared" ref="AA872" si="811">SUM(AA873,AA874,AA875,AA876,AA877)</f>
        <v>-17.295638011999994</v>
      </c>
      <c r="AB872" s="48">
        <f t="shared" si="791"/>
        <v>-0.97253949596311551</v>
      </c>
      <c r="AC872" s="116" t="s">
        <v>34</v>
      </c>
    </row>
    <row r="873" spans="1:29" ht="63" x14ac:dyDescent="0.25">
      <c r="A873" s="42" t="s">
        <v>1837</v>
      </c>
      <c r="B873" s="43" t="s">
        <v>69</v>
      </c>
      <c r="C873" s="44" t="s">
        <v>33</v>
      </c>
      <c r="D873" s="45">
        <v>0</v>
      </c>
      <c r="E873" s="46">
        <v>0</v>
      </c>
      <c r="F873" s="46">
        <v>0</v>
      </c>
      <c r="G873" s="46">
        <v>0</v>
      </c>
      <c r="H873" s="47">
        <v>0</v>
      </c>
      <c r="I873" s="47">
        <v>0</v>
      </c>
      <c r="J873" s="47">
        <v>0</v>
      </c>
      <c r="K873" s="47">
        <v>0</v>
      </c>
      <c r="L873" s="47">
        <v>0</v>
      </c>
      <c r="M873" s="47">
        <v>0</v>
      </c>
      <c r="N873" s="47">
        <v>0</v>
      </c>
      <c r="O873" s="47">
        <v>0</v>
      </c>
      <c r="P873" s="47">
        <v>0</v>
      </c>
      <c r="Q873" s="47">
        <v>0</v>
      </c>
      <c r="R873" s="47">
        <v>0</v>
      </c>
      <c r="S873" s="47">
        <v>0</v>
      </c>
      <c r="T873" s="48">
        <v>0</v>
      </c>
      <c r="U873" s="47">
        <v>0</v>
      </c>
      <c r="V873" s="48">
        <v>0</v>
      </c>
      <c r="W873" s="47">
        <v>0</v>
      </c>
      <c r="X873" s="48">
        <v>0</v>
      </c>
      <c r="Y873" s="47">
        <v>0</v>
      </c>
      <c r="Z873" s="48">
        <v>0</v>
      </c>
      <c r="AA873" s="47">
        <v>0</v>
      </c>
      <c r="AB873" s="48">
        <v>0</v>
      </c>
      <c r="AC873" s="116" t="s">
        <v>34</v>
      </c>
    </row>
    <row r="874" spans="1:29" ht="78.75" x14ac:dyDescent="0.25">
      <c r="A874" s="42" t="s">
        <v>1838</v>
      </c>
      <c r="B874" s="43" t="s">
        <v>71</v>
      </c>
      <c r="C874" s="44" t="s">
        <v>33</v>
      </c>
      <c r="D874" s="45">
        <v>0</v>
      </c>
      <c r="E874" s="46">
        <v>0</v>
      </c>
      <c r="F874" s="46">
        <v>0</v>
      </c>
      <c r="G874" s="46">
        <v>0</v>
      </c>
      <c r="H874" s="47">
        <v>0</v>
      </c>
      <c r="I874" s="47">
        <v>0</v>
      </c>
      <c r="J874" s="47">
        <v>0</v>
      </c>
      <c r="K874" s="47">
        <v>0</v>
      </c>
      <c r="L874" s="47">
        <v>0</v>
      </c>
      <c r="M874" s="47">
        <v>0</v>
      </c>
      <c r="N874" s="47">
        <v>0</v>
      </c>
      <c r="O874" s="47">
        <v>0</v>
      </c>
      <c r="P874" s="47">
        <v>0</v>
      </c>
      <c r="Q874" s="47">
        <v>0</v>
      </c>
      <c r="R874" s="47">
        <v>0</v>
      </c>
      <c r="S874" s="47">
        <v>0</v>
      </c>
      <c r="T874" s="48">
        <v>0</v>
      </c>
      <c r="U874" s="47">
        <v>0</v>
      </c>
      <c r="V874" s="48">
        <v>0</v>
      </c>
      <c r="W874" s="47">
        <v>0</v>
      </c>
      <c r="X874" s="48">
        <v>0</v>
      </c>
      <c r="Y874" s="47">
        <v>0</v>
      </c>
      <c r="Z874" s="48">
        <v>0</v>
      </c>
      <c r="AA874" s="47">
        <v>0</v>
      </c>
      <c r="AB874" s="48">
        <v>0</v>
      </c>
      <c r="AC874" s="116" t="s">
        <v>34</v>
      </c>
    </row>
    <row r="875" spans="1:29" ht="63" x14ac:dyDescent="0.25">
      <c r="A875" s="42" t="s">
        <v>1839</v>
      </c>
      <c r="B875" s="43" t="s">
        <v>73</v>
      </c>
      <c r="C875" s="44" t="s">
        <v>33</v>
      </c>
      <c r="D875" s="45">
        <v>0</v>
      </c>
      <c r="E875" s="46">
        <v>0</v>
      </c>
      <c r="F875" s="46">
        <v>0</v>
      </c>
      <c r="G875" s="46">
        <v>0</v>
      </c>
      <c r="H875" s="47">
        <v>0</v>
      </c>
      <c r="I875" s="47">
        <v>0</v>
      </c>
      <c r="J875" s="47">
        <v>0</v>
      </c>
      <c r="K875" s="47">
        <v>0</v>
      </c>
      <c r="L875" s="47">
        <v>0</v>
      </c>
      <c r="M875" s="47">
        <v>0</v>
      </c>
      <c r="N875" s="47">
        <v>0</v>
      </c>
      <c r="O875" s="47">
        <v>0</v>
      </c>
      <c r="P875" s="47">
        <v>0</v>
      </c>
      <c r="Q875" s="47">
        <v>0</v>
      </c>
      <c r="R875" s="47">
        <v>0</v>
      </c>
      <c r="S875" s="47">
        <v>0</v>
      </c>
      <c r="T875" s="48">
        <v>0</v>
      </c>
      <c r="U875" s="47">
        <v>0</v>
      </c>
      <c r="V875" s="48">
        <v>0</v>
      </c>
      <c r="W875" s="47">
        <v>0</v>
      </c>
      <c r="X875" s="48">
        <v>0</v>
      </c>
      <c r="Y875" s="47">
        <v>0</v>
      </c>
      <c r="Z875" s="48">
        <v>0</v>
      </c>
      <c r="AA875" s="47">
        <v>0</v>
      </c>
      <c r="AB875" s="48">
        <v>0</v>
      </c>
      <c r="AC875" s="116" t="s">
        <v>34</v>
      </c>
    </row>
    <row r="876" spans="1:29" ht="78.75" x14ac:dyDescent="0.25">
      <c r="A876" s="42" t="s">
        <v>1840</v>
      </c>
      <c r="B876" s="43" t="s">
        <v>75</v>
      </c>
      <c r="C876" s="44" t="s">
        <v>33</v>
      </c>
      <c r="D876" s="45">
        <v>0</v>
      </c>
      <c r="E876" s="46">
        <v>0</v>
      </c>
      <c r="F876" s="46">
        <v>0</v>
      </c>
      <c r="G876" s="46">
        <v>0</v>
      </c>
      <c r="H876" s="47">
        <v>0</v>
      </c>
      <c r="I876" s="47">
        <v>0</v>
      </c>
      <c r="J876" s="47">
        <v>0</v>
      </c>
      <c r="K876" s="47">
        <v>0</v>
      </c>
      <c r="L876" s="47">
        <v>0</v>
      </c>
      <c r="M876" s="47">
        <v>0</v>
      </c>
      <c r="N876" s="47">
        <v>0</v>
      </c>
      <c r="O876" s="47">
        <v>0</v>
      </c>
      <c r="P876" s="47">
        <v>0</v>
      </c>
      <c r="Q876" s="47">
        <v>0</v>
      </c>
      <c r="R876" s="47">
        <v>0</v>
      </c>
      <c r="S876" s="47">
        <v>0</v>
      </c>
      <c r="T876" s="48">
        <v>0</v>
      </c>
      <c r="U876" s="47">
        <v>0</v>
      </c>
      <c r="V876" s="48">
        <v>0</v>
      </c>
      <c r="W876" s="47">
        <v>0</v>
      </c>
      <c r="X876" s="48">
        <v>0</v>
      </c>
      <c r="Y876" s="47">
        <v>0</v>
      </c>
      <c r="Z876" s="48">
        <v>0</v>
      </c>
      <c r="AA876" s="47">
        <v>0</v>
      </c>
      <c r="AB876" s="48">
        <v>0</v>
      </c>
      <c r="AC876" s="116" t="s">
        <v>34</v>
      </c>
    </row>
    <row r="877" spans="1:29" ht="78.75" x14ac:dyDescent="0.25">
      <c r="A877" s="42" t="s">
        <v>1841</v>
      </c>
      <c r="B877" s="43" t="s">
        <v>80</v>
      </c>
      <c r="C877" s="44" t="s">
        <v>33</v>
      </c>
      <c r="D877" s="45">
        <f t="shared" ref="D877:AA877" si="812">SUM(D878)</f>
        <v>383.18020207102234</v>
      </c>
      <c r="E877" s="46">
        <f t="shared" si="812"/>
        <v>0</v>
      </c>
      <c r="F877" s="46">
        <f t="shared" si="812"/>
        <v>81.012514190000005</v>
      </c>
      <c r="G877" s="46">
        <f t="shared" si="812"/>
        <v>302.16768788102235</v>
      </c>
      <c r="H877" s="47">
        <f t="shared" si="812"/>
        <v>19.004619491999996</v>
      </c>
      <c r="I877" s="47">
        <f t="shared" si="812"/>
        <v>0</v>
      </c>
      <c r="J877" s="47">
        <f t="shared" si="812"/>
        <v>0</v>
      </c>
      <c r="K877" s="47">
        <f t="shared" si="812"/>
        <v>1.2206239999999999</v>
      </c>
      <c r="L877" s="47">
        <f t="shared" si="812"/>
        <v>17.783995491999995</v>
      </c>
      <c r="M877" s="47">
        <f t="shared" si="812"/>
        <v>0.48835748000000001</v>
      </c>
      <c r="N877" s="47">
        <f t="shared" si="812"/>
        <v>0</v>
      </c>
      <c r="O877" s="47">
        <f t="shared" si="812"/>
        <v>0</v>
      </c>
      <c r="P877" s="47">
        <f t="shared" si="812"/>
        <v>0</v>
      </c>
      <c r="Q877" s="47">
        <f t="shared" si="812"/>
        <v>0.48835748000000001</v>
      </c>
      <c r="R877" s="47">
        <f t="shared" si="812"/>
        <v>301.67933040102236</v>
      </c>
      <c r="S877" s="47">
        <f t="shared" si="812"/>
        <v>-18.516262011999995</v>
      </c>
      <c r="T877" s="48">
        <f t="shared" si="785"/>
        <v>-0.97430322242412826</v>
      </c>
      <c r="U877" s="47">
        <f t="shared" si="812"/>
        <v>0</v>
      </c>
      <c r="V877" s="48">
        <v>0</v>
      </c>
      <c r="W877" s="117">
        <f t="shared" si="812"/>
        <v>0</v>
      </c>
      <c r="X877" s="48">
        <v>0</v>
      </c>
      <c r="Y877" s="117">
        <f t="shared" si="812"/>
        <v>-1.2206239999999999</v>
      </c>
      <c r="Z877" s="48">
        <f t="shared" si="789"/>
        <v>-1</v>
      </c>
      <c r="AA877" s="117">
        <f t="shared" si="812"/>
        <v>-17.295638011999994</v>
      </c>
      <c r="AB877" s="48">
        <f t="shared" si="791"/>
        <v>-0.97253949596311551</v>
      </c>
      <c r="AC877" s="116" t="s">
        <v>34</v>
      </c>
    </row>
    <row r="878" spans="1:29" ht="63" x14ac:dyDescent="0.25">
      <c r="A878" s="50" t="s">
        <v>1841</v>
      </c>
      <c r="B878" s="124" t="s">
        <v>1842</v>
      </c>
      <c r="C878" s="70" t="s">
        <v>1843</v>
      </c>
      <c r="D878" s="54">
        <v>383.18020207102234</v>
      </c>
      <c r="E878" s="54" t="s">
        <v>34</v>
      </c>
      <c r="F878" s="54">
        <v>81.012514190000005</v>
      </c>
      <c r="G878" s="71">
        <f>D878-F878</f>
        <v>302.16768788102235</v>
      </c>
      <c r="H878" s="105">
        <v>19.004619491999996</v>
      </c>
      <c r="I878" s="105">
        <v>0</v>
      </c>
      <c r="J878" s="105">
        <v>0</v>
      </c>
      <c r="K878" s="105">
        <v>1.2206239999999999</v>
      </c>
      <c r="L878" s="105">
        <v>17.783995491999995</v>
      </c>
      <c r="M878" s="54">
        <f>N878+O878+P878+Q878</f>
        <v>0.48835748000000001</v>
      </c>
      <c r="N878" s="105">
        <v>0</v>
      </c>
      <c r="O878" s="105">
        <v>0</v>
      </c>
      <c r="P878" s="105">
        <v>0</v>
      </c>
      <c r="Q878" s="105">
        <v>0.48835748000000001</v>
      </c>
      <c r="R878" s="54">
        <f>G878-M878</f>
        <v>301.67933040102236</v>
      </c>
      <c r="S878" s="54">
        <f>M878-H878</f>
        <v>-18.516262011999995</v>
      </c>
      <c r="T878" s="55">
        <f>S878/H878</f>
        <v>-0.97430322242412826</v>
      </c>
      <c r="U878" s="54">
        <f>N878-I878</f>
        <v>0</v>
      </c>
      <c r="V878" s="55">
        <v>0</v>
      </c>
      <c r="W878" s="54">
        <f>O878-J878</f>
        <v>0</v>
      </c>
      <c r="X878" s="55">
        <v>0</v>
      </c>
      <c r="Y878" s="54">
        <f>P878-K878</f>
        <v>-1.2206239999999999</v>
      </c>
      <c r="Z878" s="55">
        <f>Y878/K878</f>
        <v>-1</v>
      </c>
      <c r="AA878" s="54">
        <f>Q878-L878</f>
        <v>-17.295638011999994</v>
      </c>
      <c r="AB878" s="55">
        <f>AA878/L878</f>
        <v>-0.97253949596311551</v>
      </c>
      <c r="AC878" s="56" t="s">
        <v>1844</v>
      </c>
    </row>
    <row r="879" spans="1:29" ht="31.5" x14ac:dyDescent="0.25">
      <c r="A879" s="42" t="s">
        <v>1845</v>
      </c>
      <c r="B879" s="43" t="s">
        <v>95</v>
      </c>
      <c r="C879" s="44" t="s">
        <v>33</v>
      </c>
      <c r="D879" s="45">
        <v>0</v>
      </c>
      <c r="E879" s="46">
        <v>0</v>
      </c>
      <c r="F879" s="46">
        <v>0</v>
      </c>
      <c r="G879" s="46">
        <v>0</v>
      </c>
      <c r="H879" s="47">
        <v>0</v>
      </c>
      <c r="I879" s="47">
        <v>0</v>
      </c>
      <c r="J879" s="47">
        <v>0</v>
      </c>
      <c r="K879" s="47">
        <v>0</v>
      </c>
      <c r="L879" s="47">
        <v>0</v>
      </c>
      <c r="M879" s="47">
        <v>0</v>
      </c>
      <c r="N879" s="47">
        <v>0</v>
      </c>
      <c r="O879" s="47">
        <v>0</v>
      </c>
      <c r="P879" s="47">
        <v>0</v>
      </c>
      <c r="Q879" s="47">
        <v>0</v>
      </c>
      <c r="R879" s="47">
        <v>0</v>
      </c>
      <c r="S879" s="47">
        <v>0</v>
      </c>
      <c r="T879" s="48">
        <v>0</v>
      </c>
      <c r="U879" s="47">
        <v>0</v>
      </c>
      <c r="V879" s="48">
        <v>0</v>
      </c>
      <c r="W879" s="47">
        <v>0</v>
      </c>
      <c r="X879" s="48">
        <v>0</v>
      </c>
      <c r="Y879" s="47">
        <v>0</v>
      </c>
      <c r="Z879" s="48">
        <v>0</v>
      </c>
      <c r="AA879" s="47">
        <v>0</v>
      </c>
      <c r="AB879" s="48">
        <v>0</v>
      </c>
      <c r="AC879" s="116" t="s">
        <v>34</v>
      </c>
    </row>
    <row r="880" spans="1:29" ht="47.25" x14ac:dyDescent="0.25">
      <c r="A880" s="42" t="s">
        <v>1846</v>
      </c>
      <c r="B880" s="43" t="s">
        <v>97</v>
      </c>
      <c r="C880" s="44" t="s">
        <v>33</v>
      </c>
      <c r="D880" s="45">
        <f t="shared" ref="D880:S880" si="813">D881+D882+D883+D884</f>
        <v>0</v>
      </c>
      <c r="E880" s="46">
        <f t="shared" si="813"/>
        <v>0</v>
      </c>
      <c r="F880" s="46">
        <f t="shared" si="813"/>
        <v>0</v>
      </c>
      <c r="G880" s="46">
        <f t="shared" si="813"/>
        <v>0</v>
      </c>
      <c r="H880" s="47">
        <f t="shared" si="813"/>
        <v>0</v>
      </c>
      <c r="I880" s="47">
        <f t="shared" si="813"/>
        <v>0</v>
      </c>
      <c r="J880" s="47">
        <f t="shared" si="813"/>
        <v>0</v>
      </c>
      <c r="K880" s="47">
        <f t="shared" si="813"/>
        <v>0</v>
      </c>
      <c r="L880" s="47">
        <f t="shared" si="813"/>
        <v>0</v>
      </c>
      <c r="M880" s="47">
        <f t="shared" si="813"/>
        <v>0</v>
      </c>
      <c r="N880" s="47">
        <f t="shared" si="813"/>
        <v>0</v>
      </c>
      <c r="O880" s="47">
        <f t="shared" si="813"/>
        <v>0</v>
      </c>
      <c r="P880" s="47">
        <f t="shared" si="813"/>
        <v>0</v>
      </c>
      <c r="Q880" s="47">
        <f t="shared" si="813"/>
        <v>0</v>
      </c>
      <c r="R880" s="47">
        <f t="shared" si="813"/>
        <v>0</v>
      </c>
      <c r="S880" s="47">
        <f t="shared" si="813"/>
        <v>0</v>
      </c>
      <c r="T880" s="48">
        <v>0</v>
      </c>
      <c r="U880" s="47">
        <f t="shared" ref="U880" si="814">U881+U882+U883+U884</f>
        <v>0</v>
      </c>
      <c r="V880" s="48">
        <v>0</v>
      </c>
      <c r="W880" s="47">
        <f t="shared" ref="W880" si="815">W881+W882+W883+W884</f>
        <v>0</v>
      </c>
      <c r="X880" s="48">
        <v>0</v>
      </c>
      <c r="Y880" s="47">
        <f t="shared" ref="Y880" si="816">Y881+Y882+Y883+Y884</f>
        <v>0</v>
      </c>
      <c r="Z880" s="48">
        <v>0</v>
      </c>
      <c r="AA880" s="47">
        <f t="shared" ref="AA880" si="817">AA881+AA882+AA883+AA884</f>
        <v>0</v>
      </c>
      <c r="AB880" s="48">
        <v>0</v>
      </c>
      <c r="AC880" s="116" t="s">
        <v>34</v>
      </c>
    </row>
    <row r="881" spans="1:29" ht="31.5" x14ac:dyDescent="0.25">
      <c r="A881" s="42" t="s">
        <v>1847</v>
      </c>
      <c r="B881" s="43" t="s">
        <v>99</v>
      </c>
      <c r="C881" s="44" t="s">
        <v>33</v>
      </c>
      <c r="D881" s="75">
        <v>0</v>
      </c>
      <c r="E881" s="76">
        <v>0</v>
      </c>
      <c r="F881" s="46">
        <v>0</v>
      </c>
      <c r="G881" s="46">
        <v>0</v>
      </c>
      <c r="H881" s="47">
        <v>0</v>
      </c>
      <c r="I881" s="47">
        <v>0</v>
      </c>
      <c r="J881" s="47">
        <v>0</v>
      </c>
      <c r="K881" s="47">
        <v>0</v>
      </c>
      <c r="L881" s="47">
        <v>0</v>
      </c>
      <c r="M881" s="47">
        <v>0</v>
      </c>
      <c r="N881" s="47">
        <v>0</v>
      </c>
      <c r="O881" s="47">
        <v>0</v>
      </c>
      <c r="P881" s="47">
        <v>0</v>
      </c>
      <c r="Q881" s="47">
        <v>0</v>
      </c>
      <c r="R881" s="47">
        <v>0</v>
      </c>
      <c r="S881" s="47">
        <v>0</v>
      </c>
      <c r="T881" s="48">
        <v>0</v>
      </c>
      <c r="U881" s="47">
        <v>0</v>
      </c>
      <c r="V881" s="48">
        <v>0</v>
      </c>
      <c r="W881" s="47">
        <v>0</v>
      </c>
      <c r="X881" s="48">
        <v>0</v>
      </c>
      <c r="Y881" s="47">
        <v>0</v>
      </c>
      <c r="Z881" s="48">
        <v>0</v>
      </c>
      <c r="AA881" s="47">
        <v>0</v>
      </c>
      <c r="AB881" s="48">
        <v>0</v>
      </c>
      <c r="AC881" s="116" t="s">
        <v>34</v>
      </c>
    </row>
    <row r="882" spans="1:29" x14ac:dyDescent="0.25">
      <c r="A882" s="42" t="s">
        <v>1848</v>
      </c>
      <c r="B882" s="43" t="s">
        <v>112</v>
      </c>
      <c r="C882" s="44" t="s">
        <v>33</v>
      </c>
      <c r="D882" s="45">
        <v>0</v>
      </c>
      <c r="E882" s="46">
        <v>0</v>
      </c>
      <c r="F882" s="46">
        <v>0</v>
      </c>
      <c r="G882" s="46">
        <v>0</v>
      </c>
      <c r="H882" s="47">
        <v>0</v>
      </c>
      <c r="I882" s="47">
        <v>0</v>
      </c>
      <c r="J882" s="47">
        <v>0</v>
      </c>
      <c r="K882" s="47">
        <v>0</v>
      </c>
      <c r="L882" s="47">
        <v>0</v>
      </c>
      <c r="M882" s="47">
        <v>0</v>
      </c>
      <c r="N882" s="47">
        <v>0</v>
      </c>
      <c r="O882" s="47">
        <v>0</v>
      </c>
      <c r="P882" s="47">
        <v>0</v>
      </c>
      <c r="Q882" s="47">
        <v>0</v>
      </c>
      <c r="R882" s="47">
        <v>0</v>
      </c>
      <c r="S882" s="47">
        <v>0</v>
      </c>
      <c r="T882" s="48">
        <v>0</v>
      </c>
      <c r="U882" s="47">
        <v>0</v>
      </c>
      <c r="V882" s="48">
        <v>0</v>
      </c>
      <c r="W882" s="47">
        <v>0</v>
      </c>
      <c r="X882" s="48">
        <v>0</v>
      </c>
      <c r="Y882" s="47">
        <v>0</v>
      </c>
      <c r="Z882" s="48">
        <v>0</v>
      </c>
      <c r="AA882" s="47">
        <v>0</v>
      </c>
      <c r="AB882" s="48">
        <v>0</v>
      </c>
      <c r="AC882" s="116" t="s">
        <v>34</v>
      </c>
    </row>
    <row r="883" spans="1:29" x14ac:dyDescent="0.25">
      <c r="A883" s="42" t="s">
        <v>1849</v>
      </c>
      <c r="B883" s="43" t="s">
        <v>117</v>
      </c>
      <c r="C883" s="44" t="s">
        <v>33</v>
      </c>
      <c r="D883" s="45">
        <v>0</v>
      </c>
      <c r="E883" s="46">
        <v>0</v>
      </c>
      <c r="F883" s="46">
        <v>0</v>
      </c>
      <c r="G883" s="46">
        <v>0</v>
      </c>
      <c r="H883" s="47">
        <v>0</v>
      </c>
      <c r="I883" s="47">
        <v>0</v>
      </c>
      <c r="J883" s="47">
        <v>0</v>
      </c>
      <c r="K883" s="47">
        <v>0</v>
      </c>
      <c r="L883" s="47">
        <v>0</v>
      </c>
      <c r="M883" s="47">
        <v>0</v>
      </c>
      <c r="N883" s="47">
        <v>0</v>
      </c>
      <c r="O883" s="47">
        <v>0</v>
      </c>
      <c r="P883" s="47">
        <v>0</v>
      </c>
      <c r="Q883" s="47">
        <v>0</v>
      </c>
      <c r="R883" s="47">
        <v>0</v>
      </c>
      <c r="S883" s="47">
        <v>0</v>
      </c>
      <c r="T883" s="48">
        <v>0</v>
      </c>
      <c r="U883" s="47">
        <v>0</v>
      </c>
      <c r="V883" s="48">
        <v>0</v>
      </c>
      <c r="W883" s="47">
        <v>0</v>
      </c>
      <c r="X883" s="48">
        <v>0</v>
      </c>
      <c r="Y883" s="47">
        <v>0</v>
      </c>
      <c r="Z883" s="48">
        <v>0</v>
      </c>
      <c r="AA883" s="47">
        <v>0</v>
      </c>
      <c r="AB883" s="48">
        <v>0</v>
      </c>
      <c r="AC883" s="116" t="s">
        <v>34</v>
      </c>
    </row>
    <row r="884" spans="1:29" ht="31.5" x14ac:dyDescent="0.25">
      <c r="A884" s="42" t="s">
        <v>1850</v>
      </c>
      <c r="B884" s="43" t="s">
        <v>124</v>
      </c>
      <c r="C884" s="44" t="s">
        <v>33</v>
      </c>
      <c r="D884" s="45">
        <v>0</v>
      </c>
      <c r="E884" s="46">
        <v>0</v>
      </c>
      <c r="F884" s="46">
        <v>0</v>
      </c>
      <c r="G884" s="46">
        <v>0</v>
      </c>
      <c r="H884" s="47">
        <v>0</v>
      </c>
      <c r="I884" s="47">
        <v>0</v>
      </c>
      <c r="J884" s="47">
        <v>0</v>
      </c>
      <c r="K884" s="47">
        <v>0</v>
      </c>
      <c r="L884" s="47">
        <v>0</v>
      </c>
      <c r="M884" s="47">
        <v>0</v>
      </c>
      <c r="N884" s="47">
        <v>0</v>
      </c>
      <c r="O884" s="47">
        <v>0</v>
      </c>
      <c r="P884" s="47">
        <v>0</v>
      </c>
      <c r="Q884" s="47">
        <v>0</v>
      </c>
      <c r="R884" s="47">
        <v>0</v>
      </c>
      <c r="S884" s="47">
        <v>0</v>
      </c>
      <c r="T884" s="48">
        <v>0</v>
      </c>
      <c r="U884" s="47">
        <v>0</v>
      </c>
      <c r="V884" s="48">
        <v>0</v>
      </c>
      <c r="W884" s="47">
        <v>0</v>
      </c>
      <c r="X884" s="48">
        <v>0</v>
      </c>
      <c r="Y884" s="47">
        <v>0</v>
      </c>
      <c r="Z884" s="48">
        <v>0</v>
      </c>
      <c r="AA884" s="47">
        <v>0</v>
      </c>
      <c r="AB884" s="48">
        <v>0</v>
      </c>
      <c r="AC884" s="116" t="s">
        <v>34</v>
      </c>
    </row>
    <row r="885" spans="1:29" ht="31.5" x14ac:dyDescent="0.25">
      <c r="A885" s="42" t="s">
        <v>1851</v>
      </c>
      <c r="B885" s="43" t="s">
        <v>141</v>
      </c>
      <c r="C885" s="44" t="s">
        <v>33</v>
      </c>
      <c r="D885" s="45">
        <f t="shared" ref="D885:S885" si="818">D886+D887+D888+D889</f>
        <v>362.78800903839999</v>
      </c>
      <c r="E885" s="46">
        <f t="shared" si="818"/>
        <v>0</v>
      </c>
      <c r="F885" s="46">
        <f t="shared" si="818"/>
        <v>90.082219870000003</v>
      </c>
      <c r="G885" s="46">
        <f t="shared" si="818"/>
        <v>272.70578916839997</v>
      </c>
      <c r="H885" s="47">
        <f t="shared" si="818"/>
        <v>36.039690947999993</v>
      </c>
      <c r="I885" s="47">
        <f t="shared" si="818"/>
        <v>0</v>
      </c>
      <c r="J885" s="47">
        <f t="shared" si="818"/>
        <v>0</v>
      </c>
      <c r="K885" s="47">
        <f t="shared" si="818"/>
        <v>27.429917331666662</v>
      </c>
      <c r="L885" s="47">
        <f t="shared" si="818"/>
        <v>8.6097736163333281</v>
      </c>
      <c r="M885" s="47">
        <f t="shared" si="818"/>
        <v>34.845696520000004</v>
      </c>
      <c r="N885" s="47">
        <f t="shared" si="818"/>
        <v>0</v>
      </c>
      <c r="O885" s="47">
        <f t="shared" si="818"/>
        <v>0</v>
      </c>
      <c r="P885" s="47">
        <f t="shared" si="818"/>
        <v>30.00955501</v>
      </c>
      <c r="Q885" s="47">
        <f t="shared" si="818"/>
        <v>4.8361415099999991</v>
      </c>
      <c r="R885" s="47">
        <f t="shared" si="818"/>
        <v>237.86009264839998</v>
      </c>
      <c r="S885" s="47">
        <f t="shared" si="818"/>
        <v>-1.1939944279999919</v>
      </c>
      <c r="T885" s="48">
        <f t="shared" ref="T885:T906" si="819">S885/H885</f>
        <v>-3.3129985207774153E-2</v>
      </c>
      <c r="U885" s="47">
        <f t="shared" ref="U885" si="820">U886+U887+U888+U889</f>
        <v>0</v>
      </c>
      <c r="V885" s="48">
        <v>0</v>
      </c>
      <c r="W885" s="47">
        <f t="shared" ref="W885" si="821">W886+W887+W888+W889</f>
        <v>0</v>
      </c>
      <c r="X885" s="48">
        <v>0</v>
      </c>
      <c r="Y885" s="47">
        <f t="shared" ref="Y885" si="822">Y886+Y887+Y888+Y889</f>
        <v>2.5796376783333383</v>
      </c>
      <c r="Z885" s="48">
        <f t="shared" ref="Z885:Z893" si="823">Y885/K885</f>
        <v>9.4044675641630798E-2</v>
      </c>
      <c r="AA885" s="47">
        <f t="shared" ref="AA885" si="824">AA886+AA887+AA888+AA889</f>
        <v>-3.7736321063333302</v>
      </c>
      <c r="AB885" s="48">
        <f t="shared" ref="AB885:AB906" si="825">AA885/L885</f>
        <v>-0.43829632165641297</v>
      </c>
      <c r="AC885" s="116" t="s">
        <v>34</v>
      </c>
    </row>
    <row r="886" spans="1:29" ht="47.25" x14ac:dyDescent="0.25">
      <c r="A886" s="42" t="s">
        <v>1852</v>
      </c>
      <c r="B886" s="43" t="s">
        <v>143</v>
      </c>
      <c r="C886" s="44" t="s">
        <v>33</v>
      </c>
      <c r="D886" s="45">
        <v>0</v>
      </c>
      <c r="E886" s="46">
        <v>0</v>
      </c>
      <c r="F886" s="46">
        <v>0</v>
      </c>
      <c r="G886" s="46">
        <v>0</v>
      </c>
      <c r="H886" s="47">
        <v>0</v>
      </c>
      <c r="I886" s="47">
        <v>0</v>
      </c>
      <c r="J886" s="47">
        <v>0</v>
      </c>
      <c r="K886" s="47">
        <v>0</v>
      </c>
      <c r="L886" s="47">
        <v>0</v>
      </c>
      <c r="M886" s="47">
        <v>0</v>
      </c>
      <c r="N886" s="47">
        <v>0</v>
      </c>
      <c r="O886" s="47">
        <v>0</v>
      </c>
      <c r="P886" s="47">
        <v>0</v>
      </c>
      <c r="Q886" s="47">
        <v>0</v>
      </c>
      <c r="R886" s="47">
        <v>0</v>
      </c>
      <c r="S886" s="47">
        <v>0</v>
      </c>
      <c r="T886" s="48">
        <v>0</v>
      </c>
      <c r="U886" s="47">
        <v>0</v>
      </c>
      <c r="V886" s="48">
        <v>0</v>
      </c>
      <c r="W886" s="47">
        <v>0</v>
      </c>
      <c r="X886" s="48">
        <v>0</v>
      </c>
      <c r="Y886" s="47">
        <v>0</v>
      </c>
      <c r="Z886" s="48">
        <v>0</v>
      </c>
      <c r="AA886" s="47">
        <v>0</v>
      </c>
      <c r="AB886" s="48">
        <v>0</v>
      </c>
      <c r="AC886" s="116" t="s">
        <v>34</v>
      </c>
    </row>
    <row r="887" spans="1:29" ht="52.5" customHeight="1" x14ac:dyDescent="0.25">
      <c r="A887" s="42" t="s">
        <v>1853</v>
      </c>
      <c r="B887" s="43" t="s">
        <v>181</v>
      </c>
      <c r="C887" s="44" t="s">
        <v>33</v>
      </c>
      <c r="D887" s="45">
        <v>0</v>
      </c>
      <c r="E887" s="46">
        <v>0</v>
      </c>
      <c r="F887" s="46">
        <v>0</v>
      </c>
      <c r="G887" s="46">
        <v>0</v>
      </c>
      <c r="H887" s="47">
        <v>0</v>
      </c>
      <c r="I887" s="47">
        <v>0</v>
      </c>
      <c r="J887" s="47">
        <v>0</v>
      </c>
      <c r="K887" s="47">
        <v>0</v>
      </c>
      <c r="L887" s="47">
        <v>0</v>
      </c>
      <c r="M887" s="47">
        <v>0</v>
      </c>
      <c r="N887" s="47">
        <v>0</v>
      </c>
      <c r="O887" s="47">
        <v>0</v>
      </c>
      <c r="P887" s="47">
        <v>0</v>
      </c>
      <c r="Q887" s="47">
        <v>0</v>
      </c>
      <c r="R887" s="47">
        <v>0</v>
      </c>
      <c r="S887" s="47">
        <v>0</v>
      </c>
      <c r="T887" s="48">
        <v>0</v>
      </c>
      <c r="U887" s="47">
        <v>0</v>
      </c>
      <c r="V887" s="48">
        <v>0</v>
      </c>
      <c r="W887" s="47">
        <v>0</v>
      </c>
      <c r="X887" s="48">
        <v>0</v>
      </c>
      <c r="Y887" s="47">
        <v>0</v>
      </c>
      <c r="Z887" s="48">
        <v>0</v>
      </c>
      <c r="AA887" s="47">
        <v>0</v>
      </c>
      <c r="AB887" s="48">
        <v>0</v>
      </c>
      <c r="AC887" s="116" t="s">
        <v>34</v>
      </c>
    </row>
    <row r="888" spans="1:29" ht="42.75" customHeight="1" x14ac:dyDescent="0.25">
      <c r="A888" s="42" t="s">
        <v>1854</v>
      </c>
      <c r="B888" s="43" t="s">
        <v>185</v>
      </c>
      <c r="C888" s="44" t="s">
        <v>33</v>
      </c>
      <c r="D888" s="45">
        <v>0</v>
      </c>
      <c r="E888" s="46">
        <v>0</v>
      </c>
      <c r="F888" s="46">
        <v>0</v>
      </c>
      <c r="G888" s="46">
        <v>0</v>
      </c>
      <c r="H888" s="47">
        <v>0</v>
      </c>
      <c r="I888" s="47">
        <v>0</v>
      </c>
      <c r="J888" s="47">
        <v>0</v>
      </c>
      <c r="K888" s="47">
        <v>0</v>
      </c>
      <c r="L888" s="47">
        <v>0</v>
      </c>
      <c r="M888" s="47">
        <v>0</v>
      </c>
      <c r="N888" s="47">
        <v>0</v>
      </c>
      <c r="O888" s="47">
        <v>0</v>
      </c>
      <c r="P888" s="47">
        <v>0</v>
      </c>
      <c r="Q888" s="47">
        <v>0</v>
      </c>
      <c r="R888" s="47">
        <v>0</v>
      </c>
      <c r="S888" s="47">
        <v>0</v>
      </c>
      <c r="T888" s="48">
        <v>0</v>
      </c>
      <c r="U888" s="47">
        <v>0</v>
      </c>
      <c r="V888" s="48">
        <v>0</v>
      </c>
      <c r="W888" s="47">
        <v>0</v>
      </c>
      <c r="X888" s="48">
        <v>0</v>
      </c>
      <c r="Y888" s="47">
        <v>0</v>
      </c>
      <c r="Z888" s="48">
        <v>0</v>
      </c>
      <c r="AA888" s="47">
        <v>0</v>
      </c>
      <c r="AB888" s="48">
        <v>0</v>
      </c>
      <c r="AC888" s="116" t="s">
        <v>34</v>
      </c>
    </row>
    <row r="889" spans="1:29" ht="50.25" customHeight="1" x14ac:dyDescent="0.25">
      <c r="A889" s="42" t="s">
        <v>1855</v>
      </c>
      <c r="B889" s="43" t="s">
        <v>225</v>
      </c>
      <c r="C889" s="44" t="s">
        <v>33</v>
      </c>
      <c r="D889" s="45">
        <f t="shared" ref="D889:E889" si="826">SUM(D890:D894)</f>
        <v>362.78800903839999</v>
      </c>
      <c r="E889" s="46">
        <f t="shared" si="826"/>
        <v>0</v>
      </c>
      <c r="F889" s="46">
        <f t="shared" ref="F889:S889" si="827">SUM(F890:F894)</f>
        <v>90.082219870000003</v>
      </c>
      <c r="G889" s="46">
        <f t="shared" si="827"/>
        <v>272.70578916839997</v>
      </c>
      <c r="H889" s="47">
        <f t="shared" si="827"/>
        <v>36.039690947999993</v>
      </c>
      <c r="I889" s="47">
        <f t="shared" si="827"/>
        <v>0</v>
      </c>
      <c r="J889" s="47">
        <f t="shared" si="827"/>
        <v>0</v>
      </c>
      <c r="K889" s="47">
        <f t="shared" si="827"/>
        <v>27.429917331666662</v>
      </c>
      <c r="L889" s="47">
        <f t="shared" si="827"/>
        <v>8.6097736163333281</v>
      </c>
      <c r="M889" s="47">
        <f t="shared" si="827"/>
        <v>34.845696520000004</v>
      </c>
      <c r="N889" s="47">
        <f t="shared" si="827"/>
        <v>0</v>
      </c>
      <c r="O889" s="47">
        <f t="shared" si="827"/>
        <v>0</v>
      </c>
      <c r="P889" s="47">
        <f t="shared" si="827"/>
        <v>30.00955501</v>
      </c>
      <c r="Q889" s="47">
        <f t="shared" si="827"/>
        <v>4.8361415099999991</v>
      </c>
      <c r="R889" s="47">
        <f t="shared" si="827"/>
        <v>237.86009264839998</v>
      </c>
      <c r="S889" s="47">
        <f t="shared" si="827"/>
        <v>-1.1939944279999919</v>
      </c>
      <c r="T889" s="48">
        <f t="shared" si="819"/>
        <v>-3.3129985207774153E-2</v>
      </c>
      <c r="U889" s="47">
        <f t="shared" ref="U889" si="828">SUM(U890:U894)</f>
        <v>0</v>
      </c>
      <c r="V889" s="48">
        <v>0</v>
      </c>
      <c r="W889" s="117">
        <f t="shared" ref="W889" si="829">SUM(W890:W894)</f>
        <v>0</v>
      </c>
      <c r="X889" s="48">
        <v>0</v>
      </c>
      <c r="Y889" s="117">
        <f t="shared" ref="Y889" si="830">SUM(Y890:Y894)</f>
        <v>2.5796376783333383</v>
      </c>
      <c r="Z889" s="48">
        <f t="shared" si="823"/>
        <v>9.4044675641630798E-2</v>
      </c>
      <c r="AA889" s="117">
        <f t="shared" ref="AA889" si="831">SUM(AA890:AA894)</f>
        <v>-3.7736321063333302</v>
      </c>
      <c r="AB889" s="48">
        <f t="shared" si="825"/>
        <v>-0.43829632165641297</v>
      </c>
      <c r="AC889" s="116" t="s">
        <v>34</v>
      </c>
    </row>
    <row r="890" spans="1:29" ht="31.5" x14ac:dyDescent="0.25">
      <c r="A890" s="50" t="s">
        <v>1855</v>
      </c>
      <c r="B890" s="125" t="s">
        <v>1856</v>
      </c>
      <c r="C890" s="52" t="s">
        <v>1857</v>
      </c>
      <c r="D890" s="54">
        <v>170.9008742524</v>
      </c>
      <c r="E890" s="54" t="s">
        <v>34</v>
      </c>
      <c r="F890" s="54">
        <v>33.595076000000006</v>
      </c>
      <c r="G890" s="71">
        <f t="shared" ref="G890:G894" si="832">D890-F890</f>
        <v>137.3057982524</v>
      </c>
      <c r="H890" s="105">
        <v>4.6902872919999927</v>
      </c>
      <c r="I890" s="105">
        <v>0</v>
      </c>
      <c r="J890" s="105">
        <v>0</v>
      </c>
      <c r="K890" s="105">
        <v>3.953733574999994</v>
      </c>
      <c r="L890" s="105">
        <v>0.73655371699999872</v>
      </c>
      <c r="M890" s="54">
        <f t="shared" ref="M890:M894" si="833">N890+O890+P890+Q890</f>
        <v>4.4440704100000001</v>
      </c>
      <c r="N890" s="105">
        <v>0</v>
      </c>
      <c r="O890" s="105">
        <v>0</v>
      </c>
      <c r="P890" s="105">
        <v>3.7976007400000005</v>
      </c>
      <c r="Q890" s="105">
        <v>0.64646966999999966</v>
      </c>
      <c r="R890" s="54">
        <f t="shared" ref="R890:R894" si="834">G890-M890</f>
        <v>132.8617278424</v>
      </c>
      <c r="S890" s="54">
        <f t="shared" ref="S890:S894" si="835">M890-H890</f>
        <v>-0.24621688199999259</v>
      </c>
      <c r="T890" s="55">
        <f t="shared" si="819"/>
        <v>-5.2495053430938743E-2</v>
      </c>
      <c r="U890" s="54">
        <f t="shared" ref="U890:U894" si="836">N890-I890</f>
        <v>0</v>
      </c>
      <c r="V890" s="55">
        <v>0</v>
      </c>
      <c r="W890" s="54">
        <f t="shared" ref="W890:W894" si="837">O890-J890</f>
        <v>0</v>
      </c>
      <c r="X890" s="55">
        <v>0</v>
      </c>
      <c r="Y890" s="54">
        <f t="shared" ref="Y890:Y894" si="838">P890-K890</f>
        <v>-0.15613283499999353</v>
      </c>
      <c r="Z890" s="55">
        <f t="shared" si="823"/>
        <v>-3.9489973726920577E-2</v>
      </c>
      <c r="AA890" s="54">
        <f t="shared" ref="AA890:AA894" si="839">Q890-L890</f>
        <v>-9.0084046999999057E-2</v>
      </c>
      <c r="AB890" s="55">
        <f t="shared" si="825"/>
        <v>-0.1223047890748737</v>
      </c>
      <c r="AC890" s="56" t="s">
        <v>34</v>
      </c>
    </row>
    <row r="891" spans="1:29" ht="31.5" x14ac:dyDescent="0.25">
      <c r="A891" s="50" t="s">
        <v>1855</v>
      </c>
      <c r="B891" s="124" t="s">
        <v>1858</v>
      </c>
      <c r="C891" s="93" t="s">
        <v>1859</v>
      </c>
      <c r="D891" s="54">
        <v>84.64577460000001</v>
      </c>
      <c r="E891" s="54" t="s">
        <v>34</v>
      </c>
      <c r="F891" s="54">
        <v>38.85008148</v>
      </c>
      <c r="G891" s="71">
        <f t="shared" si="832"/>
        <v>45.79569312000001</v>
      </c>
      <c r="H891" s="105">
        <v>5.383144667999999</v>
      </c>
      <c r="I891" s="105">
        <v>0</v>
      </c>
      <c r="J891" s="105">
        <v>0</v>
      </c>
      <c r="K891" s="105">
        <v>4.5382241799999994</v>
      </c>
      <c r="L891" s="105">
        <v>0.84492048799999964</v>
      </c>
      <c r="M891" s="54">
        <f t="shared" si="833"/>
        <v>5.1630919300000002</v>
      </c>
      <c r="N891" s="105">
        <v>0</v>
      </c>
      <c r="O891" s="105">
        <v>0</v>
      </c>
      <c r="P891" s="105">
        <v>4.4123091199999998</v>
      </c>
      <c r="Q891" s="105">
        <v>0.75078281000000047</v>
      </c>
      <c r="R891" s="54">
        <f t="shared" si="834"/>
        <v>40.63260119000001</v>
      </c>
      <c r="S891" s="54">
        <f t="shared" si="835"/>
        <v>-0.2200527379999988</v>
      </c>
      <c r="T891" s="55">
        <f t="shared" si="819"/>
        <v>-4.0878102219339955E-2</v>
      </c>
      <c r="U891" s="54">
        <f t="shared" si="836"/>
        <v>0</v>
      </c>
      <c r="V891" s="55">
        <v>0</v>
      </c>
      <c r="W891" s="54">
        <f t="shared" si="837"/>
        <v>0</v>
      </c>
      <c r="X891" s="55">
        <v>0</v>
      </c>
      <c r="Y891" s="54">
        <f t="shared" si="838"/>
        <v>-0.12591505999999963</v>
      </c>
      <c r="Z891" s="55">
        <f t="shared" si="823"/>
        <v>-2.7745447339271735E-2</v>
      </c>
      <c r="AA891" s="54">
        <f t="shared" si="839"/>
        <v>-9.413767799999917E-2</v>
      </c>
      <c r="AB891" s="55">
        <f t="shared" si="825"/>
        <v>-0.11141602001252361</v>
      </c>
      <c r="AC891" s="56" t="s">
        <v>34</v>
      </c>
    </row>
    <row r="892" spans="1:29" ht="31.5" x14ac:dyDescent="0.25">
      <c r="A892" s="50" t="s">
        <v>1855</v>
      </c>
      <c r="B892" s="124" t="s">
        <v>1860</v>
      </c>
      <c r="C892" s="93" t="s">
        <v>1861</v>
      </c>
      <c r="D892" s="77">
        <v>98.379675587999984</v>
      </c>
      <c r="E892" s="77" t="s">
        <v>34</v>
      </c>
      <c r="F892" s="77">
        <v>17.637062390000001</v>
      </c>
      <c r="G892" s="71">
        <f t="shared" si="832"/>
        <v>80.742613197999987</v>
      </c>
      <c r="H892" s="105">
        <v>22.289591009999999</v>
      </c>
      <c r="I892" s="105">
        <v>0</v>
      </c>
      <c r="J892" s="105">
        <v>0</v>
      </c>
      <c r="K892" s="105">
        <v>18.789644626666668</v>
      </c>
      <c r="L892" s="105">
        <v>3.4999463833333309</v>
      </c>
      <c r="M892" s="54">
        <f t="shared" si="833"/>
        <v>22.303417629999998</v>
      </c>
      <c r="N892" s="105">
        <v>0</v>
      </c>
      <c r="O892" s="105">
        <v>0</v>
      </c>
      <c r="P892" s="105">
        <v>18.8645286</v>
      </c>
      <c r="Q892" s="105">
        <v>3.4388890299999986</v>
      </c>
      <c r="R892" s="54">
        <f t="shared" si="834"/>
        <v>58.439195567999988</v>
      </c>
      <c r="S892" s="54">
        <f t="shared" si="835"/>
        <v>1.3826619999999679E-2</v>
      </c>
      <c r="T892" s="55">
        <f t="shared" si="819"/>
        <v>6.2031734874796519E-4</v>
      </c>
      <c r="U892" s="54">
        <f t="shared" si="836"/>
        <v>0</v>
      </c>
      <c r="V892" s="55">
        <v>0</v>
      </c>
      <c r="W892" s="54">
        <f t="shared" si="837"/>
        <v>0</v>
      </c>
      <c r="X892" s="55">
        <v>0</v>
      </c>
      <c r="Y892" s="54">
        <f t="shared" si="838"/>
        <v>7.4883973333331966E-2</v>
      </c>
      <c r="Z892" s="55">
        <f t="shared" si="823"/>
        <v>3.9853852918034982E-3</v>
      </c>
      <c r="AA892" s="54">
        <f t="shared" si="839"/>
        <v>-6.1057353333332287E-2</v>
      </c>
      <c r="AB892" s="55">
        <f t="shared" si="825"/>
        <v>-1.7445225339475508E-2</v>
      </c>
      <c r="AC892" s="56" t="s">
        <v>34</v>
      </c>
    </row>
    <row r="893" spans="1:29" ht="44.25" customHeight="1" x14ac:dyDescent="0.25">
      <c r="A893" s="50" t="s">
        <v>1855</v>
      </c>
      <c r="B893" s="124" t="s">
        <v>1862</v>
      </c>
      <c r="C893" s="93" t="s">
        <v>1863</v>
      </c>
      <c r="D893" s="54">
        <v>2.5457445499999998</v>
      </c>
      <c r="E893" s="54" t="s">
        <v>34</v>
      </c>
      <c r="F893" s="54">
        <v>0</v>
      </c>
      <c r="G893" s="71">
        <f t="shared" si="832"/>
        <v>2.5457445499999998</v>
      </c>
      <c r="H893" s="105">
        <v>2.5457445499999998</v>
      </c>
      <c r="I893" s="105">
        <v>0</v>
      </c>
      <c r="J893" s="105">
        <v>0</v>
      </c>
      <c r="K893" s="105">
        <v>0.14831495</v>
      </c>
      <c r="L893" s="105">
        <v>2.3974295999999997</v>
      </c>
      <c r="M893" s="54">
        <f t="shared" si="833"/>
        <v>2.0462705499999996</v>
      </c>
      <c r="N893" s="105">
        <v>0</v>
      </c>
      <c r="O893" s="105">
        <v>0</v>
      </c>
      <c r="P893" s="105">
        <v>2.0462705499999996</v>
      </c>
      <c r="Q893" s="105">
        <v>0</v>
      </c>
      <c r="R893" s="54">
        <f t="shared" si="834"/>
        <v>0.4994740000000002</v>
      </c>
      <c r="S893" s="54">
        <f t="shared" si="835"/>
        <v>-0.4994740000000002</v>
      </c>
      <c r="T893" s="55">
        <f t="shared" si="819"/>
        <v>-0.19619957548372252</v>
      </c>
      <c r="U893" s="54">
        <f t="shared" si="836"/>
        <v>0</v>
      </c>
      <c r="V893" s="55">
        <v>0</v>
      </c>
      <c r="W893" s="54">
        <f t="shared" si="837"/>
        <v>0</v>
      </c>
      <c r="X893" s="55">
        <v>0</v>
      </c>
      <c r="Y893" s="54">
        <f t="shared" si="838"/>
        <v>1.8979555999999995</v>
      </c>
      <c r="Z893" s="55">
        <f t="shared" si="823"/>
        <v>12.79679223166646</v>
      </c>
      <c r="AA893" s="54">
        <f t="shared" si="839"/>
        <v>-2.3974295999999997</v>
      </c>
      <c r="AB893" s="55">
        <f t="shared" si="825"/>
        <v>-1</v>
      </c>
      <c r="AC893" s="56" t="s">
        <v>434</v>
      </c>
    </row>
    <row r="894" spans="1:29" ht="63" x14ac:dyDescent="0.25">
      <c r="A894" s="50" t="s">
        <v>1855</v>
      </c>
      <c r="B894" s="125" t="s">
        <v>1864</v>
      </c>
      <c r="C894" s="52" t="s">
        <v>1865</v>
      </c>
      <c r="D894" s="54">
        <v>6.3159400479999999</v>
      </c>
      <c r="E894" s="54" t="s">
        <v>34</v>
      </c>
      <c r="F894" s="54">
        <v>0</v>
      </c>
      <c r="G894" s="71">
        <f t="shared" si="832"/>
        <v>6.3159400479999999</v>
      </c>
      <c r="H894" s="105">
        <v>1.130923428</v>
      </c>
      <c r="I894" s="105">
        <v>0</v>
      </c>
      <c r="J894" s="105">
        <v>0</v>
      </c>
      <c r="K894" s="105">
        <v>0</v>
      </c>
      <c r="L894" s="105">
        <v>1.130923428</v>
      </c>
      <c r="M894" s="54">
        <f t="shared" si="833"/>
        <v>0.88884600000000002</v>
      </c>
      <c r="N894" s="105">
        <v>0</v>
      </c>
      <c r="O894" s="105">
        <v>0</v>
      </c>
      <c r="P894" s="105">
        <v>0.88884600000000002</v>
      </c>
      <c r="Q894" s="105">
        <v>0</v>
      </c>
      <c r="R894" s="54">
        <f t="shared" si="834"/>
        <v>5.4270940479999998</v>
      </c>
      <c r="S894" s="54">
        <f t="shared" si="835"/>
        <v>-0.24207742799999998</v>
      </c>
      <c r="T894" s="55">
        <f t="shared" si="819"/>
        <v>-0.21405288988318666</v>
      </c>
      <c r="U894" s="54">
        <f t="shared" si="836"/>
        <v>0</v>
      </c>
      <c r="V894" s="55">
        <v>0</v>
      </c>
      <c r="W894" s="54">
        <f t="shared" si="837"/>
        <v>0</v>
      </c>
      <c r="X894" s="55">
        <v>0</v>
      </c>
      <c r="Y894" s="54">
        <f t="shared" si="838"/>
        <v>0.88884600000000002</v>
      </c>
      <c r="Z894" s="55">
        <v>1</v>
      </c>
      <c r="AA894" s="54">
        <f t="shared" si="839"/>
        <v>-1.130923428</v>
      </c>
      <c r="AB894" s="55">
        <f t="shared" si="825"/>
        <v>-1</v>
      </c>
      <c r="AC894" s="56" t="s">
        <v>1866</v>
      </c>
    </row>
    <row r="895" spans="1:29" ht="47.25" x14ac:dyDescent="0.25">
      <c r="A895" s="42" t="s">
        <v>1867</v>
      </c>
      <c r="B895" s="43" t="s">
        <v>457</v>
      </c>
      <c r="C895" s="44" t="s">
        <v>33</v>
      </c>
      <c r="D895" s="45">
        <f t="shared" ref="D895:AA895" si="840">D896</f>
        <v>0</v>
      </c>
      <c r="E895" s="46">
        <f t="shared" si="840"/>
        <v>0</v>
      </c>
      <c r="F895" s="46">
        <f t="shared" si="840"/>
        <v>0</v>
      </c>
      <c r="G895" s="46">
        <f t="shared" si="840"/>
        <v>0</v>
      </c>
      <c r="H895" s="47">
        <f t="shared" si="840"/>
        <v>0</v>
      </c>
      <c r="I895" s="47">
        <f t="shared" si="840"/>
        <v>0</v>
      </c>
      <c r="J895" s="47">
        <f t="shared" si="840"/>
        <v>0</v>
      </c>
      <c r="K895" s="47">
        <f t="shared" si="840"/>
        <v>0</v>
      </c>
      <c r="L895" s="47">
        <f t="shared" si="840"/>
        <v>0</v>
      </c>
      <c r="M895" s="47">
        <f t="shared" si="840"/>
        <v>0</v>
      </c>
      <c r="N895" s="47">
        <f t="shared" si="840"/>
        <v>0</v>
      </c>
      <c r="O895" s="47">
        <f t="shared" si="840"/>
        <v>0</v>
      </c>
      <c r="P895" s="47">
        <f t="shared" si="840"/>
        <v>0</v>
      </c>
      <c r="Q895" s="47">
        <f t="shared" si="840"/>
        <v>0</v>
      </c>
      <c r="R895" s="47">
        <f t="shared" si="840"/>
        <v>0</v>
      </c>
      <c r="S895" s="47">
        <f t="shared" si="840"/>
        <v>0</v>
      </c>
      <c r="T895" s="48">
        <v>0</v>
      </c>
      <c r="U895" s="47">
        <f t="shared" si="840"/>
        <v>0</v>
      </c>
      <c r="V895" s="48">
        <v>0</v>
      </c>
      <c r="W895" s="47">
        <f t="shared" si="840"/>
        <v>0</v>
      </c>
      <c r="X895" s="48">
        <v>0</v>
      </c>
      <c r="Y895" s="47">
        <f t="shared" si="840"/>
        <v>0</v>
      </c>
      <c r="Z895" s="48">
        <v>0</v>
      </c>
      <c r="AA895" s="47">
        <f t="shared" si="840"/>
        <v>0</v>
      </c>
      <c r="AB895" s="48">
        <v>0</v>
      </c>
      <c r="AC895" s="116" t="s">
        <v>34</v>
      </c>
    </row>
    <row r="896" spans="1:29" x14ac:dyDescent="0.25">
      <c r="A896" s="84" t="s">
        <v>1868</v>
      </c>
      <c r="B896" s="43" t="s">
        <v>465</v>
      </c>
      <c r="C896" s="44" t="s">
        <v>33</v>
      </c>
      <c r="D896" s="45">
        <f t="shared" ref="D896:S896" si="841">D897+D898</f>
        <v>0</v>
      </c>
      <c r="E896" s="46">
        <f t="shared" si="841"/>
        <v>0</v>
      </c>
      <c r="F896" s="46">
        <f t="shared" si="841"/>
        <v>0</v>
      </c>
      <c r="G896" s="46">
        <f t="shared" si="841"/>
        <v>0</v>
      </c>
      <c r="H896" s="47">
        <f t="shared" si="841"/>
        <v>0</v>
      </c>
      <c r="I896" s="47">
        <f t="shared" si="841"/>
        <v>0</v>
      </c>
      <c r="J896" s="47">
        <f t="shared" si="841"/>
        <v>0</v>
      </c>
      <c r="K896" s="47">
        <f t="shared" si="841"/>
        <v>0</v>
      </c>
      <c r="L896" s="47">
        <f t="shared" si="841"/>
        <v>0</v>
      </c>
      <c r="M896" s="47">
        <f t="shared" si="841"/>
        <v>0</v>
      </c>
      <c r="N896" s="47">
        <f t="shared" si="841"/>
        <v>0</v>
      </c>
      <c r="O896" s="47">
        <f t="shared" si="841"/>
        <v>0</v>
      </c>
      <c r="P896" s="47">
        <f t="shared" si="841"/>
        <v>0</v>
      </c>
      <c r="Q896" s="47">
        <f t="shared" si="841"/>
        <v>0</v>
      </c>
      <c r="R896" s="47">
        <f t="shared" si="841"/>
        <v>0</v>
      </c>
      <c r="S896" s="47">
        <f t="shared" si="841"/>
        <v>0</v>
      </c>
      <c r="T896" s="48">
        <v>0</v>
      </c>
      <c r="U896" s="47">
        <f t="shared" ref="U896" si="842">U897+U898</f>
        <v>0</v>
      </c>
      <c r="V896" s="48">
        <v>0</v>
      </c>
      <c r="W896" s="47">
        <f t="shared" ref="W896" si="843">W897+W898</f>
        <v>0</v>
      </c>
      <c r="X896" s="48">
        <v>0</v>
      </c>
      <c r="Y896" s="47">
        <f t="shared" ref="Y896" si="844">Y897+Y898</f>
        <v>0</v>
      </c>
      <c r="Z896" s="48">
        <v>0</v>
      </c>
      <c r="AA896" s="47">
        <f t="shared" ref="AA896" si="845">AA897+AA898</f>
        <v>0</v>
      </c>
      <c r="AB896" s="48">
        <v>0</v>
      </c>
      <c r="AC896" s="116" t="s">
        <v>34</v>
      </c>
    </row>
    <row r="897" spans="1:29" ht="47.25" x14ac:dyDescent="0.25">
      <c r="A897" s="84" t="s">
        <v>1869</v>
      </c>
      <c r="B897" s="43" t="s">
        <v>461</v>
      </c>
      <c r="C897" s="44" t="s">
        <v>33</v>
      </c>
      <c r="D897" s="45">
        <v>0</v>
      </c>
      <c r="E897" s="46">
        <v>0</v>
      </c>
      <c r="F897" s="67">
        <v>0</v>
      </c>
      <c r="G897" s="67">
        <v>0</v>
      </c>
      <c r="H897" s="47">
        <v>0</v>
      </c>
      <c r="I897" s="47">
        <v>0</v>
      </c>
      <c r="J897" s="47">
        <v>0</v>
      </c>
      <c r="K897" s="47">
        <v>0</v>
      </c>
      <c r="L897" s="47">
        <v>0</v>
      </c>
      <c r="M897" s="47">
        <v>0</v>
      </c>
      <c r="N897" s="47">
        <v>0</v>
      </c>
      <c r="O897" s="47">
        <v>0</v>
      </c>
      <c r="P897" s="47">
        <v>0</v>
      </c>
      <c r="Q897" s="47">
        <v>0</v>
      </c>
      <c r="R897" s="47">
        <v>0</v>
      </c>
      <c r="S897" s="47">
        <v>0</v>
      </c>
      <c r="T897" s="48">
        <v>0</v>
      </c>
      <c r="U897" s="47">
        <v>0</v>
      </c>
      <c r="V897" s="48">
        <v>0</v>
      </c>
      <c r="W897" s="47">
        <v>0</v>
      </c>
      <c r="X897" s="48">
        <v>0</v>
      </c>
      <c r="Y897" s="47">
        <v>0</v>
      </c>
      <c r="Z897" s="48">
        <v>0</v>
      </c>
      <c r="AA897" s="47">
        <v>0</v>
      </c>
      <c r="AB897" s="48">
        <v>0</v>
      </c>
      <c r="AC897" s="116" t="s">
        <v>34</v>
      </c>
    </row>
    <row r="898" spans="1:29" ht="47.25" x14ac:dyDescent="0.25">
      <c r="A898" s="84" t="s">
        <v>1870</v>
      </c>
      <c r="B898" s="43" t="s">
        <v>463</v>
      </c>
      <c r="C898" s="44" t="s">
        <v>33</v>
      </c>
      <c r="D898" s="45">
        <v>0</v>
      </c>
      <c r="E898" s="46">
        <v>0</v>
      </c>
      <c r="F898" s="67">
        <v>0</v>
      </c>
      <c r="G898" s="67">
        <v>0</v>
      </c>
      <c r="H898" s="47">
        <v>0</v>
      </c>
      <c r="I898" s="47">
        <v>0</v>
      </c>
      <c r="J898" s="47">
        <v>0</v>
      </c>
      <c r="K898" s="47">
        <v>0</v>
      </c>
      <c r="L898" s="47">
        <v>0</v>
      </c>
      <c r="M898" s="47">
        <v>0</v>
      </c>
      <c r="N898" s="47">
        <v>0</v>
      </c>
      <c r="O898" s="47">
        <v>0</v>
      </c>
      <c r="P898" s="47">
        <v>0</v>
      </c>
      <c r="Q898" s="47">
        <v>0</v>
      </c>
      <c r="R898" s="47">
        <v>0</v>
      </c>
      <c r="S898" s="47">
        <v>0</v>
      </c>
      <c r="T898" s="48">
        <v>0</v>
      </c>
      <c r="U898" s="47">
        <v>0</v>
      </c>
      <c r="V898" s="48">
        <v>0</v>
      </c>
      <c r="W898" s="47">
        <v>0</v>
      </c>
      <c r="X898" s="48">
        <v>0</v>
      </c>
      <c r="Y898" s="47">
        <v>0</v>
      </c>
      <c r="Z898" s="48">
        <v>0</v>
      </c>
      <c r="AA898" s="47">
        <v>0</v>
      </c>
      <c r="AB898" s="48">
        <v>0</v>
      </c>
      <c r="AC898" s="116" t="s">
        <v>34</v>
      </c>
    </row>
    <row r="899" spans="1:29" x14ac:dyDescent="0.25">
      <c r="A899" s="84" t="s">
        <v>1871</v>
      </c>
      <c r="B899" s="43" t="s">
        <v>465</v>
      </c>
      <c r="C899" s="44" t="s">
        <v>33</v>
      </c>
      <c r="D899" s="45">
        <f t="shared" ref="D899:S899" si="846">D900+D901</f>
        <v>0</v>
      </c>
      <c r="E899" s="46">
        <f t="shared" si="846"/>
        <v>0</v>
      </c>
      <c r="F899" s="67">
        <f t="shared" si="846"/>
        <v>0</v>
      </c>
      <c r="G899" s="67">
        <f t="shared" si="846"/>
        <v>0</v>
      </c>
      <c r="H899" s="47">
        <f t="shared" si="846"/>
        <v>0</v>
      </c>
      <c r="I899" s="47">
        <f t="shared" si="846"/>
        <v>0</v>
      </c>
      <c r="J899" s="47">
        <f t="shared" si="846"/>
        <v>0</v>
      </c>
      <c r="K899" s="47">
        <f t="shared" si="846"/>
        <v>0</v>
      </c>
      <c r="L899" s="47">
        <f t="shared" si="846"/>
        <v>0</v>
      </c>
      <c r="M899" s="47">
        <f t="shared" si="846"/>
        <v>0</v>
      </c>
      <c r="N899" s="47">
        <f t="shared" si="846"/>
        <v>0</v>
      </c>
      <c r="O899" s="47">
        <f t="shared" si="846"/>
        <v>0</v>
      </c>
      <c r="P899" s="47">
        <f t="shared" si="846"/>
        <v>0</v>
      </c>
      <c r="Q899" s="47">
        <f t="shared" si="846"/>
        <v>0</v>
      </c>
      <c r="R899" s="47">
        <f t="shared" si="846"/>
        <v>0</v>
      </c>
      <c r="S899" s="47">
        <f t="shared" si="846"/>
        <v>0</v>
      </c>
      <c r="T899" s="48">
        <v>0</v>
      </c>
      <c r="U899" s="47">
        <f t="shared" ref="U899" si="847">U900+U901</f>
        <v>0</v>
      </c>
      <c r="V899" s="48">
        <v>0</v>
      </c>
      <c r="W899" s="47">
        <f t="shared" ref="W899" si="848">W900+W901</f>
        <v>0</v>
      </c>
      <c r="X899" s="48">
        <v>0</v>
      </c>
      <c r="Y899" s="47">
        <f t="shared" ref="Y899" si="849">Y900+Y901</f>
        <v>0</v>
      </c>
      <c r="Z899" s="48">
        <v>0</v>
      </c>
      <c r="AA899" s="47">
        <f t="shared" ref="AA899" si="850">AA900+AA901</f>
        <v>0</v>
      </c>
      <c r="AB899" s="48">
        <v>0</v>
      </c>
      <c r="AC899" s="116" t="s">
        <v>34</v>
      </c>
    </row>
    <row r="900" spans="1:29" ht="47.25" x14ac:dyDescent="0.25">
      <c r="A900" s="84" t="s">
        <v>1872</v>
      </c>
      <c r="B900" s="43" t="s">
        <v>461</v>
      </c>
      <c r="C900" s="44" t="s">
        <v>33</v>
      </c>
      <c r="D900" s="45">
        <v>0</v>
      </c>
      <c r="E900" s="46">
        <v>0</v>
      </c>
      <c r="F900" s="67">
        <v>0</v>
      </c>
      <c r="G900" s="67">
        <v>0</v>
      </c>
      <c r="H900" s="47">
        <v>0</v>
      </c>
      <c r="I900" s="47">
        <v>0</v>
      </c>
      <c r="J900" s="47">
        <v>0</v>
      </c>
      <c r="K900" s="47">
        <v>0</v>
      </c>
      <c r="L900" s="47">
        <v>0</v>
      </c>
      <c r="M900" s="47">
        <v>0</v>
      </c>
      <c r="N900" s="47">
        <v>0</v>
      </c>
      <c r="O900" s="47">
        <v>0</v>
      </c>
      <c r="P900" s="47">
        <v>0</v>
      </c>
      <c r="Q900" s="47">
        <v>0</v>
      </c>
      <c r="R900" s="47">
        <v>0</v>
      </c>
      <c r="S900" s="47">
        <v>0</v>
      </c>
      <c r="T900" s="48">
        <v>0</v>
      </c>
      <c r="U900" s="47">
        <v>0</v>
      </c>
      <c r="V900" s="48">
        <v>0</v>
      </c>
      <c r="W900" s="47">
        <v>0</v>
      </c>
      <c r="X900" s="48">
        <v>0</v>
      </c>
      <c r="Y900" s="47">
        <v>0</v>
      </c>
      <c r="Z900" s="48">
        <v>0</v>
      </c>
      <c r="AA900" s="47">
        <v>0</v>
      </c>
      <c r="AB900" s="48">
        <v>0</v>
      </c>
      <c r="AC900" s="116" t="s">
        <v>34</v>
      </c>
    </row>
    <row r="901" spans="1:29" ht="47.25" x14ac:dyDescent="0.25">
      <c r="A901" s="84" t="s">
        <v>1873</v>
      </c>
      <c r="B901" s="43" t="s">
        <v>463</v>
      </c>
      <c r="C901" s="44" t="s">
        <v>33</v>
      </c>
      <c r="D901" s="45">
        <v>0</v>
      </c>
      <c r="E901" s="46">
        <v>0</v>
      </c>
      <c r="F901" s="67">
        <v>0</v>
      </c>
      <c r="G901" s="67">
        <v>0</v>
      </c>
      <c r="H901" s="47">
        <v>0</v>
      </c>
      <c r="I901" s="47">
        <v>0</v>
      </c>
      <c r="J901" s="47">
        <v>0</v>
      </c>
      <c r="K901" s="47">
        <v>0</v>
      </c>
      <c r="L901" s="47">
        <v>0</v>
      </c>
      <c r="M901" s="47">
        <v>0</v>
      </c>
      <c r="N901" s="47">
        <v>0</v>
      </c>
      <c r="O901" s="47">
        <v>0</v>
      </c>
      <c r="P901" s="47">
        <v>0</v>
      </c>
      <c r="Q901" s="47">
        <v>0</v>
      </c>
      <c r="R901" s="47">
        <v>0</v>
      </c>
      <c r="S901" s="47">
        <v>0</v>
      </c>
      <c r="T901" s="48">
        <v>0</v>
      </c>
      <c r="U901" s="47">
        <v>0</v>
      </c>
      <c r="V901" s="48">
        <v>0</v>
      </c>
      <c r="W901" s="47">
        <v>0</v>
      </c>
      <c r="X901" s="48">
        <v>0</v>
      </c>
      <c r="Y901" s="47">
        <v>0</v>
      </c>
      <c r="Z901" s="48">
        <v>0</v>
      </c>
      <c r="AA901" s="47">
        <v>0</v>
      </c>
      <c r="AB901" s="48">
        <v>0</v>
      </c>
      <c r="AC901" s="116" t="s">
        <v>34</v>
      </c>
    </row>
    <row r="902" spans="1:29" x14ac:dyDescent="0.25">
      <c r="A902" s="42" t="s">
        <v>1874</v>
      </c>
      <c r="B902" s="43" t="s">
        <v>469</v>
      </c>
      <c r="C902" s="44" t="s">
        <v>33</v>
      </c>
      <c r="D902" s="37">
        <f t="shared" ref="D902:S902" si="851">SUM(D903,D904,D905,D906)</f>
        <v>266.944611528</v>
      </c>
      <c r="E902" s="38">
        <f t="shared" si="851"/>
        <v>0</v>
      </c>
      <c r="F902" s="86">
        <f t="shared" si="851"/>
        <v>205.13059851999998</v>
      </c>
      <c r="G902" s="86">
        <f t="shared" si="851"/>
        <v>61.814013008000018</v>
      </c>
      <c r="H902" s="47">
        <f t="shared" si="851"/>
        <v>4.6724726399999996</v>
      </c>
      <c r="I902" s="47">
        <f t="shared" si="851"/>
        <v>0</v>
      </c>
      <c r="J902" s="47">
        <f t="shared" si="851"/>
        <v>0</v>
      </c>
      <c r="K902" s="47">
        <f t="shared" si="851"/>
        <v>3.9409249783333333</v>
      </c>
      <c r="L902" s="47">
        <f t="shared" si="851"/>
        <v>0.73154766166666629</v>
      </c>
      <c r="M902" s="47">
        <f t="shared" si="851"/>
        <v>0</v>
      </c>
      <c r="N902" s="47">
        <f t="shared" si="851"/>
        <v>0</v>
      </c>
      <c r="O902" s="47">
        <f t="shared" si="851"/>
        <v>0</v>
      </c>
      <c r="P902" s="47">
        <f t="shared" si="851"/>
        <v>0</v>
      </c>
      <c r="Q902" s="47">
        <f t="shared" si="851"/>
        <v>0</v>
      </c>
      <c r="R902" s="47">
        <f t="shared" si="851"/>
        <v>61.814013008000018</v>
      </c>
      <c r="S902" s="47">
        <f t="shared" si="851"/>
        <v>-4.6724726399999996</v>
      </c>
      <c r="T902" s="48">
        <f t="shared" si="819"/>
        <v>-1</v>
      </c>
      <c r="U902" s="47">
        <f t="shared" ref="U902" si="852">SUM(U903,U904,U905,U906)</f>
        <v>0</v>
      </c>
      <c r="V902" s="48">
        <v>0</v>
      </c>
      <c r="W902" s="47">
        <f t="shared" ref="W902" si="853">SUM(W903,W904,W905,W906)</f>
        <v>0</v>
      </c>
      <c r="X902" s="48">
        <v>0</v>
      </c>
      <c r="Y902" s="47">
        <f t="shared" ref="Y902" si="854">SUM(Y903,Y904,Y905,Y906)</f>
        <v>-3.9409249783333333</v>
      </c>
      <c r="Z902" s="48">
        <f t="shared" ref="Z902:Z906" si="855">Y902/K902</f>
        <v>-1</v>
      </c>
      <c r="AA902" s="47">
        <f t="shared" ref="AA902" si="856">SUM(AA903,AA904,AA905,AA906)</f>
        <v>-0.73154766166666629</v>
      </c>
      <c r="AB902" s="48">
        <f t="shared" si="825"/>
        <v>-1</v>
      </c>
      <c r="AC902" s="116" t="s">
        <v>34</v>
      </c>
    </row>
    <row r="903" spans="1:29" ht="31.5" x14ac:dyDescent="0.25">
      <c r="A903" s="42" t="s">
        <v>1875</v>
      </c>
      <c r="B903" s="43" t="s">
        <v>471</v>
      </c>
      <c r="C903" s="44" t="s">
        <v>33</v>
      </c>
      <c r="D903" s="37">
        <v>0</v>
      </c>
      <c r="E903" s="38">
        <v>0</v>
      </c>
      <c r="F903" s="38">
        <v>0</v>
      </c>
      <c r="G903" s="38">
        <v>0</v>
      </c>
      <c r="H903" s="47">
        <v>0</v>
      </c>
      <c r="I903" s="47">
        <v>0</v>
      </c>
      <c r="J903" s="47">
        <v>0</v>
      </c>
      <c r="K903" s="47">
        <v>0</v>
      </c>
      <c r="L903" s="47">
        <v>0</v>
      </c>
      <c r="M903" s="47">
        <v>0</v>
      </c>
      <c r="N903" s="47">
        <v>0</v>
      </c>
      <c r="O903" s="47">
        <v>0</v>
      </c>
      <c r="P903" s="47">
        <v>0</v>
      </c>
      <c r="Q903" s="47">
        <v>0</v>
      </c>
      <c r="R903" s="47">
        <v>0</v>
      </c>
      <c r="S903" s="47">
        <v>0</v>
      </c>
      <c r="T903" s="48">
        <v>0</v>
      </c>
      <c r="U903" s="47">
        <v>0</v>
      </c>
      <c r="V903" s="48">
        <v>0</v>
      </c>
      <c r="W903" s="47">
        <v>0</v>
      </c>
      <c r="X903" s="48">
        <v>0</v>
      </c>
      <c r="Y903" s="47">
        <v>0</v>
      </c>
      <c r="Z903" s="48">
        <v>0</v>
      </c>
      <c r="AA903" s="47">
        <v>0</v>
      </c>
      <c r="AB903" s="48">
        <v>0</v>
      </c>
      <c r="AC903" s="116" t="s">
        <v>34</v>
      </c>
    </row>
    <row r="904" spans="1:29" x14ac:dyDescent="0.25">
      <c r="A904" s="42" t="s">
        <v>1876</v>
      </c>
      <c r="B904" s="43" t="s">
        <v>473</v>
      </c>
      <c r="C904" s="44" t="s">
        <v>33</v>
      </c>
      <c r="D904" s="45">
        <v>0</v>
      </c>
      <c r="E904" s="46">
        <v>0</v>
      </c>
      <c r="F904" s="46">
        <v>0</v>
      </c>
      <c r="G904" s="46">
        <v>0</v>
      </c>
      <c r="H904" s="47">
        <v>0</v>
      </c>
      <c r="I904" s="47">
        <v>0</v>
      </c>
      <c r="J904" s="47">
        <v>0</v>
      </c>
      <c r="K904" s="47">
        <v>0</v>
      </c>
      <c r="L904" s="47">
        <v>0</v>
      </c>
      <c r="M904" s="47">
        <v>0</v>
      </c>
      <c r="N904" s="47">
        <v>0</v>
      </c>
      <c r="O904" s="47">
        <v>0</v>
      </c>
      <c r="P904" s="47">
        <v>0</v>
      </c>
      <c r="Q904" s="47">
        <v>0</v>
      </c>
      <c r="R904" s="47">
        <v>0</v>
      </c>
      <c r="S904" s="47">
        <v>0</v>
      </c>
      <c r="T904" s="48">
        <v>0</v>
      </c>
      <c r="U904" s="47">
        <v>0</v>
      </c>
      <c r="V904" s="48">
        <v>0</v>
      </c>
      <c r="W904" s="47">
        <v>0</v>
      </c>
      <c r="X904" s="48">
        <v>0</v>
      </c>
      <c r="Y904" s="47">
        <v>0</v>
      </c>
      <c r="Z904" s="48">
        <v>0</v>
      </c>
      <c r="AA904" s="47">
        <v>0</v>
      </c>
      <c r="AB904" s="48">
        <v>0</v>
      </c>
      <c r="AC904" s="116" t="s">
        <v>34</v>
      </c>
    </row>
    <row r="905" spans="1:29" ht="31.5" x14ac:dyDescent="0.25">
      <c r="A905" s="42" t="s">
        <v>1877</v>
      </c>
      <c r="B905" s="43" t="s">
        <v>477</v>
      </c>
      <c r="C905" s="44" t="s">
        <v>33</v>
      </c>
      <c r="D905" s="45">
        <v>0</v>
      </c>
      <c r="E905" s="46">
        <v>0</v>
      </c>
      <c r="F905" s="46">
        <v>0</v>
      </c>
      <c r="G905" s="46">
        <v>0</v>
      </c>
      <c r="H905" s="47">
        <v>0</v>
      </c>
      <c r="I905" s="47">
        <v>0</v>
      </c>
      <c r="J905" s="47">
        <v>0</v>
      </c>
      <c r="K905" s="47">
        <v>0</v>
      </c>
      <c r="L905" s="47">
        <v>0</v>
      </c>
      <c r="M905" s="47">
        <v>0</v>
      </c>
      <c r="N905" s="47">
        <v>0</v>
      </c>
      <c r="O905" s="47">
        <v>0</v>
      </c>
      <c r="P905" s="47">
        <v>0</v>
      </c>
      <c r="Q905" s="47">
        <v>0</v>
      </c>
      <c r="R905" s="47">
        <v>0</v>
      </c>
      <c r="S905" s="47">
        <v>0</v>
      </c>
      <c r="T905" s="48">
        <v>0</v>
      </c>
      <c r="U905" s="47">
        <v>0</v>
      </c>
      <c r="V905" s="48">
        <v>0</v>
      </c>
      <c r="W905" s="47">
        <v>0</v>
      </c>
      <c r="X905" s="48">
        <v>0</v>
      </c>
      <c r="Y905" s="47">
        <v>0</v>
      </c>
      <c r="Z905" s="48">
        <v>0</v>
      </c>
      <c r="AA905" s="47">
        <v>0</v>
      </c>
      <c r="AB905" s="48">
        <v>0</v>
      </c>
      <c r="AC905" s="116" t="s">
        <v>34</v>
      </c>
    </row>
    <row r="906" spans="1:29" x14ac:dyDescent="0.25">
      <c r="A906" s="42" t="s">
        <v>1878</v>
      </c>
      <c r="B906" s="43" t="s">
        <v>484</v>
      </c>
      <c r="C906" s="44" t="s">
        <v>33</v>
      </c>
      <c r="D906" s="45">
        <f t="shared" ref="D906:E906" si="857">SUM(D907:D907)</f>
        <v>266.944611528</v>
      </c>
      <c r="E906" s="46">
        <f t="shared" si="857"/>
        <v>0</v>
      </c>
      <c r="F906" s="46">
        <f>SUM(F907:F907)</f>
        <v>205.13059851999998</v>
      </c>
      <c r="G906" s="46">
        <f>SUM(G907:G907)</f>
        <v>61.814013008000018</v>
      </c>
      <c r="H906" s="47">
        <f t="shared" ref="H906:AA906" si="858">SUM(H907:H907)</f>
        <v>4.6724726399999996</v>
      </c>
      <c r="I906" s="47">
        <f t="shared" si="858"/>
        <v>0</v>
      </c>
      <c r="J906" s="47">
        <f t="shared" si="858"/>
        <v>0</v>
      </c>
      <c r="K906" s="47">
        <f t="shared" si="858"/>
        <v>3.9409249783333333</v>
      </c>
      <c r="L906" s="47">
        <f t="shared" si="858"/>
        <v>0.73154766166666629</v>
      </c>
      <c r="M906" s="47">
        <f t="shared" si="858"/>
        <v>0</v>
      </c>
      <c r="N906" s="47">
        <f t="shared" si="858"/>
        <v>0</v>
      </c>
      <c r="O906" s="47">
        <f t="shared" si="858"/>
        <v>0</v>
      </c>
      <c r="P906" s="47">
        <f t="shared" si="858"/>
        <v>0</v>
      </c>
      <c r="Q906" s="47">
        <f t="shared" si="858"/>
        <v>0</v>
      </c>
      <c r="R906" s="47">
        <f t="shared" si="858"/>
        <v>61.814013008000018</v>
      </c>
      <c r="S906" s="47">
        <f t="shared" si="858"/>
        <v>-4.6724726399999996</v>
      </c>
      <c r="T906" s="48">
        <f t="shared" si="819"/>
        <v>-1</v>
      </c>
      <c r="U906" s="47">
        <f t="shared" si="858"/>
        <v>0</v>
      </c>
      <c r="V906" s="48">
        <v>0</v>
      </c>
      <c r="W906" s="117">
        <f t="shared" si="858"/>
        <v>0</v>
      </c>
      <c r="X906" s="48">
        <v>0</v>
      </c>
      <c r="Y906" s="117">
        <f t="shared" si="858"/>
        <v>-3.9409249783333333</v>
      </c>
      <c r="Z906" s="48">
        <f t="shared" si="855"/>
        <v>-1</v>
      </c>
      <c r="AA906" s="117">
        <f t="shared" si="858"/>
        <v>-0.73154766166666629</v>
      </c>
      <c r="AB906" s="48">
        <f t="shared" si="825"/>
        <v>-1</v>
      </c>
      <c r="AC906" s="116" t="s">
        <v>34</v>
      </c>
    </row>
    <row r="907" spans="1:29" ht="31.5" x14ac:dyDescent="0.25">
      <c r="A907" s="50" t="s">
        <v>1878</v>
      </c>
      <c r="B907" s="125" t="s">
        <v>1879</v>
      </c>
      <c r="C907" s="52" t="s">
        <v>1880</v>
      </c>
      <c r="D907" s="54">
        <v>266.944611528</v>
      </c>
      <c r="E907" s="54" t="s">
        <v>34</v>
      </c>
      <c r="F907" s="54">
        <v>205.13059851999998</v>
      </c>
      <c r="G907" s="71">
        <f>D907-F907</f>
        <v>61.814013008000018</v>
      </c>
      <c r="H907" s="105">
        <v>4.6724726399999996</v>
      </c>
      <c r="I907" s="105">
        <v>0</v>
      </c>
      <c r="J907" s="105">
        <v>0</v>
      </c>
      <c r="K907" s="105">
        <v>3.9409249783333333</v>
      </c>
      <c r="L907" s="105">
        <v>0.73154766166666629</v>
      </c>
      <c r="M907" s="54">
        <f>N907+O907+P907+Q907</f>
        <v>0</v>
      </c>
      <c r="N907" s="105">
        <v>0</v>
      </c>
      <c r="O907" s="105">
        <v>0</v>
      </c>
      <c r="P907" s="105">
        <v>0</v>
      </c>
      <c r="Q907" s="105">
        <v>0</v>
      </c>
      <c r="R907" s="54">
        <f>G907-M907</f>
        <v>61.814013008000018</v>
      </c>
      <c r="S907" s="54">
        <f>M907-H907</f>
        <v>-4.6724726399999996</v>
      </c>
      <c r="T907" s="55">
        <f>S907/H907</f>
        <v>-1</v>
      </c>
      <c r="U907" s="54">
        <f>N907-I907</f>
        <v>0</v>
      </c>
      <c r="V907" s="55">
        <v>0</v>
      </c>
      <c r="W907" s="54">
        <f>O907-J907</f>
        <v>0</v>
      </c>
      <c r="X907" s="55">
        <v>0</v>
      </c>
      <c r="Y907" s="54">
        <f>P907-K907</f>
        <v>-3.9409249783333333</v>
      </c>
      <c r="Z907" s="55">
        <f>Y907/K907</f>
        <v>-1</v>
      </c>
      <c r="AA907" s="54">
        <f>Q907-L907</f>
        <v>-0.73154766166666629</v>
      </c>
      <c r="AB907" s="55">
        <f>AA907/L907</f>
        <v>-1</v>
      </c>
      <c r="AC907" s="56" t="s">
        <v>1881</v>
      </c>
    </row>
    <row r="908" spans="1:29" ht="31.5" x14ac:dyDescent="0.25">
      <c r="A908" s="42" t="s">
        <v>1882</v>
      </c>
      <c r="B908" s="43" t="s">
        <v>499</v>
      </c>
      <c r="C908" s="44" t="s">
        <v>33</v>
      </c>
      <c r="D908" s="45">
        <v>0</v>
      </c>
      <c r="E908" s="46">
        <v>0</v>
      </c>
      <c r="F908" s="46">
        <v>0</v>
      </c>
      <c r="G908" s="46">
        <v>0</v>
      </c>
      <c r="H908" s="47">
        <v>0</v>
      </c>
      <c r="I908" s="47">
        <v>0</v>
      </c>
      <c r="J908" s="47">
        <v>0</v>
      </c>
      <c r="K908" s="47">
        <v>0</v>
      </c>
      <c r="L908" s="47">
        <v>0</v>
      </c>
      <c r="M908" s="47">
        <v>0</v>
      </c>
      <c r="N908" s="47">
        <v>0</v>
      </c>
      <c r="O908" s="47">
        <v>0</v>
      </c>
      <c r="P908" s="47">
        <v>0</v>
      </c>
      <c r="Q908" s="47">
        <v>0</v>
      </c>
      <c r="R908" s="47">
        <v>0</v>
      </c>
      <c r="S908" s="47">
        <v>0</v>
      </c>
      <c r="T908" s="48">
        <v>0</v>
      </c>
      <c r="U908" s="47">
        <v>0</v>
      </c>
      <c r="V908" s="48">
        <v>0</v>
      </c>
      <c r="W908" s="47">
        <v>0</v>
      </c>
      <c r="X908" s="48">
        <v>0</v>
      </c>
      <c r="Y908" s="47">
        <v>0</v>
      </c>
      <c r="Z908" s="48">
        <v>0</v>
      </c>
      <c r="AA908" s="47">
        <v>0</v>
      </c>
      <c r="AB908" s="48">
        <v>0</v>
      </c>
      <c r="AC908" s="116" t="s">
        <v>34</v>
      </c>
    </row>
    <row r="909" spans="1:29" x14ac:dyDescent="0.25">
      <c r="A909" s="42" t="s">
        <v>1883</v>
      </c>
      <c r="B909" s="43" t="s">
        <v>501</v>
      </c>
      <c r="C909" s="44" t="s">
        <v>33</v>
      </c>
      <c r="D909" s="45">
        <f>SUM(D910:D917)</f>
        <v>3.6307490199999997</v>
      </c>
      <c r="E909" s="46">
        <f>SUM(E910:E917)</f>
        <v>0</v>
      </c>
      <c r="F909" s="46">
        <f t="shared" ref="F909:S909" si="859">SUM(F910:F917)</f>
        <v>0</v>
      </c>
      <c r="G909" s="46">
        <f t="shared" si="859"/>
        <v>3.6307490199999997</v>
      </c>
      <c r="H909" s="47">
        <f t="shared" si="859"/>
        <v>3.6307490199999997</v>
      </c>
      <c r="I909" s="47">
        <f t="shared" si="859"/>
        <v>0</v>
      </c>
      <c r="J909" s="47">
        <f t="shared" si="859"/>
        <v>0</v>
      </c>
      <c r="K909" s="47">
        <f t="shared" si="859"/>
        <v>2.2183241833333334</v>
      </c>
      <c r="L909" s="47">
        <f t="shared" si="859"/>
        <v>1.4124248366666665</v>
      </c>
      <c r="M909" s="47">
        <f t="shared" si="859"/>
        <v>3.6043352499999997</v>
      </c>
      <c r="N909" s="47">
        <f t="shared" si="859"/>
        <v>0</v>
      </c>
      <c r="O909" s="47">
        <f t="shared" si="859"/>
        <v>0</v>
      </c>
      <c r="P909" s="47">
        <f t="shared" si="859"/>
        <v>3.0036126999999997</v>
      </c>
      <c r="Q909" s="47">
        <f t="shared" si="859"/>
        <v>0.60072254999999997</v>
      </c>
      <c r="R909" s="47">
        <f t="shared" si="859"/>
        <v>0.67500000000000004</v>
      </c>
      <c r="S909" s="47">
        <f t="shared" si="859"/>
        <v>-0.67500000000000004</v>
      </c>
      <c r="T909" s="48">
        <f t="shared" ref="T909:T914" si="860">S909/H909</f>
        <v>-0.18591205183331569</v>
      </c>
      <c r="U909" s="47">
        <f t="shared" ref="U909" si="861">SUM(U910:U917)</f>
        <v>0</v>
      </c>
      <c r="V909" s="48">
        <v>0</v>
      </c>
      <c r="W909" s="47">
        <f t="shared" ref="W909" si="862">SUM(W910:W917)</f>
        <v>0</v>
      </c>
      <c r="X909" s="48">
        <v>0</v>
      </c>
      <c r="Y909" s="47">
        <f t="shared" ref="Y909" si="863">SUM(Y910:Y917)</f>
        <v>0.24479999666666663</v>
      </c>
      <c r="Z909" s="48">
        <f t="shared" ref="Z909:Z912" si="864">Y909/K909</f>
        <v>0.11035357163118575</v>
      </c>
      <c r="AA909" s="47">
        <f t="shared" ref="AA909" si="865">SUM(AA910:AA917)</f>
        <v>-0.91979999666666656</v>
      </c>
      <c r="AB909" s="48">
        <f t="shared" ref="AB909:AB914" si="866">AA909/L909</f>
        <v>-0.65122049173066199</v>
      </c>
      <c r="AC909" s="116" t="s">
        <v>34</v>
      </c>
    </row>
    <row r="910" spans="1:29" ht="45" customHeight="1" x14ac:dyDescent="0.25">
      <c r="A910" s="80" t="s">
        <v>1883</v>
      </c>
      <c r="B910" s="125" t="s">
        <v>1884</v>
      </c>
      <c r="C910" s="52" t="s">
        <v>1885</v>
      </c>
      <c r="D910" s="54">
        <v>0.60009599999999996</v>
      </c>
      <c r="E910" s="54" t="s">
        <v>34</v>
      </c>
      <c r="F910" s="54">
        <v>0</v>
      </c>
      <c r="G910" s="71">
        <f t="shared" ref="G910:G914" si="867">D910-F910</f>
        <v>0.60009599999999996</v>
      </c>
      <c r="H910" s="105">
        <v>0.60009599999999996</v>
      </c>
      <c r="I910" s="105">
        <v>0</v>
      </c>
      <c r="J910" s="105">
        <v>0</v>
      </c>
      <c r="K910" s="105">
        <v>0.50008000000000008</v>
      </c>
      <c r="L910" s="105">
        <v>0.10001599999999988</v>
      </c>
      <c r="M910" s="54">
        <f t="shared" ref="M910:M917" si="868">N910+O910+P910+Q910</f>
        <v>0.60009599999999996</v>
      </c>
      <c r="N910" s="105">
        <v>0</v>
      </c>
      <c r="O910" s="105">
        <v>0</v>
      </c>
      <c r="P910" s="105">
        <v>0.50007999999999997</v>
      </c>
      <c r="Q910" s="105">
        <v>0.10001599999999999</v>
      </c>
      <c r="R910" s="54">
        <f t="shared" ref="R910:R914" si="869">G910-M910</f>
        <v>0</v>
      </c>
      <c r="S910" s="54">
        <f t="shared" ref="S910:S914" si="870">M910-H910</f>
        <v>0</v>
      </c>
      <c r="T910" s="55">
        <f t="shared" si="860"/>
        <v>0</v>
      </c>
      <c r="U910" s="54">
        <f t="shared" ref="U910:U914" si="871">N910-I910</f>
        <v>0</v>
      </c>
      <c r="V910" s="55">
        <v>0</v>
      </c>
      <c r="W910" s="54">
        <f t="shared" ref="W910:W914" si="872">O910-J910</f>
        <v>0</v>
      </c>
      <c r="X910" s="55">
        <v>0</v>
      </c>
      <c r="Y910" s="54">
        <f t="shared" ref="Y910:Y914" si="873">P910-K910</f>
        <v>0</v>
      </c>
      <c r="Z910" s="55">
        <f t="shared" si="864"/>
        <v>0</v>
      </c>
      <c r="AA910" s="54">
        <f t="shared" ref="AA910:AA914" si="874">Q910-L910</f>
        <v>1.1102230246251565E-16</v>
      </c>
      <c r="AB910" s="55">
        <f t="shared" si="866"/>
        <v>1.1100454173583805E-15</v>
      </c>
      <c r="AC910" s="56" t="s">
        <v>34</v>
      </c>
    </row>
    <row r="911" spans="1:29" ht="39.75" customHeight="1" x14ac:dyDescent="0.25">
      <c r="A911" s="80" t="s">
        <v>1883</v>
      </c>
      <c r="B911" s="125" t="s">
        <v>1886</v>
      </c>
      <c r="C911" s="52" t="s">
        <v>1887</v>
      </c>
      <c r="D911" s="54">
        <v>0.24696479999999998</v>
      </c>
      <c r="E911" s="54" t="s">
        <v>34</v>
      </c>
      <c r="F911" s="54">
        <v>0</v>
      </c>
      <c r="G911" s="71">
        <f t="shared" si="867"/>
        <v>0.24696479999999998</v>
      </c>
      <c r="H911" s="105">
        <v>0.24696479999999998</v>
      </c>
      <c r="I911" s="105">
        <v>0</v>
      </c>
      <c r="J911" s="105">
        <v>0</v>
      </c>
      <c r="K911" s="105">
        <v>0.20580400000000001</v>
      </c>
      <c r="L911" s="105">
        <v>4.116079999999997E-2</v>
      </c>
      <c r="M911" s="54">
        <f t="shared" si="868"/>
        <v>0.24696479999999998</v>
      </c>
      <c r="N911" s="105">
        <v>0</v>
      </c>
      <c r="O911" s="105">
        <v>0</v>
      </c>
      <c r="P911" s="105">
        <v>0.20580400000000001</v>
      </c>
      <c r="Q911" s="105">
        <v>4.116079999999997E-2</v>
      </c>
      <c r="R911" s="54">
        <f t="shared" si="869"/>
        <v>0</v>
      </c>
      <c r="S911" s="54">
        <f t="shared" si="870"/>
        <v>0</v>
      </c>
      <c r="T911" s="55">
        <f t="shared" si="860"/>
        <v>0</v>
      </c>
      <c r="U911" s="54">
        <f t="shared" si="871"/>
        <v>0</v>
      </c>
      <c r="V911" s="55">
        <v>0</v>
      </c>
      <c r="W911" s="54">
        <f t="shared" si="872"/>
        <v>0</v>
      </c>
      <c r="X911" s="55">
        <v>0</v>
      </c>
      <c r="Y911" s="54">
        <f t="shared" si="873"/>
        <v>0</v>
      </c>
      <c r="Z911" s="55">
        <f t="shared" si="864"/>
        <v>0</v>
      </c>
      <c r="AA911" s="54">
        <f t="shared" si="874"/>
        <v>0</v>
      </c>
      <c r="AB911" s="55">
        <f t="shared" si="866"/>
        <v>0</v>
      </c>
      <c r="AC911" s="56" t="s">
        <v>34</v>
      </c>
    </row>
    <row r="912" spans="1:29" ht="48" customHeight="1" x14ac:dyDescent="0.25">
      <c r="A912" s="80" t="s">
        <v>1883</v>
      </c>
      <c r="B912" s="125" t="s">
        <v>1888</v>
      </c>
      <c r="C912" s="52" t="s">
        <v>1889</v>
      </c>
      <c r="D912" s="54">
        <v>1.8149282200000001</v>
      </c>
      <c r="E912" s="54" t="s">
        <v>34</v>
      </c>
      <c r="F912" s="54">
        <v>0</v>
      </c>
      <c r="G912" s="71">
        <f t="shared" si="867"/>
        <v>1.8149282200000001</v>
      </c>
      <c r="H912" s="105">
        <v>1.8149282200000001</v>
      </c>
      <c r="I912" s="105">
        <v>0</v>
      </c>
      <c r="J912" s="105">
        <v>0</v>
      </c>
      <c r="K912" s="105">
        <v>1.5124401833333334</v>
      </c>
      <c r="L912" s="105">
        <v>0.30248803666666668</v>
      </c>
      <c r="M912" s="54">
        <f t="shared" si="868"/>
        <v>1.8149282200000001</v>
      </c>
      <c r="N912" s="105">
        <v>0</v>
      </c>
      <c r="O912" s="105">
        <v>0</v>
      </c>
      <c r="P912" s="105">
        <v>1.51244018</v>
      </c>
      <c r="Q912" s="105">
        <v>0.30248804000000007</v>
      </c>
      <c r="R912" s="54">
        <f t="shared" si="869"/>
        <v>0</v>
      </c>
      <c r="S912" s="54">
        <f t="shared" si="870"/>
        <v>0</v>
      </c>
      <c r="T912" s="55">
        <f t="shared" si="860"/>
        <v>0</v>
      </c>
      <c r="U912" s="54">
        <f t="shared" si="871"/>
        <v>0</v>
      </c>
      <c r="V912" s="55">
        <v>0</v>
      </c>
      <c r="W912" s="54">
        <f t="shared" si="872"/>
        <v>0</v>
      </c>
      <c r="X912" s="55">
        <v>0</v>
      </c>
      <c r="Y912" s="54">
        <f t="shared" si="873"/>
        <v>-3.3333333870899651E-9</v>
      </c>
      <c r="Z912" s="55">
        <f t="shared" si="864"/>
        <v>-2.2039439468895128E-9</v>
      </c>
      <c r="AA912" s="54">
        <f t="shared" si="874"/>
        <v>3.3333333870899651E-9</v>
      </c>
      <c r="AB912" s="55">
        <f t="shared" si="866"/>
        <v>1.1019719734447563E-8</v>
      </c>
      <c r="AC912" s="56" t="s">
        <v>34</v>
      </c>
    </row>
    <row r="913" spans="1:29" ht="44.25" customHeight="1" x14ac:dyDescent="0.25">
      <c r="A913" s="80" t="s">
        <v>1883</v>
      </c>
      <c r="B913" s="125" t="s">
        <v>1890</v>
      </c>
      <c r="C913" s="52" t="s">
        <v>1891</v>
      </c>
      <c r="D913" s="54">
        <v>0.29375999999999997</v>
      </c>
      <c r="E913" s="54" t="s">
        <v>34</v>
      </c>
      <c r="F913" s="54">
        <v>0</v>
      </c>
      <c r="G913" s="71">
        <f t="shared" si="867"/>
        <v>0.29375999999999997</v>
      </c>
      <c r="H913" s="105">
        <v>0.29375999999999997</v>
      </c>
      <c r="I913" s="105">
        <v>0</v>
      </c>
      <c r="J913" s="105">
        <v>0</v>
      </c>
      <c r="K913" s="105">
        <v>0</v>
      </c>
      <c r="L913" s="105">
        <v>0.29375999999999997</v>
      </c>
      <c r="M913" s="54">
        <f t="shared" si="868"/>
        <v>0.29375999999999997</v>
      </c>
      <c r="N913" s="105">
        <v>0</v>
      </c>
      <c r="O913" s="105">
        <v>0</v>
      </c>
      <c r="P913" s="105">
        <v>0.24480000000000002</v>
      </c>
      <c r="Q913" s="105">
        <v>4.8959999999999948E-2</v>
      </c>
      <c r="R913" s="54">
        <f t="shared" si="869"/>
        <v>0</v>
      </c>
      <c r="S913" s="54">
        <f t="shared" si="870"/>
        <v>0</v>
      </c>
      <c r="T913" s="55">
        <f t="shared" si="860"/>
        <v>0</v>
      </c>
      <c r="U913" s="54">
        <f t="shared" si="871"/>
        <v>0</v>
      </c>
      <c r="V913" s="55">
        <v>0</v>
      </c>
      <c r="W913" s="54">
        <f t="shared" si="872"/>
        <v>0</v>
      </c>
      <c r="X913" s="55">
        <v>0</v>
      </c>
      <c r="Y913" s="54">
        <f t="shared" si="873"/>
        <v>0.24480000000000002</v>
      </c>
      <c r="Z913" s="55">
        <v>1</v>
      </c>
      <c r="AA913" s="54">
        <f t="shared" si="874"/>
        <v>-0.24480000000000002</v>
      </c>
      <c r="AB913" s="55">
        <f t="shared" si="866"/>
        <v>-0.83333333333333348</v>
      </c>
      <c r="AC913" s="56" t="s">
        <v>34</v>
      </c>
    </row>
    <row r="914" spans="1:29" ht="46.5" customHeight="1" x14ac:dyDescent="0.25">
      <c r="A914" s="80" t="s">
        <v>1883</v>
      </c>
      <c r="B914" s="125" t="s">
        <v>1892</v>
      </c>
      <c r="C914" s="52" t="s">
        <v>1893</v>
      </c>
      <c r="D914" s="54">
        <v>0.67500000000000004</v>
      </c>
      <c r="E914" s="54" t="s">
        <v>34</v>
      </c>
      <c r="F914" s="54">
        <v>0</v>
      </c>
      <c r="G914" s="71">
        <f t="shared" si="867"/>
        <v>0.67500000000000004</v>
      </c>
      <c r="H914" s="105">
        <v>0.67500000000000004</v>
      </c>
      <c r="I914" s="105">
        <v>0</v>
      </c>
      <c r="J914" s="105">
        <v>0</v>
      </c>
      <c r="K914" s="105">
        <v>0</v>
      </c>
      <c r="L914" s="105">
        <v>0.67500000000000004</v>
      </c>
      <c r="M914" s="54">
        <f t="shared" si="868"/>
        <v>0</v>
      </c>
      <c r="N914" s="105">
        <v>0</v>
      </c>
      <c r="O914" s="105">
        <v>0</v>
      </c>
      <c r="P914" s="105">
        <v>0</v>
      </c>
      <c r="Q914" s="105">
        <v>0</v>
      </c>
      <c r="R914" s="54">
        <f t="shared" si="869"/>
        <v>0.67500000000000004</v>
      </c>
      <c r="S914" s="54">
        <f t="shared" si="870"/>
        <v>-0.67500000000000004</v>
      </c>
      <c r="T914" s="55">
        <f t="shared" si="860"/>
        <v>-1</v>
      </c>
      <c r="U914" s="54">
        <f t="shared" si="871"/>
        <v>0</v>
      </c>
      <c r="V914" s="55">
        <v>0</v>
      </c>
      <c r="W914" s="54">
        <f t="shared" si="872"/>
        <v>0</v>
      </c>
      <c r="X914" s="55">
        <v>0</v>
      </c>
      <c r="Y914" s="54">
        <f t="shared" si="873"/>
        <v>0</v>
      </c>
      <c r="Z914" s="55">
        <v>0</v>
      </c>
      <c r="AA914" s="54">
        <f t="shared" si="874"/>
        <v>-0.67500000000000004</v>
      </c>
      <c r="AB914" s="55">
        <f t="shared" si="866"/>
        <v>-1</v>
      </c>
      <c r="AC914" s="56" t="s">
        <v>1755</v>
      </c>
    </row>
    <row r="915" spans="1:29" ht="63" x14ac:dyDescent="0.25">
      <c r="A915" s="80" t="s">
        <v>1883</v>
      </c>
      <c r="B915" s="125" t="s">
        <v>1894</v>
      </c>
      <c r="C915" s="52" t="s">
        <v>1895</v>
      </c>
      <c r="D915" s="54" t="s">
        <v>34</v>
      </c>
      <c r="E915" s="54" t="s">
        <v>34</v>
      </c>
      <c r="F915" s="54" t="s">
        <v>34</v>
      </c>
      <c r="G915" s="71" t="s">
        <v>34</v>
      </c>
      <c r="H915" s="105" t="s">
        <v>34</v>
      </c>
      <c r="I915" s="105" t="s">
        <v>34</v>
      </c>
      <c r="J915" s="105" t="s">
        <v>34</v>
      </c>
      <c r="K915" s="105" t="s">
        <v>34</v>
      </c>
      <c r="L915" s="105" t="s">
        <v>34</v>
      </c>
      <c r="M915" s="54">
        <f t="shared" si="868"/>
        <v>0.12746968</v>
      </c>
      <c r="N915" s="105">
        <v>0</v>
      </c>
      <c r="O915" s="105">
        <v>0</v>
      </c>
      <c r="P915" s="105">
        <v>0.10622472999999999</v>
      </c>
      <c r="Q915" s="105">
        <v>2.1244950000000012E-2</v>
      </c>
      <c r="R915" s="54" t="s">
        <v>34</v>
      </c>
      <c r="S915" s="54" t="s">
        <v>34</v>
      </c>
      <c r="T915" s="55" t="s">
        <v>34</v>
      </c>
      <c r="U915" s="54" t="s">
        <v>34</v>
      </c>
      <c r="V915" s="55" t="s">
        <v>34</v>
      </c>
      <c r="W915" s="54" t="s">
        <v>34</v>
      </c>
      <c r="X915" s="55" t="s">
        <v>34</v>
      </c>
      <c r="Y915" s="54" t="s">
        <v>34</v>
      </c>
      <c r="Z915" s="55" t="s">
        <v>34</v>
      </c>
      <c r="AA915" s="54" t="s">
        <v>34</v>
      </c>
      <c r="AB915" s="55" t="s">
        <v>34</v>
      </c>
      <c r="AC915" s="56" t="s">
        <v>1896</v>
      </c>
    </row>
    <row r="916" spans="1:29" ht="63" x14ac:dyDescent="0.25">
      <c r="A916" s="80" t="s">
        <v>1883</v>
      </c>
      <c r="B916" s="125" t="s">
        <v>1897</v>
      </c>
      <c r="C916" s="52" t="s">
        <v>1898</v>
      </c>
      <c r="D916" s="54" t="s">
        <v>34</v>
      </c>
      <c r="E916" s="54" t="s">
        <v>34</v>
      </c>
      <c r="F916" s="54" t="s">
        <v>34</v>
      </c>
      <c r="G916" s="71" t="s">
        <v>34</v>
      </c>
      <c r="H916" s="105" t="s">
        <v>34</v>
      </c>
      <c r="I916" s="105" t="s">
        <v>34</v>
      </c>
      <c r="J916" s="105" t="s">
        <v>34</v>
      </c>
      <c r="K916" s="105" t="s">
        <v>34</v>
      </c>
      <c r="L916" s="105" t="s">
        <v>34</v>
      </c>
      <c r="M916" s="54">
        <f t="shared" si="868"/>
        <v>0.13735654999999999</v>
      </c>
      <c r="N916" s="105">
        <v>0</v>
      </c>
      <c r="O916" s="105">
        <v>0</v>
      </c>
      <c r="P916" s="105">
        <v>0.11446379000000001</v>
      </c>
      <c r="Q916" s="105">
        <v>2.2892759999999984E-2</v>
      </c>
      <c r="R916" s="54" t="s">
        <v>34</v>
      </c>
      <c r="S916" s="54" t="s">
        <v>34</v>
      </c>
      <c r="T916" s="55" t="s">
        <v>34</v>
      </c>
      <c r="U916" s="54" t="s">
        <v>34</v>
      </c>
      <c r="V916" s="55" t="s">
        <v>34</v>
      </c>
      <c r="W916" s="54" t="s">
        <v>34</v>
      </c>
      <c r="X916" s="55" t="s">
        <v>34</v>
      </c>
      <c r="Y916" s="54" t="s">
        <v>34</v>
      </c>
      <c r="Z916" s="55" t="s">
        <v>34</v>
      </c>
      <c r="AA916" s="54" t="s">
        <v>34</v>
      </c>
      <c r="AB916" s="55" t="s">
        <v>34</v>
      </c>
      <c r="AC916" s="56" t="s">
        <v>1896</v>
      </c>
    </row>
    <row r="917" spans="1:29" ht="63" x14ac:dyDescent="0.25">
      <c r="A917" s="122" t="s">
        <v>1883</v>
      </c>
      <c r="B917" s="123" t="s">
        <v>1899</v>
      </c>
      <c r="C917" s="122" t="s">
        <v>1900</v>
      </c>
      <c r="D917" s="54" t="s">
        <v>34</v>
      </c>
      <c r="E917" s="54" t="s">
        <v>34</v>
      </c>
      <c r="F917" s="54" t="s">
        <v>34</v>
      </c>
      <c r="G917" s="71" t="s">
        <v>34</v>
      </c>
      <c r="H917" s="105" t="s">
        <v>34</v>
      </c>
      <c r="I917" s="105" t="s">
        <v>34</v>
      </c>
      <c r="J917" s="105" t="s">
        <v>34</v>
      </c>
      <c r="K917" s="105" t="s">
        <v>34</v>
      </c>
      <c r="L917" s="105" t="s">
        <v>34</v>
      </c>
      <c r="M917" s="54">
        <f t="shared" si="868"/>
        <v>0.38375999999999999</v>
      </c>
      <c r="N917" s="105">
        <v>0</v>
      </c>
      <c r="O917" s="105">
        <v>0</v>
      </c>
      <c r="P917" s="105">
        <v>0.31980000000000003</v>
      </c>
      <c r="Q917" s="105">
        <v>6.3959999999999961E-2</v>
      </c>
      <c r="R917" s="54" t="s">
        <v>34</v>
      </c>
      <c r="S917" s="54" t="s">
        <v>34</v>
      </c>
      <c r="T917" s="55" t="s">
        <v>34</v>
      </c>
      <c r="U917" s="54" t="s">
        <v>34</v>
      </c>
      <c r="V917" s="55" t="s">
        <v>34</v>
      </c>
      <c r="W917" s="54" t="s">
        <v>34</v>
      </c>
      <c r="X917" s="55" t="s">
        <v>34</v>
      </c>
      <c r="Y917" s="54" t="s">
        <v>34</v>
      </c>
      <c r="Z917" s="55" t="s">
        <v>34</v>
      </c>
      <c r="AA917" s="54" t="s">
        <v>34</v>
      </c>
      <c r="AB917" s="55" t="s">
        <v>34</v>
      </c>
      <c r="AC917" s="56" t="s">
        <v>1896</v>
      </c>
    </row>
  </sheetData>
  <mergeCells count="36">
    <mergeCell ref="AG18:AG19"/>
    <mergeCell ref="I18:I19"/>
    <mergeCell ref="J18:J19"/>
    <mergeCell ref="K18:K19"/>
    <mergeCell ref="L18:L19"/>
    <mergeCell ref="M18:M19"/>
    <mergeCell ref="N18:N19"/>
    <mergeCell ref="W17:X18"/>
    <mergeCell ref="Y17:Z18"/>
    <mergeCell ref="AA17:AB18"/>
    <mergeCell ref="H18:H19"/>
    <mergeCell ref="O18:O19"/>
    <mergeCell ref="P18:P19"/>
    <mergeCell ref="Q18:Q19"/>
    <mergeCell ref="A13:AC13"/>
    <mergeCell ref="A16:A19"/>
    <mergeCell ref="B16:B19"/>
    <mergeCell ref="C16:C19"/>
    <mergeCell ref="D16:D19"/>
    <mergeCell ref="E16:E19"/>
    <mergeCell ref="F16:F19"/>
    <mergeCell ref="G16:G19"/>
    <mergeCell ref="H16:Q16"/>
    <mergeCell ref="R16:R19"/>
    <mergeCell ref="S16:AB16"/>
    <mergeCell ref="AC16:AC19"/>
    <mergeCell ref="H17:L17"/>
    <mergeCell ref="M17:Q17"/>
    <mergeCell ref="S17:T18"/>
    <mergeCell ref="U17:V18"/>
    <mergeCell ref="A12:AC12"/>
    <mergeCell ref="A4:AC4"/>
    <mergeCell ref="A5:AC5"/>
    <mergeCell ref="A7:AC7"/>
    <mergeCell ref="A8:AC8"/>
    <mergeCell ref="A10:AC10"/>
  </mergeCells>
  <conditionalFormatting sqref="AC653:AC655 AC641:AC645 AC626:AC631 AC584:AC612 AC21:AC56 AC60:AC553">
    <cfRule type="containsBlanks" dxfId="373" priority="362">
      <formula>LEN(TRIM(AC21))=0</formula>
    </cfRule>
  </conditionalFormatting>
  <conditionalFormatting sqref="AC653:AC655">
    <cfRule type="containsBlanks" dxfId="372" priority="361">
      <formula>LEN(TRIM(AC653))=0</formula>
    </cfRule>
  </conditionalFormatting>
  <conditionalFormatting sqref="AC637:AC640">
    <cfRule type="containsBlanks" dxfId="371" priority="360">
      <formula>LEN(TRIM(AC637))=0</formula>
    </cfRule>
  </conditionalFormatting>
  <conditionalFormatting sqref="AC637:AC640">
    <cfRule type="containsBlanks" dxfId="370" priority="359">
      <formula>LEN(TRIM(AC637))=0</formula>
    </cfRule>
  </conditionalFormatting>
  <conditionalFormatting sqref="AC632:AC636">
    <cfRule type="containsBlanks" dxfId="369" priority="352">
      <formula>LEN(TRIM(AC632))=0</formula>
    </cfRule>
  </conditionalFormatting>
  <conditionalFormatting sqref="AC57:AC59">
    <cfRule type="containsBlanks" dxfId="368" priority="374">
      <formula>LEN(TRIM(AC57))=0</formula>
    </cfRule>
  </conditionalFormatting>
  <conditionalFormatting sqref="AC370">
    <cfRule type="containsBlanks" dxfId="367" priority="373">
      <formula>LEN(TRIM(AC370))=0</formula>
    </cfRule>
  </conditionalFormatting>
  <conditionalFormatting sqref="AC415">
    <cfRule type="containsBlanks" dxfId="366" priority="372">
      <formula>LEN(TRIM(AC415))=0</formula>
    </cfRule>
  </conditionalFormatting>
  <conditionalFormatting sqref="AC57:AC59">
    <cfRule type="containsBlanks" dxfId="365" priority="371">
      <formula>LEN(TRIM(AC57))=0</formula>
    </cfRule>
  </conditionalFormatting>
  <conditionalFormatting sqref="AC554:AC583">
    <cfRule type="containsBlanks" dxfId="364" priority="370">
      <formula>LEN(TRIM(AC554))=0</formula>
    </cfRule>
  </conditionalFormatting>
  <conditionalFormatting sqref="AC554:AC583">
    <cfRule type="containsBlanks" dxfId="363" priority="369">
      <formula>LEN(TRIM(AC554))=0</formula>
    </cfRule>
  </conditionalFormatting>
  <conditionalFormatting sqref="AC648:AC652">
    <cfRule type="containsBlanks" dxfId="362" priority="368">
      <formula>LEN(TRIM(AC648))=0</formula>
    </cfRule>
  </conditionalFormatting>
  <conditionalFormatting sqref="AC648:AC652">
    <cfRule type="containsBlanks" dxfId="361" priority="367">
      <formula>LEN(TRIM(AC648))=0</formula>
    </cfRule>
  </conditionalFormatting>
  <conditionalFormatting sqref="AC646:AC647">
    <cfRule type="containsBlanks" dxfId="360" priority="366">
      <formula>LEN(TRIM(AC646))=0</formula>
    </cfRule>
  </conditionalFormatting>
  <conditionalFormatting sqref="AC646:AC647">
    <cfRule type="containsBlanks" dxfId="359" priority="365">
      <formula>LEN(TRIM(AC646))=0</formula>
    </cfRule>
  </conditionalFormatting>
  <conditionalFormatting sqref="AC613">
    <cfRule type="containsBlanks" dxfId="358" priority="364">
      <formula>LEN(TRIM(AC613))=0</formula>
    </cfRule>
  </conditionalFormatting>
  <conditionalFormatting sqref="AC613">
    <cfRule type="containsBlanks" dxfId="357" priority="363">
      <formula>LEN(TRIM(AC613))=0</formula>
    </cfRule>
  </conditionalFormatting>
  <conditionalFormatting sqref="AC621:AC625">
    <cfRule type="containsBlanks" dxfId="356" priority="358">
      <formula>LEN(TRIM(AC621))=0</formula>
    </cfRule>
  </conditionalFormatting>
  <conditionalFormatting sqref="AC621:AC625">
    <cfRule type="containsBlanks" dxfId="355" priority="357">
      <formula>LEN(TRIM(AC621))=0</formula>
    </cfRule>
  </conditionalFormatting>
  <conditionalFormatting sqref="AC619:AC620">
    <cfRule type="containsBlanks" dxfId="354" priority="356">
      <formula>LEN(TRIM(AC619))=0</formula>
    </cfRule>
  </conditionalFormatting>
  <conditionalFormatting sqref="AC619:AC620">
    <cfRule type="containsBlanks" dxfId="353" priority="355">
      <formula>LEN(TRIM(AC619))=0</formula>
    </cfRule>
  </conditionalFormatting>
  <conditionalFormatting sqref="AC614:AC618">
    <cfRule type="containsBlanks" dxfId="352" priority="354">
      <formula>LEN(TRIM(AC614))=0</formula>
    </cfRule>
  </conditionalFormatting>
  <conditionalFormatting sqref="AC614:AC618">
    <cfRule type="containsBlanks" dxfId="351" priority="353">
      <formula>LEN(TRIM(AC614))=0</formula>
    </cfRule>
  </conditionalFormatting>
  <conditionalFormatting sqref="AC632:AC636">
    <cfRule type="containsBlanks" dxfId="350" priority="351">
      <formula>LEN(TRIM(AC632))=0</formula>
    </cfRule>
  </conditionalFormatting>
  <conditionalFormatting sqref="T21:T917 V21:V917 X21:X917 Z21:Z917 AB21:AB917">
    <cfRule type="containsBlanks" dxfId="349" priority="350">
      <formula>LEN(TRIM(T21))=0</formula>
    </cfRule>
  </conditionalFormatting>
  <conditionalFormatting sqref="D577:D578 D580:D586 D588:D591 D477 D572 D21 D611 D140:D159 D422:D428 D669:D675 D445:D447 D791:D798 D574:D575 D76:D78 D113:D114 D119 D216 D228 D324:D326 D388:D389 D161:D176 D183 D190:D192 D180 D479:D480 D561:D562 D95:D104 D197:D206 D450:D456 D238:D275 D472:D475 D57:D62 D84:D93 D214 D430:D434 D461:D470 D759:D779 D781:D789 D818:D833 D835:D884 D889:D916 D516:D555 D407:D420">
    <cfRule type="containsBlanks" dxfId="348" priority="349">
      <formula>LEN(TRIM(D21))=0</formula>
    </cfRule>
  </conditionalFormatting>
  <conditionalFormatting sqref="D63 D288:D323 D105 D66:D75 D108:D112 D478 D780 D476 D471 D22:D53 D215 D207:D213 D887:D888 D94 D421 D429 D435:D444 D448:D449 D563:D571 D573 D576 D579 D587 D784:D793 D799:D807 D812:D817 D79:D83 D115:D118 D120:D139 D217:D227 D390:D406 D160 D184:D189 D327:D387 D177:D179 D181:D182 D193:D196 D229:D237 D453:D460 D481:D515 D592:D610 D612:D668 D679:D758 D556:D560">
    <cfRule type="containsBlanks" dxfId="347" priority="348">
      <formula>LEN(TRIM(D22))=0</formula>
    </cfRule>
  </conditionalFormatting>
  <conditionalFormatting sqref="D771:D772 D886 D433 D51:D53 D73:D75 D801:D802 D203:D206 D478 D777 D831:D833 D79:D83 D835:D870">
    <cfRule type="containsBlanks" dxfId="346" priority="347">
      <formula>LEN(TRIM(D51))=0</formula>
    </cfRule>
  </conditionalFormatting>
  <conditionalFormatting sqref="D885">
    <cfRule type="containsBlanks" dxfId="345" priority="346">
      <formula>LEN(TRIM(D885))=0</formula>
    </cfRule>
  </conditionalFormatting>
  <conditionalFormatting sqref="D885:D886">
    <cfRule type="containsBlanks" dxfId="344" priority="345">
      <formula>LEN(TRIM(D885))=0</formula>
    </cfRule>
  </conditionalFormatting>
  <conditionalFormatting sqref="D887:D888">
    <cfRule type="containsBlanks" dxfId="343" priority="344">
      <formula>LEN(TRIM(D887))=0</formula>
    </cfRule>
  </conditionalFormatting>
  <conditionalFormatting sqref="D430:D432">
    <cfRule type="containsBlanks" dxfId="342" priority="343">
      <formula>LEN(TRIM(D430))=0</formula>
    </cfRule>
  </conditionalFormatting>
  <conditionalFormatting sqref="D445:D447 D450:D451">
    <cfRule type="containsBlanks" dxfId="341" priority="342">
      <formula>LEN(TRIM(D445))=0</formula>
    </cfRule>
  </conditionalFormatting>
  <conditionalFormatting sqref="D481:D515">
    <cfRule type="containsBlanks" dxfId="340" priority="341">
      <formula>LEN(TRIM(D481))=0</formula>
    </cfRule>
  </conditionalFormatting>
  <conditionalFormatting sqref="D213">
    <cfRule type="containsBlanks" dxfId="339" priority="340">
      <formula>LEN(TRIM(D213))=0</formula>
    </cfRule>
  </conditionalFormatting>
  <conditionalFormatting sqref="D217">
    <cfRule type="containsBlanks" dxfId="338" priority="339">
      <formula>LEN(TRIM(D217))=0</formula>
    </cfRule>
  </conditionalFormatting>
  <conditionalFormatting sqref="D219">
    <cfRule type="containsBlanks" dxfId="337" priority="338">
      <formula>LEN(TRIM(D219))=0</formula>
    </cfRule>
  </conditionalFormatting>
  <conditionalFormatting sqref="D830">
    <cfRule type="containsBlanks" dxfId="336" priority="337">
      <formula>LEN(TRIM(D830))=0</formula>
    </cfRule>
  </conditionalFormatting>
  <conditionalFormatting sqref="D50">
    <cfRule type="containsBlanks" dxfId="335" priority="336">
      <formula>LEN(TRIM(D50))=0</formula>
    </cfRule>
  </conditionalFormatting>
  <conditionalFormatting sqref="D69:D72 D160 D184:D189 D327:D332 D177:D179 D181:D182 D193:D196 D229:D237">
    <cfRule type="containsBlanks" dxfId="334" priority="335">
      <formula>LEN(TRIM(D69))=0</formula>
    </cfRule>
  </conditionalFormatting>
  <conditionalFormatting sqref="D84">
    <cfRule type="containsBlanks" dxfId="333" priority="334">
      <formula>LEN(TRIM(D84))=0</formula>
    </cfRule>
  </conditionalFormatting>
  <conditionalFormatting sqref="D201">
    <cfRule type="containsBlanks" dxfId="332" priority="333">
      <formula>LEN(TRIM(D201))=0</formula>
    </cfRule>
  </conditionalFormatting>
  <conditionalFormatting sqref="D202">
    <cfRule type="containsBlanks" dxfId="331" priority="332">
      <formula>LEN(TRIM(D202))=0</formula>
    </cfRule>
  </conditionalFormatting>
  <conditionalFormatting sqref="D475:D477">
    <cfRule type="containsBlanks" dxfId="330" priority="331">
      <formula>LEN(TRIM(D475))=0</formula>
    </cfRule>
  </conditionalFormatting>
  <conditionalFormatting sqref="D479:D480">
    <cfRule type="containsBlanks" dxfId="329" priority="330">
      <formula>LEN(TRIM(D479))=0</formula>
    </cfRule>
  </conditionalFormatting>
  <conditionalFormatting sqref="D549:D551">
    <cfRule type="containsBlanks" dxfId="328" priority="329">
      <formula>LEN(TRIM(D549))=0</formula>
    </cfRule>
  </conditionalFormatting>
  <conditionalFormatting sqref="D560:D562">
    <cfRule type="containsBlanks" dxfId="327" priority="328">
      <formula>LEN(TRIM(D560))=0</formula>
    </cfRule>
  </conditionalFormatting>
  <conditionalFormatting sqref="D654">
    <cfRule type="containsBlanks" dxfId="326" priority="327">
      <formula>LEN(TRIM(D654))=0</formula>
    </cfRule>
  </conditionalFormatting>
  <conditionalFormatting sqref="D655:D657">
    <cfRule type="containsBlanks" dxfId="325" priority="326">
      <formula>LEN(TRIM(D655))=0</formula>
    </cfRule>
  </conditionalFormatting>
  <conditionalFormatting sqref="D207">
    <cfRule type="containsBlanks" dxfId="324" priority="325">
      <formula>LEN(TRIM(D207))=0</formula>
    </cfRule>
  </conditionalFormatting>
  <conditionalFormatting sqref="D276:D287">
    <cfRule type="containsBlanks" dxfId="323" priority="324">
      <formula>LEN(TRIM(D276))=0</formula>
    </cfRule>
  </conditionalFormatting>
  <conditionalFormatting sqref="D276:D287">
    <cfRule type="containsBlanks" dxfId="322" priority="323">
      <formula>LEN(TRIM(D276))=0</formula>
    </cfRule>
  </conditionalFormatting>
  <conditionalFormatting sqref="D676:D678">
    <cfRule type="containsBlanks" dxfId="321" priority="322">
      <formula>LEN(TRIM(D676))=0</formula>
    </cfRule>
  </conditionalFormatting>
  <conditionalFormatting sqref="D676:D678">
    <cfRule type="containsBlanks" dxfId="320" priority="321">
      <formula>LEN(TRIM(D676))=0</formula>
    </cfRule>
  </conditionalFormatting>
  <conditionalFormatting sqref="D658:D661">
    <cfRule type="containsBlanks" dxfId="319" priority="320">
      <formula>LEN(TRIM(D658))=0</formula>
    </cfRule>
  </conditionalFormatting>
  <conditionalFormatting sqref="D808:D811 D834">
    <cfRule type="containsBlanks" dxfId="318" priority="319">
      <formula>LEN(TRIM(D808))=0</formula>
    </cfRule>
  </conditionalFormatting>
  <conditionalFormatting sqref="D808">
    <cfRule type="containsBlanks" dxfId="317" priority="318">
      <formula>LEN(TRIM(D808))=0</formula>
    </cfRule>
  </conditionalFormatting>
  <conditionalFormatting sqref="D809:D811 D834">
    <cfRule type="containsBlanks" dxfId="316" priority="317">
      <formula>LEN(TRIM(D809))=0</formula>
    </cfRule>
  </conditionalFormatting>
  <conditionalFormatting sqref="D54:D56">
    <cfRule type="containsBlanks" dxfId="315" priority="316">
      <formula>LEN(TRIM(D54))=0</formula>
    </cfRule>
  </conditionalFormatting>
  <conditionalFormatting sqref="D54:D55">
    <cfRule type="containsBlanks" dxfId="314" priority="315">
      <formula>LEN(TRIM(D54))=0</formula>
    </cfRule>
  </conditionalFormatting>
  <conditionalFormatting sqref="D64:D65">
    <cfRule type="containsBlanks" dxfId="313" priority="314">
      <formula>LEN(TRIM(D64))=0</formula>
    </cfRule>
  </conditionalFormatting>
  <conditionalFormatting sqref="D64:D65">
    <cfRule type="containsBlanks" dxfId="312" priority="313">
      <formula>LEN(TRIM(D64))=0</formula>
    </cfRule>
  </conditionalFormatting>
  <conditionalFormatting sqref="D64:D65">
    <cfRule type="containsBlanks" dxfId="311" priority="312">
      <formula>LEN(TRIM(D64))=0</formula>
    </cfRule>
  </conditionalFormatting>
  <conditionalFormatting sqref="D208">
    <cfRule type="containsBlanks" dxfId="310" priority="311">
      <formula>LEN(TRIM(D208))=0</formula>
    </cfRule>
  </conditionalFormatting>
  <conditionalFormatting sqref="D209">
    <cfRule type="containsBlanks" dxfId="309" priority="310">
      <formula>LEN(TRIM(D209))=0</formula>
    </cfRule>
  </conditionalFormatting>
  <conditionalFormatting sqref="D107">
    <cfRule type="containsBlanks" dxfId="308" priority="309">
      <formula>LEN(TRIM(D107))=0</formula>
    </cfRule>
  </conditionalFormatting>
  <conditionalFormatting sqref="D107">
    <cfRule type="containsBlanks" dxfId="307" priority="308">
      <formula>LEN(TRIM(D107))=0</formula>
    </cfRule>
  </conditionalFormatting>
  <conditionalFormatting sqref="D107">
    <cfRule type="containsBlanks" dxfId="306" priority="307">
      <formula>LEN(TRIM(D107))=0</formula>
    </cfRule>
  </conditionalFormatting>
  <conditionalFormatting sqref="D106">
    <cfRule type="containsBlanks" dxfId="305" priority="306">
      <formula>LEN(TRIM(D106))=0</formula>
    </cfRule>
  </conditionalFormatting>
  <conditionalFormatting sqref="D106">
    <cfRule type="containsBlanks" dxfId="304" priority="305">
      <formula>LEN(TRIM(D106))=0</formula>
    </cfRule>
  </conditionalFormatting>
  <conditionalFormatting sqref="D106">
    <cfRule type="containsBlanks" dxfId="303" priority="304">
      <formula>LEN(TRIM(D106))=0</formula>
    </cfRule>
  </conditionalFormatting>
  <conditionalFormatting sqref="D452">
    <cfRule type="containsBlanks" dxfId="302" priority="303">
      <formula>LEN(TRIM(D452))=0</formula>
    </cfRule>
  </conditionalFormatting>
  <conditionalFormatting sqref="A462:C462">
    <cfRule type="containsBlanks" dxfId="301" priority="299">
      <formula>LEN(TRIM(#REF!))=0</formula>
    </cfRule>
  </conditionalFormatting>
  <conditionalFormatting sqref="A645:C647 A458:C460">
    <cfRule type="containsBlanks" dxfId="300" priority="302">
      <formula>LEN(TRIM(A458))=0</formula>
    </cfRule>
  </conditionalFormatting>
  <conditionalFormatting sqref="A463:C464">
    <cfRule type="containsBlanks" dxfId="299" priority="301">
      <formula>LEN(TRIM(A463))=0</formula>
    </cfRule>
  </conditionalFormatting>
  <conditionalFormatting sqref="A461:C461">
    <cfRule type="containsBlanks" dxfId="298" priority="300">
      <formula>LEN(TRIM(#REF!))=0</formula>
    </cfRule>
  </conditionalFormatting>
  <conditionalFormatting sqref="A234:C234">
    <cfRule type="containsBlanks" dxfId="297" priority="298">
      <formula>LEN(TRIM(A234))=0</formula>
    </cfRule>
  </conditionalFormatting>
  <conditionalFormatting sqref="A411:C411">
    <cfRule type="containsBlanks" dxfId="296" priority="297">
      <formula>LEN(TRIM(A411))=0</formula>
    </cfRule>
  </conditionalFormatting>
  <conditionalFormatting sqref="C491:C492">
    <cfRule type="containsBlanks" dxfId="295" priority="294">
      <formula>LEN(TRIM(C491))=0</formula>
    </cfRule>
  </conditionalFormatting>
  <conditionalFormatting sqref="C501">
    <cfRule type="containsBlanks" dxfId="294" priority="291">
      <formula>LEN(TRIM(C501))=0</formula>
    </cfRule>
  </conditionalFormatting>
  <conditionalFormatting sqref="A564:C564">
    <cfRule type="containsBlanks" dxfId="293" priority="290">
      <formula>LEN(TRIM(A564))=0</formula>
    </cfRule>
  </conditionalFormatting>
  <conditionalFormatting sqref="A582:C582">
    <cfRule type="containsBlanks" dxfId="292" priority="289">
      <formula>LEN(TRIM(A582))=0</formula>
    </cfRule>
  </conditionalFormatting>
  <conditionalFormatting sqref="A491:B492">
    <cfRule type="containsBlanks" dxfId="291" priority="296">
      <formula>LEN(TRIM(A491))=0</formula>
    </cfRule>
  </conditionalFormatting>
  <conditionalFormatting sqref="A491:B492">
    <cfRule type="containsBlanks" dxfId="290" priority="295">
      <formula>LEN(TRIM(A491))=0</formula>
    </cfRule>
  </conditionalFormatting>
  <conditionalFormatting sqref="A738:C739">
    <cfRule type="containsBlanks" dxfId="289" priority="288">
      <formula>LEN(TRIM(A738))=0</formula>
    </cfRule>
  </conditionalFormatting>
  <conditionalFormatting sqref="D917">
    <cfRule type="containsBlanks" dxfId="288" priority="286">
      <formula>LEN(TRIM(D917))=0</formula>
    </cfRule>
  </conditionalFormatting>
  <conditionalFormatting sqref="A501:B501">
    <cfRule type="containsBlanks" dxfId="287" priority="293">
      <formula>LEN(TRIM(A501))=0</formula>
    </cfRule>
  </conditionalFormatting>
  <conditionalFormatting sqref="A501:B501">
    <cfRule type="containsBlanks" dxfId="286" priority="292">
      <formula>LEN(TRIM(A501))=0</formula>
    </cfRule>
  </conditionalFormatting>
  <conditionalFormatting sqref="A917:C917">
    <cfRule type="containsBlanks" dxfId="285" priority="287">
      <formula>LEN(TRIM(A917))=0</formula>
    </cfRule>
  </conditionalFormatting>
  <conditionalFormatting sqref="A493:B499">
    <cfRule type="containsBlanks" dxfId="284" priority="285">
      <formula>LEN(TRIM(A493))=0</formula>
    </cfRule>
  </conditionalFormatting>
  <conditionalFormatting sqref="A493:B499">
    <cfRule type="containsBlanks" dxfId="283" priority="284">
      <formula>LEN(TRIM(A493))=0</formula>
    </cfRule>
  </conditionalFormatting>
  <conditionalFormatting sqref="C493:C499">
    <cfRule type="containsBlanks" dxfId="282" priority="283">
      <formula>LEN(TRIM(C493))=0</formula>
    </cfRule>
  </conditionalFormatting>
  <conditionalFormatting sqref="B531:C531">
    <cfRule type="containsBlanks" dxfId="281" priority="282">
      <formula>LEN(TRIM(B531))=0</formula>
    </cfRule>
  </conditionalFormatting>
  <conditionalFormatting sqref="A740:C745">
    <cfRule type="containsBlanks" dxfId="280" priority="281">
      <formula>LEN(TRIM(A740))=0</formula>
    </cfRule>
  </conditionalFormatting>
  <conditionalFormatting sqref="F577:F578 F580:F586 F588:F591 F477 F572 F210:F212 F611 F140:F159 F422:F428 F669:F675 F440:F447 F791:F798 F574:F575 F113:F114 F119 F324:F326 F161:F176 F183 F190:F192 F180 F479:F480 F561:F562 F95:F104 F197:F206 F227:F228 F450:F456 F238:F275 F472:F475 F21:F47 F49:F62 F66:F93 F214:F225 F430:F435 F461:F470 F759:F779 F781:F789 F818:F833 F835:F884 F888:F916 F516:F555 F374:F420">
    <cfRule type="containsBlanks" dxfId="279" priority="280">
      <formula>LEN(TRIM(F21))=0</formula>
    </cfRule>
  </conditionalFormatting>
  <conditionalFormatting sqref="F445:F447 F450:F451">
    <cfRule type="containsBlanks" dxfId="278" priority="279">
      <formula>LEN(TRIM(F445))=0</formula>
    </cfRule>
  </conditionalFormatting>
  <conditionalFormatting sqref="F430:F432">
    <cfRule type="containsBlanks" dxfId="277" priority="278">
      <formula>LEN(TRIM(F430))=0</formula>
    </cfRule>
  </conditionalFormatting>
  <conditionalFormatting sqref="F207:F209 F63 F288:F323 F105 F213 F108:F112 F478 F780 F476 F471 F48 F94 F421 F429 F436:F439 F448:F449 F563:F571 F573 F576 F579 F587 F790 F799:F807 F812:F817 F115:F118 F120:F139 F160 F184:F189 F327:F373 F177:F179 F181:F182 F193:F196 F229:F237 F457:F460 F481:F515 F592:F610 F612:F668 F679:F758 F226 F556:F560">
    <cfRule type="containsBlanks" dxfId="276" priority="277">
      <formula>LEN(TRIM(F48))=0</formula>
    </cfRule>
  </conditionalFormatting>
  <conditionalFormatting sqref="F666 F668">
    <cfRule type="containsBlanks" dxfId="275" priority="276">
      <formula>LEN(TRIM(F666))=0</formula>
    </cfRule>
  </conditionalFormatting>
  <conditionalFormatting sqref="F771:F772 F433 F463 F51 F73:F75 F784 F801:F802 F831 F203:F206 F478 F777 F53 F79:F83">
    <cfRule type="containsBlanks" dxfId="274" priority="275">
      <formula>LEN(TRIM(F51))=0</formula>
    </cfRule>
  </conditionalFormatting>
  <conditionalFormatting sqref="F21:F31">
    <cfRule type="containsBlanks" dxfId="273" priority="274">
      <formula>LEN(TRIM(F21))=0</formula>
    </cfRule>
  </conditionalFormatting>
  <conditionalFormatting sqref="F51 F53">
    <cfRule type="containsBlanks" dxfId="272" priority="273">
      <formula>LEN(TRIM(F51))=0</formula>
    </cfRule>
  </conditionalFormatting>
  <conditionalFormatting sqref="F63">
    <cfRule type="containsBlanks" dxfId="271" priority="272">
      <formula>LEN(TRIM(F63))=0</formula>
    </cfRule>
  </conditionalFormatting>
  <conditionalFormatting sqref="F203:F206">
    <cfRule type="containsBlanks" dxfId="270" priority="271">
      <formula>LEN(TRIM(F203))=0</formula>
    </cfRule>
  </conditionalFormatting>
  <conditionalFormatting sqref="F433">
    <cfRule type="containsBlanks" dxfId="269" priority="270">
      <formula>LEN(TRIM(F433))=0</formula>
    </cfRule>
  </conditionalFormatting>
  <conditionalFormatting sqref="F771:F772">
    <cfRule type="containsBlanks" dxfId="268" priority="267">
      <formula>LEN(TRIM(F771))=0</formula>
    </cfRule>
  </conditionalFormatting>
  <conditionalFormatting sqref="F463">
    <cfRule type="containsBlanks" dxfId="267" priority="269">
      <formula>LEN(TRIM(F463))=0</formula>
    </cfRule>
  </conditionalFormatting>
  <conditionalFormatting sqref="F472 F474">
    <cfRule type="containsBlanks" dxfId="266" priority="268">
      <formula>LEN(TRIM(F472))=0</formula>
    </cfRule>
  </conditionalFormatting>
  <conditionalFormatting sqref="F795:F797">
    <cfRule type="containsBlanks" dxfId="265" priority="264">
      <formula>LEN(TRIM(F795))=0</formula>
    </cfRule>
  </conditionalFormatting>
  <conditionalFormatting sqref="F780 F783">
    <cfRule type="containsBlanks" dxfId="264" priority="266">
      <formula>LEN(TRIM(F780))=0</formula>
    </cfRule>
  </conditionalFormatting>
  <conditionalFormatting sqref="F784 F786:F789 F791:F793">
    <cfRule type="containsBlanks" dxfId="263" priority="265">
      <formula>LEN(TRIM(F784))=0</formula>
    </cfRule>
  </conditionalFormatting>
  <conditionalFormatting sqref="F831">
    <cfRule type="containsBlanks" dxfId="262" priority="263">
      <formula>LEN(TRIM(F831))=0</formula>
    </cfRule>
  </conditionalFormatting>
  <conditionalFormatting sqref="F871:F883">
    <cfRule type="containsBlanks" dxfId="261" priority="262">
      <formula>LEN(TRIM(F871))=0</formula>
    </cfRule>
  </conditionalFormatting>
  <conditionalFormatting sqref="F886">
    <cfRule type="containsBlanks" dxfId="260" priority="261">
      <formula>LEN(TRIM(F886))=0</formula>
    </cfRule>
  </conditionalFormatting>
  <conditionalFormatting sqref="F885:F886">
    <cfRule type="containsBlanks" dxfId="259" priority="259">
      <formula>LEN(TRIM(F885))=0</formula>
    </cfRule>
  </conditionalFormatting>
  <conditionalFormatting sqref="F885">
    <cfRule type="containsBlanks" dxfId="258" priority="260">
      <formula>LEN(TRIM(F885))=0</formula>
    </cfRule>
  </conditionalFormatting>
  <conditionalFormatting sqref="F887">
    <cfRule type="containsBlanks" dxfId="257" priority="258">
      <formula>LEN(TRIM(F887))=0</formula>
    </cfRule>
  </conditionalFormatting>
  <conditionalFormatting sqref="F887">
    <cfRule type="containsBlanks" dxfId="256" priority="257">
      <formula>LEN(TRIM(F887))=0</formula>
    </cfRule>
  </conditionalFormatting>
  <conditionalFormatting sqref="F889:F891">
    <cfRule type="containsBlanks" dxfId="255" priority="256">
      <formula>LEN(TRIM(F889))=0</formula>
    </cfRule>
  </conditionalFormatting>
  <conditionalFormatting sqref="F892:F895">
    <cfRule type="containsBlanks" dxfId="254" priority="255">
      <formula>LEN(TRIM(F892))=0</formula>
    </cfRule>
  </conditionalFormatting>
  <conditionalFormatting sqref="F430:F432">
    <cfRule type="containsBlanks" dxfId="253" priority="254">
      <formula>LEN(TRIM(F430))=0</formula>
    </cfRule>
  </conditionalFormatting>
  <conditionalFormatting sqref="F445:F447 F450:F451">
    <cfRule type="containsBlanks" dxfId="252" priority="253">
      <formula>LEN(TRIM(F445))=0</formula>
    </cfRule>
  </conditionalFormatting>
  <conditionalFormatting sqref="F481:F515">
    <cfRule type="containsBlanks" dxfId="251" priority="252">
      <formula>LEN(TRIM(F481))=0</formula>
    </cfRule>
  </conditionalFormatting>
  <conditionalFormatting sqref="F481:F515">
    <cfRule type="containsBlanks" dxfId="250" priority="251">
      <formula>LEN(TRIM(F481))=0</formula>
    </cfRule>
  </conditionalFormatting>
  <conditionalFormatting sqref="F213">
    <cfRule type="containsBlanks" dxfId="249" priority="250">
      <formula>LEN(TRIM(F213))=0</formula>
    </cfRule>
  </conditionalFormatting>
  <conditionalFormatting sqref="F213">
    <cfRule type="containsBlanks" dxfId="248" priority="249">
      <formula>LEN(TRIM(F213))=0</formula>
    </cfRule>
  </conditionalFormatting>
  <conditionalFormatting sqref="F217">
    <cfRule type="containsBlanks" dxfId="247" priority="248">
      <formula>LEN(TRIM(F217))=0</formula>
    </cfRule>
  </conditionalFormatting>
  <conditionalFormatting sqref="F217">
    <cfRule type="containsBlanks" dxfId="246" priority="247">
      <formula>LEN(TRIM(F217))=0</formula>
    </cfRule>
  </conditionalFormatting>
  <conditionalFormatting sqref="F219">
    <cfRule type="containsBlanks" dxfId="245" priority="246">
      <formula>LEN(TRIM(F219))=0</formula>
    </cfRule>
  </conditionalFormatting>
  <conditionalFormatting sqref="F219">
    <cfRule type="containsBlanks" dxfId="244" priority="245">
      <formula>LEN(TRIM(F219))=0</formula>
    </cfRule>
  </conditionalFormatting>
  <conditionalFormatting sqref="F830">
    <cfRule type="containsBlanks" dxfId="243" priority="244">
      <formula>LEN(TRIM(F830))=0</formula>
    </cfRule>
  </conditionalFormatting>
  <conditionalFormatting sqref="F830">
    <cfRule type="containsBlanks" dxfId="242" priority="243">
      <formula>LEN(TRIM(F830))=0</formula>
    </cfRule>
  </conditionalFormatting>
  <conditionalFormatting sqref="F50">
    <cfRule type="containsBlanks" dxfId="241" priority="242">
      <formula>LEN(TRIM(F50))=0</formula>
    </cfRule>
  </conditionalFormatting>
  <conditionalFormatting sqref="F50">
    <cfRule type="containsBlanks" dxfId="240" priority="241">
      <formula>LEN(TRIM(F50))=0</formula>
    </cfRule>
  </conditionalFormatting>
  <conditionalFormatting sqref="F50">
    <cfRule type="containsBlanks" dxfId="239" priority="240">
      <formula>LEN(TRIM(F50))=0</formula>
    </cfRule>
  </conditionalFormatting>
  <conditionalFormatting sqref="F69">
    <cfRule type="containsBlanks" dxfId="238" priority="238">
      <formula>LEN(TRIM(F69))=0</formula>
    </cfRule>
  </conditionalFormatting>
  <conditionalFormatting sqref="F160 F184:F189 F327:F332 F177:F179 F181:F182 F193:F196 F229:F237">
    <cfRule type="containsBlanks" dxfId="237" priority="237">
      <formula>LEN(TRIM(F160))=0</formula>
    </cfRule>
  </conditionalFormatting>
  <conditionalFormatting sqref="F69">
    <cfRule type="containsBlanks" dxfId="236" priority="239">
      <formula>LEN(TRIM(F69))=0</formula>
    </cfRule>
  </conditionalFormatting>
  <conditionalFormatting sqref="F84">
    <cfRule type="containsBlanks" dxfId="235" priority="234">
      <formula>LEN(TRIM(F84))=0</formula>
    </cfRule>
  </conditionalFormatting>
  <conditionalFormatting sqref="F69">
    <cfRule type="containsBlanks" dxfId="234" priority="236">
      <formula>LEN(TRIM(F69))=0</formula>
    </cfRule>
  </conditionalFormatting>
  <conditionalFormatting sqref="F84">
    <cfRule type="containsBlanks" dxfId="233" priority="235">
      <formula>LEN(TRIM(F84))=0</formula>
    </cfRule>
  </conditionalFormatting>
  <conditionalFormatting sqref="F84">
    <cfRule type="containsBlanks" dxfId="232" priority="233">
      <formula>LEN(TRIM(F84))=0</formula>
    </cfRule>
  </conditionalFormatting>
  <conditionalFormatting sqref="F104">
    <cfRule type="containsBlanks" dxfId="231" priority="232">
      <formula>LEN(TRIM(F104))=0</formula>
    </cfRule>
  </conditionalFormatting>
  <conditionalFormatting sqref="F104">
    <cfRule type="containsBlanks" dxfId="230" priority="231">
      <formula>LEN(TRIM(F104))=0</formula>
    </cfRule>
  </conditionalFormatting>
  <conditionalFormatting sqref="F201">
    <cfRule type="containsBlanks" dxfId="229" priority="228">
      <formula>LEN(TRIM(F201))=0</formula>
    </cfRule>
  </conditionalFormatting>
  <conditionalFormatting sqref="F104">
    <cfRule type="containsBlanks" dxfId="228" priority="230">
      <formula>LEN(TRIM(F104))=0</formula>
    </cfRule>
  </conditionalFormatting>
  <conditionalFormatting sqref="F201">
    <cfRule type="containsBlanks" dxfId="227" priority="229">
      <formula>LEN(TRIM(F201))=0</formula>
    </cfRule>
  </conditionalFormatting>
  <conditionalFormatting sqref="F202">
    <cfRule type="containsBlanks" dxfId="226" priority="225">
      <formula>LEN(TRIM(F202))=0</formula>
    </cfRule>
  </conditionalFormatting>
  <conditionalFormatting sqref="F201">
    <cfRule type="containsBlanks" dxfId="225" priority="227">
      <formula>LEN(TRIM(F201))=0</formula>
    </cfRule>
  </conditionalFormatting>
  <conditionalFormatting sqref="F202">
    <cfRule type="containsBlanks" dxfId="224" priority="226">
      <formula>LEN(TRIM(F202))=0</formula>
    </cfRule>
  </conditionalFormatting>
  <conditionalFormatting sqref="F202">
    <cfRule type="containsBlanks" dxfId="223" priority="224">
      <formula>LEN(TRIM(F202))=0</formula>
    </cfRule>
  </conditionalFormatting>
  <conditionalFormatting sqref="F393:F394">
    <cfRule type="containsBlanks" dxfId="222" priority="223">
      <formula>LEN(TRIM(F393))=0</formula>
    </cfRule>
  </conditionalFormatting>
  <conditionalFormatting sqref="F393:F394">
    <cfRule type="containsBlanks" dxfId="221" priority="222">
      <formula>LEN(TRIM(F393))=0</formula>
    </cfRule>
  </conditionalFormatting>
  <conditionalFormatting sqref="F395:F400">
    <cfRule type="containsBlanks" dxfId="220" priority="220">
      <formula>LEN(TRIM(F395))=0</formula>
    </cfRule>
  </conditionalFormatting>
  <conditionalFormatting sqref="F395:F400">
    <cfRule type="containsBlanks" dxfId="219" priority="219">
      <formula>LEN(TRIM(F395))=0</formula>
    </cfRule>
  </conditionalFormatting>
  <conditionalFormatting sqref="F393:F394">
    <cfRule type="containsBlanks" dxfId="218" priority="221">
      <formula>LEN(TRIM(F393))=0</formula>
    </cfRule>
  </conditionalFormatting>
  <conditionalFormatting sqref="F416:F417 F424:F425 F427:F428">
    <cfRule type="containsBlanks" dxfId="217" priority="217">
      <formula>LEN(TRIM(F416))=0</formula>
    </cfRule>
  </conditionalFormatting>
  <conditionalFormatting sqref="F416:F417 F424:F425 F427:F428">
    <cfRule type="containsBlanks" dxfId="216" priority="216">
      <formula>LEN(TRIM(F416))=0</formula>
    </cfRule>
  </conditionalFormatting>
  <conditionalFormatting sqref="F395:F400">
    <cfRule type="containsBlanks" dxfId="215" priority="218">
      <formula>LEN(TRIM(F395))=0</formula>
    </cfRule>
  </conditionalFormatting>
  <conditionalFormatting sqref="F416:F417 F424:F425 F427:F428">
    <cfRule type="containsBlanks" dxfId="214" priority="215">
      <formula>LEN(TRIM(F416))=0</formula>
    </cfRule>
  </conditionalFormatting>
  <conditionalFormatting sqref="F441 F443">
    <cfRule type="containsBlanks" dxfId="213" priority="214">
      <formula>LEN(TRIM(F441))=0</formula>
    </cfRule>
  </conditionalFormatting>
  <conditionalFormatting sqref="F441 F443">
    <cfRule type="containsBlanks" dxfId="212" priority="213">
      <formula>LEN(TRIM(F441))=0</formula>
    </cfRule>
  </conditionalFormatting>
  <conditionalFormatting sqref="F464:F465">
    <cfRule type="containsBlanks" dxfId="211" priority="211">
      <formula>LEN(TRIM(F464))=0</formula>
    </cfRule>
  </conditionalFormatting>
  <conditionalFormatting sqref="F464:F465">
    <cfRule type="containsBlanks" dxfId="210" priority="210">
      <formula>LEN(TRIM(F464))=0</formula>
    </cfRule>
  </conditionalFormatting>
  <conditionalFormatting sqref="F441 F443">
    <cfRule type="containsBlanks" dxfId="209" priority="212">
      <formula>LEN(TRIM(F441))=0</formula>
    </cfRule>
  </conditionalFormatting>
  <conditionalFormatting sqref="F476:F477">
    <cfRule type="containsBlanks" dxfId="208" priority="208">
      <formula>LEN(TRIM(F476))=0</formula>
    </cfRule>
  </conditionalFormatting>
  <conditionalFormatting sqref="F476:F477">
    <cfRule type="containsBlanks" dxfId="207" priority="207">
      <formula>LEN(TRIM(F476))=0</formula>
    </cfRule>
  </conditionalFormatting>
  <conditionalFormatting sqref="F464:F465">
    <cfRule type="containsBlanks" dxfId="206" priority="209">
      <formula>LEN(TRIM(F464))=0</formula>
    </cfRule>
  </conditionalFormatting>
  <conditionalFormatting sqref="F479">
    <cfRule type="containsBlanks" dxfId="205" priority="204">
      <formula>LEN(TRIM(F479))=0</formula>
    </cfRule>
  </conditionalFormatting>
  <conditionalFormatting sqref="F476:F477">
    <cfRule type="containsBlanks" dxfId="204" priority="206">
      <formula>LEN(TRIM(F476))=0</formula>
    </cfRule>
  </conditionalFormatting>
  <conditionalFormatting sqref="F479">
    <cfRule type="containsBlanks" dxfId="203" priority="205">
      <formula>LEN(TRIM(F479))=0</formula>
    </cfRule>
  </conditionalFormatting>
  <conditionalFormatting sqref="F549:F551">
    <cfRule type="containsBlanks" dxfId="202" priority="201">
      <formula>LEN(TRIM(F549))=0</formula>
    </cfRule>
  </conditionalFormatting>
  <conditionalFormatting sqref="F479">
    <cfRule type="containsBlanks" dxfId="201" priority="203">
      <formula>LEN(TRIM(F479))=0</formula>
    </cfRule>
  </conditionalFormatting>
  <conditionalFormatting sqref="F549:F551">
    <cfRule type="containsBlanks" dxfId="200" priority="202">
      <formula>LEN(TRIM(F549))=0</formula>
    </cfRule>
  </conditionalFormatting>
  <conditionalFormatting sqref="F549:F551">
    <cfRule type="containsBlanks" dxfId="199" priority="200">
      <formula>LEN(TRIM(F549))=0</formula>
    </cfRule>
  </conditionalFormatting>
  <conditionalFormatting sqref="F553">
    <cfRule type="containsBlanks" dxfId="198" priority="198">
      <formula>LEN(TRIM(F553))=0</formula>
    </cfRule>
  </conditionalFormatting>
  <conditionalFormatting sqref="F553">
    <cfRule type="containsBlanks" dxfId="197" priority="199">
      <formula>LEN(TRIM(F553))=0</formula>
    </cfRule>
  </conditionalFormatting>
  <conditionalFormatting sqref="F553">
    <cfRule type="containsBlanks" dxfId="196" priority="197">
      <formula>LEN(TRIM(F553))=0</formula>
    </cfRule>
  </conditionalFormatting>
  <conditionalFormatting sqref="F560">
    <cfRule type="containsBlanks" dxfId="195" priority="196">
      <formula>LEN(TRIM(F560))=0</formula>
    </cfRule>
  </conditionalFormatting>
  <conditionalFormatting sqref="F560">
    <cfRule type="containsBlanks" dxfId="194" priority="195">
      <formula>LEN(TRIM(F560))=0</formula>
    </cfRule>
  </conditionalFormatting>
  <conditionalFormatting sqref="F560">
    <cfRule type="containsBlanks" dxfId="193" priority="194">
      <formula>LEN(TRIM(F560))=0</formula>
    </cfRule>
  </conditionalFormatting>
  <conditionalFormatting sqref="F654">
    <cfRule type="containsBlanks" dxfId="192" priority="193">
      <formula>LEN(TRIM(F654))=0</formula>
    </cfRule>
  </conditionalFormatting>
  <conditionalFormatting sqref="F654">
    <cfRule type="containsBlanks" dxfId="191" priority="192">
      <formula>LEN(TRIM(F654))=0</formula>
    </cfRule>
  </conditionalFormatting>
  <conditionalFormatting sqref="F655:F657">
    <cfRule type="containsBlanks" dxfId="190" priority="189">
      <formula>LEN(TRIM(F655))=0</formula>
    </cfRule>
  </conditionalFormatting>
  <conditionalFormatting sqref="F654">
    <cfRule type="containsBlanks" dxfId="189" priority="191">
      <formula>LEN(TRIM(F654))=0</formula>
    </cfRule>
  </conditionalFormatting>
  <conditionalFormatting sqref="F655:F657">
    <cfRule type="containsBlanks" dxfId="188" priority="190">
      <formula>LEN(TRIM(F655))=0</formula>
    </cfRule>
  </conditionalFormatting>
  <conditionalFormatting sqref="F759:F760">
    <cfRule type="containsBlanks" dxfId="187" priority="187">
      <formula>LEN(TRIM(F759))=0</formula>
    </cfRule>
  </conditionalFormatting>
  <conditionalFormatting sqref="F655:F657">
    <cfRule type="containsBlanks" dxfId="186" priority="188">
      <formula>LEN(TRIM(F655))=0</formula>
    </cfRule>
  </conditionalFormatting>
  <conditionalFormatting sqref="F64:F65">
    <cfRule type="containsBlanks" dxfId="185" priority="186">
      <formula>LEN(TRIM(F64))=0</formula>
    </cfRule>
  </conditionalFormatting>
  <conditionalFormatting sqref="F64:F65">
    <cfRule type="containsBlanks" dxfId="184" priority="185">
      <formula>LEN(TRIM(F64))=0</formula>
    </cfRule>
  </conditionalFormatting>
  <conditionalFormatting sqref="F207">
    <cfRule type="containsBlanks" dxfId="183" priority="184">
      <formula>LEN(TRIM(F207))=0</formula>
    </cfRule>
  </conditionalFormatting>
  <conditionalFormatting sqref="F207">
    <cfRule type="containsBlanks" dxfId="182" priority="183">
      <formula>LEN(TRIM(F207))=0</formula>
    </cfRule>
  </conditionalFormatting>
  <conditionalFormatting sqref="F276:F287">
    <cfRule type="containsBlanks" dxfId="181" priority="182">
      <formula>LEN(TRIM(F276))=0</formula>
    </cfRule>
  </conditionalFormatting>
  <conditionalFormatting sqref="F276:F287">
    <cfRule type="containsBlanks" dxfId="180" priority="181">
      <formula>LEN(TRIM(F276))=0</formula>
    </cfRule>
  </conditionalFormatting>
  <conditionalFormatting sqref="F469 F471">
    <cfRule type="containsBlanks" dxfId="179" priority="179">
      <formula>LEN(TRIM(F469))=0</formula>
    </cfRule>
  </conditionalFormatting>
  <conditionalFormatting sqref="F469 F471">
    <cfRule type="containsBlanks" dxfId="178" priority="178">
      <formula>LEN(TRIM(F469))=0</formula>
    </cfRule>
  </conditionalFormatting>
  <conditionalFormatting sqref="F276:F287">
    <cfRule type="containsBlanks" dxfId="177" priority="180">
      <formula>LEN(TRIM(F276))=0</formula>
    </cfRule>
  </conditionalFormatting>
  <conditionalFormatting sqref="F469 F471">
    <cfRule type="containsBlanks" dxfId="176" priority="177">
      <formula>LEN(TRIM(F469))=0</formula>
    </cfRule>
  </conditionalFormatting>
  <conditionalFormatting sqref="F658:F661">
    <cfRule type="containsBlanks" dxfId="175" priority="176">
      <formula>LEN(TRIM(F658))=0</formula>
    </cfRule>
  </conditionalFormatting>
  <conditionalFormatting sqref="F658:F661">
    <cfRule type="containsBlanks" dxfId="174" priority="175">
      <formula>LEN(TRIM(F658))=0</formula>
    </cfRule>
  </conditionalFormatting>
  <conditionalFormatting sqref="F658:F661">
    <cfRule type="containsBlanks" dxfId="173" priority="174">
      <formula>LEN(TRIM(F658))=0</formula>
    </cfRule>
  </conditionalFormatting>
  <conditionalFormatting sqref="F809:F811 F834">
    <cfRule type="containsBlanks" dxfId="172" priority="171">
      <formula>LEN(TRIM(F809))=0</formula>
    </cfRule>
  </conditionalFormatting>
  <conditionalFormatting sqref="F808:F811 F834">
    <cfRule type="containsBlanks" dxfId="171" priority="173">
      <formula>LEN(TRIM(F808))=0</formula>
    </cfRule>
  </conditionalFormatting>
  <conditionalFormatting sqref="F808">
    <cfRule type="containsBlanks" dxfId="170" priority="172">
      <formula>LEN(TRIM(F808))=0</formula>
    </cfRule>
  </conditionalFormatting>
  <conditionalFormatting sqref="F809:F811 F834">
    <cfRule type="containsBlanks" dxfId="169" priority="170">
      <formula>LEN(TRIM(F809))=0</formula>
    </cfRule>
  </conditionalFormatting>
  <conditionalFormatting sqref="F676:F678">
    <cfRule type="containsBlanks" dxfId="168" priority="169">
      <formula>LEN(TRIM(F676))=0</formula>
    </cfRule>
  </conditionalFormatting>
  <conditionalFormatting sqref="F676:F678">
    <cfRule type="containsBlanks" dxfId="167" priority="168">
      <formula>LEN(TRIM(F676))=0</formula>
    </cfRule>
  </conditionalFormatting>
  <conditionalFormatting sqref="F676:F678">
    <cfRule type="containsBlanks" dxfId="166" priority="167">
      <formula>LEN(TRIM(F676))=0</formula>
    </cfRule>
  </conditionalFormatting>
  <conditionalFormatting sqref="F208">
    <cfRule type="containsBlanks" dxfId="165" priority="166">
      <formula>LEN(TRIM(F208))=0</formula>
    </cfRule>
  </conditionalFormatting>
  <conditionalFormatting sqref="F208">
    <cfRule type="containsBlanks" dxfId="164" priority="165">
      <formula>LEN(TRIM(F208))=0</formula>
    </cfRule>
  </conditionalFormatting>
  <conditionalFormatting sqref="F209">
    <cfRule type="containsBlanks" dxfId="163" priority="164">
      <formula>LEN(TRIM(F209))=0</formula>
    </cfRule>
  </conditionalFormatting>
  <conditionalFormatting sqref="F209">
    <cfRule type="containsBlanks" dxfId="162" priority="163">
      <formula>LEN(TRIM(F209))=0</formula>
    </cfRule>
  </conditionalFormatting>
  <conditionalFormatting sqref="F106:F107">
    <cfRule type="containsBlanks" dxfId="161" priority="162">
      <formula>LEN(TRIM(F106))=0</formula>
    </cfRule>
  </conditionalFormatting>
  <conditionalFormatting sqref="F107">
    <cfRule type="containsBlanks" dxfId="160" priority="161">
      <formula>LEN(TRIM(F107))=0</formula>
    </cfRule>
  </conditionalFormatting>
  <conditionalFormatting sqref="F106">
    <cfRule type="containsBlanks" dxfId="159" priority="160">
      <formula>LEN(TRIM(F106))=0</formula>
    </cfRule>
  </conditionalFormatting>
  <conditionalFormatting sqref="F106">
    <cfRule type="containsBlanks" dxfId="158" priority="159">
      <formula>LEN(TRIM(F106))=0</formula>
    </cfRule>
  </conditionalFormatting>
  <conditionalFormatting sqref="F452">
    <cfRule type="containsBlanks" dxfId="157" priority="158">
      <formula>LEN(TRIM(F452))=0</formula>
    </cfRule>
  </conditionalFormatting>
  <conditionalFormatting sqref="F452">
    <cfRule type="containsBlanks" dxfId="156" priority="157">
      <formula>LEN(TRIM(F452))=0</formula>
    </cfRule>
  </conditionalFormatting>
  <conditionalFormatting sqref="F917">
    <cfRule type="containsBlanks" dxfId="155" priority="156">
      <formula>LEN(TRIM(F917))=0</formula>
    </cfRule>
  </conditionalFormatting>
  <conditionalFormatting sqref="G210:G212 G21:G206 G214:G225 G227:G428 G430:G457 G461:G501 G512:G555 G557:G564 G566:G568 G570:G596 G598:G640 G653 G656:G749 G755 G759:G805 G818:G884 G888:G917">
    <cfRule type="containsBlanks" dxfId="154" priority="155">
      <formula>LEN(TRIM(G21))=0</formula>
    </cfRule>
  </conditionalFormatting>
  <conditionalFormatting sqref="G430:G432">
    <cfRule type="containsBlanks" dxfId="153" priority="154">
      <formula>LEN(TRIM(G430))=0</formula>
    </cfRule>
  </conditionalFormatting>
  <conditionalFormatting sqref="G207:G209 G213 G429 G565 G806:G807 G812:G817 G458:G460 G502:G511 G597 G641:G652 G750:G754 G226 G556 G569 G654:G655 G756:G758">
    <cfRule type="containsBlanks" dxfId="152" priority="153">
      <formula>LEN(TRIM(G207))=0</formula>
    </cfRule>
  </conditionalFormatting>
  <conditionalFormatting sqref="G771:G772 G433 G463 G51 G73:G75 G784 G204:G206 G53 G79:G83">
    <cfRule type="containsBlanks" dxfId="151" priority="152">
      <formula>LEN(TRIM(G51))=0</formula>
    </cfRule>
  </conditionalFormatting>
  <conditionalFormatting sqref="G21:G31">
    <cfRule type="containsBlanks" dxfId="150" priority="151">
      <formula>LEN(TRIM(G21))=0</formula>
    </cfRule>
  </conditionalFormatting>
  <conditionalFormatting sqref="G51 G53">
    <cfRule type="containsBlanks" dxfId="149" priority="150">
      <formula>LEN(TRIM(G51))=0</formula>
    </cfRule>
  </conditionalFormatting>
  <conditionalFormatting sqref="G204:G206">
    <cfRule type="containsBlanks" dxfId="148" priority="149">
      <formula>LEN(TRIM(G204))=0</formula>
    </cfRule>
  </conditionalFormatting>
  <conditionalFormatting sqref="G433">
    <cfRule type="containsBlanks" dxfId="147" priority="148">
      <formula>LEN(TRIM(G433))=0</formula>
    </cfRule>
  </conditionalFormatting>
  <conditionalFormatting sqref="G771:G772">
    <cfRule type="containsBlanks" dxfId="146" priority="145">
      <formula>LEN(TRIM(G771))=0</formula>
    </cfRule>
  </conditionalFormatting>
  <conditionalFormatting sqref="G463">
    <cfRule type="containsBlanks" dxfId="145" priority="147">
      <formula>LEN(TRIM(G463))=0</formula>
    </cfRule>
  </conditionalFormatting>
  <conditionalFormatting sqref="G472">
    <cfRule type="containsBlanks" dxfId="144" priority="146">
      <formula>LEN(TRIM(G472))=0</formula>
    </cfRule>
  </conditionalFormatting>
  <conditionalFormatting sqref="G783">
    <cfRule type="containsBlanks" dxfId="143" priority="144">
      <formula>LEN(TRIM(G783))=0</formula>
    </cfRule>
  </conditionalFormatting>
  <conditionalFormatting sqref="G784">
    <cfRule type="containsBlanks" dxfId="142" priority="143">
      <formula>LEN(TRIM(G784))=0</formula>
    </cfRule>
  </conditionalFormatting>
  <conditionalFormatting sqref="G871:G883">
    <cfRule type="containsBlanks" dxfId="141" priority="142">
      <formula>LEN(TRIM(G871))=0</formula>
    </cfRule>
  </conditionalFormatting>
  <conditionalFormatting sqref="G886">
    <cfRule type="containsBlanks" dxfId="140" priority="141">
      <formula>LEN(TRIM(G886))=0</formula>
    </cfRule>
  </conditionalFormatting>
  <conditionalFormatting sqref="G885:G886">
    <cfRule type="containsBlanks" dxfId="139" priority="139">
      <formula>LEN(TRIM(G885))=0</formula>
    </cfRule>
  </conditionalFormatting>
  <conditionalFormatting sqref="G885">
    <cfRule type="containsBlanks" dxfId="138" priority="140">
      <formula>LEN(TRIM(G885))=0</formula>
    </cfRule>
  </conditionalFormatting>
  <conditionalFormatting sqref="G887">
    <cfRule type="containsBlanks" dxfId="137" priority="138">
      <formula>LEN(TRIM(G887))=0</formula>
    </cfRule>
  </conditionalFormatting>
  <conditionalFormatting sqref="G887">
    <cfRule type="containsBlanks" dxfId="136" priority="137">
      <formula>LEN(TRIM(G887))=0</formula>
    </cfRule>
  </conditionalFormatting>
  <conditionalFormatting sqref="G889:G891">
    <cfRule type="containsBlanks" dxfId="135" priority="136">
      <formula>LEN(TRIM(G889))=0</formula>
    </cfRule>
  </conditionalFormatting>
  <conditionalFormatting sqref="G892:G895">
    <cfRule type="containsBlanks" dxfId="134" priority="135">
      <formula>LEN(TRIM(G892))=0</formula>
    </cfRule>
  </conditionalFormatting>
  <conditionalFormatting sqref="G430:G432">
    <cfRule type="containsBlanks" dxfId="133" priority="134">
      <formula>LEN(TRIM(G430))=0</formula>
    </cfRule>
  </conditionalFormatting>
  <conditionalFormatting sqref="G502:G511">
    <cfRule type="containsBlanks" dxfId="132" priority="133">
      <formula>LEN(TRIM(G502))=0</formula>
    </cfRule>
  </conditionalFormatting>
  <conditionalFormatting sqref="G502:G511">
    <cfRule type="containsBlanks" dxfId="131" priority="132">
      <formula>LEN(TRIM(G502))=0</formula>
    </cfRule>
  </conditionalFormatting>
  <conditionalFormatting sqref="G213">
    <cfRule type="containsBlanks" dxfId="130" priority="131">
      <formula>LEN(TRIM(G213))=0</formula>
    </cfRule>
  </conditionalFormatting>
  <conditionalFormatting sqref="G213">
    <cfRule type="containsBlanks" dxfId="129" priority="130">
      <formula>LEN(TRIM(G213))=0</formula>
    </cfRule>
  </conditionalFormatting>
  <conditionalFormatting sqref="G217">
    <cfRule type="containsBlanks" dxfId="128" priority="129">
      <formula>LEN(TRIM(G217))=0</formula>
    </cfRule>
  </conditionalFormatting>
  <conditionalFormatting sqref="G217">
    <cfRule type="containsBlanks" dxfId="127" priority="128">
      <formula>LEN(TRIM(G217))=0</formula>
    </cfRule>
  </conditionalFormatting>
  <conditionalFormatting sqref="G219">
    <cfRule type="containsBlanks" dxfId="126" priority="127">
      <formula>LEN(TRIM(G219))=0</formula>
    </cfRule>
  </conditionalFormatting>
  <conditionalFormatting sqref="G219">
    <cfRule type="containsBlanks" dxfId="125" priority="126">
      <formula>LEN(TRIM(G219))=0</formula>
    </cfRule>
  </conditionalFormatting>
  <conditionalFormatting sqref="G50">
    <cfRule type="containsBlanks" dxfId="124" priority="125">
      <formula>LEN(TRIM(G50))=0</formula>
    </cfRule>
  </conditionalFormatting>
  <conditionalFormatting sqref="G50">
    <cfRule type="containsBlanks" dxfId="123" priority="124">
      <formula>LEN(TRIM(G50))=0</formula>
    </cfRule>
  </conditionalFormatting>
  <conditionalFormatting sqref="G50">
    <cfRule type="containsBlanks" dxfId="122" priority="123">
      <formula>LEN(TRIM(G50))=0</formula>
    </cfRule>
  </conditionalFormatting>
  <conditionalFormatting sqref="G69">
    <cfRule type="containsBlanks" dxfId="121" priority="121">
      <formula>LEN(TRIM(G69))=0</formula>
    </cfRule>
  </conditionalFormatting>
  <conditionalFormatting sqref="G69">
    <cfRule type="containsBlanks" dxfId="120" priority="122">
      <formula>LEN(TRIM(G69))=0</formula>
    </cfRule>
  </conditionalFormatting>
  <conditionalFormatting sqref="G84">
    <cfRule type="containsBlanks" dxfId="119" priority="118">
      <formula>LEN(TRIM(G84))=0</formula>
    </cfRule>
  </conditionalFormatting>
  <conditionalFormatting sqref="G69">
    <cfRule type="containsBlanks" dxfId="118" priority="120">
      <formula>LEN(TRIM(G69))=0</formula>
    </cfRule>
  </conditionalFormatting>
  <conditionalFormatting sqref="G84">
    <cfRule type="containsBlanks" dxfId="117" priority="119">
      <formula>LEN(TRIM(G84))=0</formula>
    </cfRule>
  </conditionalFormatting>
  <conditionalFormatting sqref="G84">
    <cfRule type="containsBlanks" dxfId="116" priority="117">
      <formula>LEN(TRIM(G84))=0</formula>
    </cfRule>
  </conditionalFormatting>
  <conditionalFormatting sqref="G104">
    <cfRule type="containsBlanks" dxfId="115" priority="116">
      <formula>LEN(TRIM(G104))=0</formula>
    </cfRule>
  </conditionalFormatting>
  <conditionalFormatting sqref="G104">
    <cfRule type="containsBlanks" dxfId="114" priority="115">
      <formula>LEN(TRIM(G104))=0</formula>
    </cfRule>
  </conditionalFormatting>
  <conditionalFormatting sqref="G104">
    <cfRule type="containsBlanks" dxfId="113" priority="114">
      <formula>LEN(TRIM(G104))=0</formula>
    </cfRule>
  </conditionalFormatting>
  <conditionalFormatting sqref="G393:G394">
    <cfRule type="containsBlanks" dxfId="112" priority="113">
      <formula>LEN(TRIM(G393))=0</formula>
    </cfRule>
  </conditionalFormatting>
  <conditionalFormatting sqref="G393:G394">
    <cfRule type="containsBlanks" dxfId="111" priority="112">
      <formula>LEN(TRIM(G393))=0</formula>
    </cfRule>
  </conditionalFormatting>
  <conditionalFormatting sqref="G395:G400">
    <cfRule type="containsBlanks" dxfId="110" priority="110">
      <formula>LEN(TRIM(G395))=0</formula>
    </cfRule>
  </conditionalFormatting>
  <conditionalFormatting sqref="G395:G400">
    <cfRule type="containsBlanks" dxfId="109" priority="109">
      <formula>LEN(TRIM(G395))=0</formula>
    </cfRule>
  </conditionalFormatting>
  <conditionalFormatting sqref="G393:G394">
    <cfRule type="containsBlanks" dxfId="108" priority="111">
      <formula>LEN(TRIM(G393))=0</formula>
    </cfRule>
  </conditionalFormatting>
  <conditionalFormatting sqref="G416:G417">
    <cfRule type="containsBlanks" dxfId="107" priority="107">
      <formula>LEN(TRIM(G416))=0</formula>
    </cfRule>
  </conditionalFormatting>
  <conditionalFormatting sqref="G416:G417">
    <cfRule type="containsBlanks" dxfId="106" priority="106">
      <formula>LEN(TRIM(G416))=0</formula>
    </cfRule>
  </conditionalFormatting>
  <conditionalFormatting sqref="G395:G400">
    <cfRule type="containsBlanks" dxfId="105" priority="108">
      <formula>LEN(TRIM(G395))=0</formula>
    </cfRule>
  </conditionalFormatting>
  <conditionalFormatting sqref="G416:G417">
    <cfRule type="containsBlanks" dxfId="104" priority="105">
      <formula>LEN(TRIM(G416))=0</formula>
    </cfRule>
  </conditionalFormatting>
  <conditionalFormatting sqref="G464:G465">
    <cfRule type="containsBlanks" dxfId="103" priority="104">
      <formula>LEN(TRIM(G464))=0</formula>
    </cfRule>
  </conditionalFormatting>
  <conditionalFormatting sqref="G464:G465">
    <cfRule type="containsBlanks" dxfId="102" priority="103">
      <formula>LEN(TRIM(G464))=0</formula>
    </cfRule>
  </conditionalFormatting>
  <conditionalFormatting sqref="G464:G465">
    <cfRule type="containsBlanks" dxfId="101" priority="102">
      <formula>LEN(TRIM(G464))=0</formula>
    </cfRule>
  </conditionalFormatting>
  <conditionalFormatting sqref="G549:G551">
    <cfRule type="containsBlanks" dxfId="100" priority="100">
      <formula>LEN(TRIM(G549))=0</formula>
    </cfRule>
  </conditionalFormatting>
  <conditionalFormatting sqref="G549:G551">
    <cfRule type="containsBlanks" dxfId="99" priority="101">
      <formula>LEN(TRIM(G549))=0</formula>
    </cfRule>
  </conditionalFormatting>
  <conditionalFormatting sqref="G549:G551">
    <cfRule type="containsBlanks" dxfId="98" priority="99">
      <formula>LEN(TRIM(G549))=0</formula>
    </cfRule>
  </conditionalFormatting>
  <conditionalFormatting sqref="G553">
    <cfRule type="containsBlanks" dxfId="97" priority="97">
      <formula>LEN(TRIM(G553))=0</formula>
    </cfRule>
  </conditionalFormatting>
  <conditionalFormatting sqref="G553">
    <cfRule type="containsBlanks" dxfId="96" priority="98">
      <formula>LEN(TRIM(G553))=0</formula>
    </cfRule>
  </conditionalFormatting>
  <conditionalFormatting sqref="G553">
    <cfRule type="containsBlanks" dxfId="95" priority="96">
      <formula>LEN(TRIM(G553))=0</formula>
    </cfRule>
  </conditionalFormatting>
  <conditionalFormatting sqref="G654">
    <cfRule type="containsBlanks" dxfId="94" priority="95">
      <formula>LEN(TRIM(G654))=0</formula>
    </cfRule>
  </conditionalFormatting>
  <conditionalFormatting sqref="G654">
    <cfRule type="containsBlanks" dxfId="93" priority="94">
      <formula>LEN(TRIM(G654))=0</formula>
    </cfRule>
  </conditionalFormatting>
  <conditionalFormatting sqref="G655">
    <cfRule type="containsBlanks" dxfId="92" priority="91">
      <formula>LEN(TRIM(G655))=0</formula>
    </cfRule>
  </conditionalFormatting>
  <conditionalFormatting sqref="G654">
    <cfRule type="containsBlanks" dxfId="91" priority="93">
      <formula>LEN(TRIM(G654))=0</formula>
    </cfRule>
  </conditionalFormatting>
  <conditionalFormatting sqref="G655">
    <cfRule type="containsBlanks" dxfId="90" priority="92">
      <formula>LEN(TRIM(G655))=0</formula>
    </cfRule>
  </conditionalFormatting>
  <conditionalFormatting sqref="G759:G760">
    <cfRule type="containsBlanks" dxfId="89" priority="89">
      <formula>LEN(TRIM(G759))=0</formula>
    </cfRule>
  </conditionalFormatting>
  <conditionalFormatting sqref="G655">
    <cfRule type="containsBlanks" dxfId="88" priority="90">
      <formula>LEN(TRIM(G655))=0</formula>
    </cfRule>
  </conditionalFormatting>
  <conditionalFormatting sqref="G207">
    <cfRule type="containsBlanks" dxfId="87" priority="88">
      <formula>LEN(TRIM(G207))=0</formula>
    </cfRule>
  </conditionalFormatting>
  <conditionalFormatting sqref="G207">
    <cfRule type="containsBlanks" dxfId="86" priority="87">
      <formula>LEN(TRIM(G207))=0</formula>
    </cfRule>
  </conditionalFormatting>
  <conditionalFormatting sqref="G469">
    <cfRule type="containsBlanks" dxfId="85" priority="86">
      <formula>LEN(TRIM(G469))=0</formula>
    </cfRule>
  </conditionalFormatting>
  <conditionalFormatting sqref="G469">
    <cfRule type="containsBlanks" dxfId="84" priority="85">
      <formula>LEN(TRIM(G469))=0</formula>
    </cfRule>
  </conditionalFormatting>
  <conditionalFormatting sqref="G469">
    <cfRule type="containsBlanks" dxfId="83" priority="84">
      <formula>LEN(TRIM(G469))=0</formula>
    </cfRule>
  </conditionalFormatting>
  <conditionalFormatting sqref="G809:G811">
    <cfRule type="containsBlanks" dxfId="82" priority="81">
      <formula>LEN(TRIM(G809))=0</formula>
    </cfRule>
  </conditionalFormatting>
  <conditionalFormatting sqref="G808:G811">
    <cfRule type="containsBlanks" dxfId="81" priority="83">
      <formula>LEN(TRIM(G808))=0</formula>
    </cfRule>
  </conditionalFormatting>
  <conditionalFormatting sqref="G808">
    <cfRule type="containsBlanks" dxfId="80" priority="82">
      <formula>LEN(TRIM(G808))=0</formula>
    </cfRule>
  </conditionalFormatting>
  <conditionalFormatting sqref="G809:G811">
    <cfRule type="containsBlanks" dxfId="79" priority="80">
      <formula>LEN(TRIM(G809))=0</formula>
    </cfRule>
  </conditionalFormatting>
  <conditionalFormatting sqref="G208">
    <cfRule type="containsBlanks" dxfId="78" priority="79">
      <formula>LEN(TRIM(G208))=0</formula>
    </cfRule>
  </conditionalFormatting>
  <conditionalFormatting sqref="G208">
    <cfRule type="containsBlanks" dxfId="77" priority="78">
      <formula>LEN(TRIM(G208))=0</formula>
    </cfRule>
  </conditionalFormatting>
  <conditionalFormatting sqref="G209">
    <cfRule type="containsBlanks" dxfId="76" priority="77">
      <formula>LEN(TRIM(G209))=0</formula>
    </cfRule>
  </conditionalFormatting>
  <conditionalFormatting sqref="G209">
    <cfRule type="containsBlanks" dxfId="75" priority="76">
      <formula>LEN(TRIM(G209))=0</formula>
    </cfRule>
  </conditionalFormatting>
  <conditionalFormatting sqref="G452">
    <cfRule type="containsBlanks" dxfId="74" priority="75">
      <formula>LEN(TRIM(G452))=0</formula>
    </cfRule>
  </conditionalFormatting>
  <conditionalFormatting sqref="G452">
    <cfRule type="containsBlanks" dxfId="73" priority="74">
      <formula>LEN(TRIM(G452))=0</formula>
    </cfRule>
  </conditionalFormatting>
  <conditionalFormatting sqref="E577:E578 E580:E586 E588:E591 E477 E572 E21 E611 E140:E159 E422:E428 E669:E675 E445:E447 E791:E798 E574:E575 E76:E78 E113:E114 E119 E216 E228 E324:E326 E388:E389 E161:E176 E183 E190:E192 E180 E479:E480 E561:E562 E95:E104 E197:E206 E450:E456 E238:E275 E472:E475 E57:E62 E84:E93 E214 E430:E434 E461:E470 E759:E779 E781:E789 E818:E833 E835:E884 E889:E916 E516:E555 E407:E420">
    <cfRule type="containsBlanks" dxfId="72" priority="73">
      <formula>LEN(TRIM(E21))=0</formula>
    </cfRule>
  </conditionalFormatting>
  <conditionalFormatting sqref="E63 E288:E323 E105 E66:E75 E108:E112 E478 E780 E476 E471 E22:E53 E215 E207:E213 E887:E888 E94 E421 E429 E435:E444 E448:E449 E563:E571 E573 E576 E579 E587 E784:E793 E799:E807 E812:E817 E79:E83 E115:E118 E120:E139 E217:E227 E390:E406 E160 E184:E189 E327:E387 E177:E179 E181:E182 E193:E196 E229:E237 E453:E460 E481:E515 E592:E610 E612:E668 E679:E758 E556:E560">
    <cfRule type="containsBlanks" dxfId="71" priority="72">
      <formula>LEN(TRIM(E22))=0</formula>
    </cfRule>
  </conditionalFormatting>
  <conditionalFormatting sqref="E771:E772 E886 E433 E51:E53 E73:E75 E801:E802 E203:E206 E478 E777 E831:E833 E79:E83 E835:E870">
    <cfRule type="containsBlanks" dxfId="70" priority="71">
      <formula>LEN(TRIM(E51))=0</formula>
    </cfRule>
  </conditionalFormatting>
  <conditionalFormatting sqref="E885">
    <cfRule type="containsBlanks" dxfId="69" priority="70">
      <formula>LEN(TRIM(E885))=0</formula>
    </cfRule>
  </conditionalFormatting>
  <conditionalFormatting sqref="E885:E886">
    <cfRule type="containsBlanks" dxfId="68" priority="69">
      <formula>LEN(TRIM(E885))=0</formula>
    </cfRule>
  </conditionalFormatting>
  <conditionalFormatting sqref="E887:E888">
    <cfRule type="containsBlanks" dxfId="67" priority="68">
      <formula>LEN(TRIM(E887))=0</formula>
    </cfRule>
  </conditionalFormatting>
  <conditionalFormatting sqref="E430:E432">
    <cfRule type="containsBlanks" dxfId="66" priority="67">
      <formula>LEN(TRIM(E430))=0</formula>
    </cfRule>
  </conditionalFormatting>
  <conditionalFormatting sqref="E445:E447 E450:E451">
    <cfRule type="containsBlanks" dxfId="65" priority="66">
      <formula>LEN(TRIM(E445))=0</formula>
    </cfRule>
  </conditionalFormatting>
  <conditionalFormatting sqref="E481:E515">
    <cfRule type="containsBlanks" dxfId="64" priority="65">
      <formula>LEN(TRIM(E481))=0</formula>
    </cfRule>
  </conditionalFormatting>
  <conditionalFormatting sqref="E213">
    <cfRule type="containsBlanks" dxfId="63" priority="64">
      <formula>LEN(TRIM(E213))=0</formula>
    </cfRule>
  </conditionalFormatting>
  <conditionalFormatting sqref="E217">
    <cfRule type="containsBlanks" dxfId="62" priority="63">
      <formula>LEN(TRIM(E217))=0</formula>
    </cfRule>
  </conditionalFormatting>
  <conditionalFormatting sqref="E219">
    <cfRule type="containsBlanks" dxfId="61" priority="62">
      <formula>LEN(TRIM(E219))=0</formula>
    </cfRule>
  </conditionalFormatting>
  <conditionalFormatting sqref="E830">
    <cfRule type="containsBlanks" dxfId="60" priority="61">
      <formula>LEN(TRIM(E830))=0</formula>
    </cfRule>
  </conditionalFormatting>
  <conditionalFormatting sqref="E50">
    <cfRule type="containsBlanks" dxfId="59" priority="60">
      <formula>LEN(TRIM(E50))=0</formula>
    </cfRule>
  </conditionalFormatting>
  <conditionalFormatting sqref="E69:E72 E160 E184:E189 E327:E332 E177:E179 E181:E182 E193:E196 E229:E237">
    <cfRule type="containsBlanks" dxfId="58" priority="59">
      <formula>LEN(TRIM(E69))=0</formula>
    </cfRule>
  </conditionalFormatting>
  <conditionalFormatting sqref="E84">
    <cfRule type="containsBlanks" dxfId="57" priority="58">
      <formula>LEN(TRIM(E84))=0</formula>
    </cfRule>
  </conditionalFormatting>
  <conditionalFormatting sqref="E201">
    <cfRule type="containsBlanks" dxfId="56" priority="57">
      <formula>LEN(TRIM(E201))=0</formula>
    </cfRule>
  </conditionalFormatting>
  <conditionalFormatting sqref="E202">
    <cfRule type="containsBlanks" dxfId="55" priority="56">
      <formula>LEN(TRIM(E202))=0</formula>
    </cfRule>
  </conditionalFormatting>
  <conditionalFormatting sqref="E475:E477">
    <cfRule type="containsBlanks" dxfId="54" priority="55">
      <formula>LEN(TRIM(E475))=0</formula>
    </cfRule>
  </conditionalFormatting>
  <conditionalFormatting sqref="E479:E480">
    <cfRule type="containsBlanks" dxfId="53" priority="54">
      <formula>LEN(TRIM(E479))=0</formula>
    </cfRule>
  </conditionalFormatting>
  <conditionalFormatting sqref="E549:E551">
    <cfRule type="containsBlanks" dxfId="52" priority="53">
      <formula>LEN(TRIM(E549))=0</formula>
    </cfRule>
  </conditionalFormatting>
  <conditionalFormatting sqref="E560:E562">
    <cfRule type="containsBlanks" dxfId="51" priority="52">
      <formula>LEN(TRIM(E560))=0</formula>
    </cfRule>
  </conditionalFormatting>
  <conditionalFormatting sqref="E654">
    <cfRule type="containsBlanks" dxfId="50" priority="51">
      <formula>LEN(TRIM(E654))=0</formula>
    </cfRule>
  </conditionalFormatting>
  <conditionalFormatting sqref="E655:E657">
    <cfRule type="containsBlanks" dxfId="49" priority="50">
      <formula>LEN(TRIM(E655))=0</formula>
    </cfRule>
  </conditionalFormatting>
  <conditionalFormatting sqref="E207">
    <cfRule type="containsBlanks" dxfId="48" priority="49">
      <formula>LEN(TRIM(E207))=0</formula>
    </cfRule>
  </conditionalFormatting>
  <conditionalFormatting sqref="E276:E287">
    <cfRule type="containsBlanks" dxfId="47" priority="48">
      <formula>LEN(TRIM(E276))=0</formula>
    </cfRule>
  </conditionalFormatting>
  <conditionalFormatting sqref="E276:E287">
    <cfRule type="containsBlanks" dxfId="46" priority="47">
      <formula>LEN(TRIM(E276))=0</formula>
    </cfRule>
  </conditionalFormatting>
  <conditionalFormatting sqref="E676:E678">
    <cfRule type="containsBlanks" dxfId="45" priority="46">
      <formula>LEN(TRIM(E676))=0</formula>
    </cfRule>
  </conditionalFormatting>
  <conditionalFormatting sqref="E676:E678">
    <cfRule type="containsBlanks" dxfId="44" priority="45">
      <formula>LEN(TRIM(E676))=0</formula>
    </cfRule>
  </conditionalFormatting>
  <conditionalFormatting sqref="E658:E661">
    <cfRule type="containsBlanks" dxfId="43" priority="44">
      <formula>LEN(TRIM(E658))=0</formula>
    </cfRule>
  </conditionalFormatting>
  <conditionalFormatting sqref="E808:E811 E834">
    <cfRule type="containsBlanks" dxfId="42" priority="43">
      <formula>LEN(TRIM(E808))=0</formula>
    </cfRule>
  </conditionalFormatting>
  <conditionalFormatting sqref="E808">
    <cfRule type="containsBlanks" dxfId="41" priority="42">
      <formula>LEN(TRIM(E808))=0</formula>
    </cfRule>
  </conditionalFormatting>
  <conditionalFormatting sqref="E809:E811 E834">
    <cfRule type="containsBlanks" dxfId="40" priority="41">
      <formula>LEN(TRIM(E809))=0</formula>
    </cfRule>
  </conditionalFormatting>
  <conditionalFormatting sqref="E54:E56">
    <cfRule type="containsBlanks" dxfId="39" priority="40">
      <formula>LEN(TRIM(E54))=0</formula>
    </cfRule>
  </conditionalFormatting>
  <conditionalFormatting sqref="E54:E55">
    <cfRule type="containsBlanks" dxfId="38" priority="39">
      <formula>LEN(TRIM(E54))=0</formula>
    </cfRule>
  </conditionalFormatting>
  <conditionalFormatting sqref="E64:E65">
    <cfRule type="containsBlanks" dxfId="37" priority="38">
      <formula>LEN(TRIM(E64))=0</formula>
    </cfRule>
  </conditionalFormatting>
  <conditionalFormatting sqref="E64:E65">
    <cfRule type="containsBlanks" dxfId="36" priority="37">
      <formula>LEN(TRIM(E64))=0</formula>
    </cfRule>
  </conditionalFormatting>
  <conditionalFormatting sqref="E64:E65">
    <cfRule type="containsBlanks" dxfId="35" priority="36">
      <formula>LEN(TRIM(E64))=0</formula>
    </cfRule>
  </conditionalFormatting>
  <conditionalFormatting sqref="E208">
    <cfRule type="containsBlanks" dxfId="34" priority="35">
      <formula>LEN(TRIM(E208))=0</formula>
    </cfRule>
  </conditionalFormatting>
  <conditionalFormatting sqref="E209">
    <cfRule type="containsBlanks" dxfId="33" priority="34">
      <formula>LEN(TRIM(E209))=0</formula>
    </cfRule>
  </conditionalFormatting>
  <conditionalFormatting sqref="E107">
    <cfRule type="containsBlanks" dxfId="32" priority="33">
      <formula>LEN(TRIM(E107))=0</formula>
    </cfRule>
  </conditionalFormatting>
  <conditionalFormatting sqref="E107">
    <cfRule type="containsBlanks" dxfId="31" priority="32">
      <formula>LEN(TRIM(E107))=0</formula>
    </cfRule>
  </conditionalFormatting>
  <conditionalFormatting sqref="E107">
    <cfRule type="containsBlanks" dxfId="30" priority="31">
      <formula>LEN(TRIM(E107))=0</formula>
    </cfRule>
  </conditionalFormatting>
  <conditionalFormatting sqref="E106">
    <cfRule type="containsBlanks" dxfId="29" priority="30">
      <formula>LEN(TRIM(E106))=0</formula>
    </cfRule>
  </conditionalFormatting>
  <conditionalFormatting sqref="E106">
    <cfRule type="containsBlanks" dxfId="28" priority="29">
      <formula>LEN(TRIM(E106))=0</formula>
    </cfRule>
  </conditionalFormatting>
  <conditionalFormatting sqref="E106">
    <cfRule type="containsBlanks" dxfId="27" priority="28">
      <formula>LEN(TRIM(E106))=0</formula>
    </cfRule>
  </conditionalFormatting>
  <conditionalFormatting sqref="E452">
    <cfRule type="containsBlanks" dxfId="26" priority="27">
      <formula>LEN(TRIM(E452))=0</formula>
    </cfRule>
  </conditionalFormatting>
  <conditionalFormatting sqref="E917">
    <cfRule type="containsBlanks" dxfId="25" priority="26">
      <formula>LEN(TRIM(E917))=0</formula>
    </cfRule>
  </conditionalFormatting>
  <conditionalFormatting sqref="Q578 N598:Q599 P581:Q581 H45:J47 L45:L47 N580:O581 Q501 H48:L49 Q560:Q564 Q683 H434:Q451 H33:Q33 Q653 Q656:Q658 H821:L843 M45:Q49 H53:Q56 H60:Q61 H63:Q68 H71:Q84 H86:Q86 H88:Q103 H105:Q203 H214:Q214 H216:Q217 H219:Q224 H227:Q373 H388:Q400 H404:Q407 H413:Q417 H432:Q432 N474:Q500 H474:M501 N534:Q534 N527:Q527 N519:Q520 H519:M535 H537:M537 N542:Q542 H539:M542 H546:M546 N550:Q551 H550:M554 N559:Q559 H557:M564 H566:M568 N576:Q576 N574:Q574 N570:Q570 N582:Q596 H570:M596 N601:Q605 N633:Q633 H598:M640 H653:M653 N670:Q682 N684:Q749 H656:M658 H755:Q755 H768:N768 H771:Q771 H773:Q773 H776:Q781 H784:Q784 H786:Q805 H818:Q818 N821:Q843 M821:M863 M878 M890:M894 M907 M910:M917 H43:Q43 H420:Q428 H430:Q430 H456:Q457 Q557:Q558 H58:Q58 H461:Q461 H469:Q469 H471:Q471 H512:Q515 H517:Q517 H410:Q411 H660:M749 Q660:Q669 Q768">
    <cfRule type="containsBlanks" dxfId="24" priority="25">
      <formula>LEN(TRIM(H33))=0</formula>
    </cfRule>
  </conditionalFormatting>
  <conditionalFormatting sqref="H352 J352 N352 P352">
    <cfRule type="containsBlanks" dxfId="23" priority="24">
      <formula>LEN(TRIM(H352))=0</formula>
    </cfRule>
  </conditionalFormatting>
  <conditionalFormatting sqref="K45:K47">
    <cfRule type="containsBlanks" dxfId="22" priority="23">
      <formula>LEN(TRIM(K45))=0</formula>
    </cfRule>
  </conditionalFormatting>
  <conditionalFormatting sqref="H462:Q462">
    <cfRule type="containsBlanks" dxfId="21" priority="21">
      <formula>LEN(TRIM(#REF!))=0</formula>
    </cfRule>
  </conditionalFormatting>
  <conditionalFormatting sqref="H458:Q460 H463:Q464 H645:Q647">
    <cfRule type="containsBlanks" dxfId="20" priority="22">
      <formula>LEN(TRIM(H458))=0</formula>
    </cfRule>
  </conditionalFormatting>
  <conditionalFormatting sqref="H659:M659">
    <cfRule type="containsBlanks" dxfId="19" priority="20">
      <formula>LEN(TRIM(H659))=0</formula>
    </cfRule>
  </conditionalFormatting>
  <conditionalFormatting sqref="O768:P768">
    <cfRule type="containsBlanks" dxfId="18" priority="19">
      <formula>LEN(TRIM(O768))=0</formula>
    </cfRule>
  </conditionalFormatting>
  <conditionalFormatting sqref="R33 R43 R45:R49 R53:R56 R58 R60:R61 R63:R68 R71:R84 R86 R88:R103 R105:R203 R214 R216:R217 R219:R224 R227:R373 R388:R400 R404:R407 R410:R411 R413:R417 R420:R428 R430 R432 R434:R451 R456:R457 R461 R469 R471 R474:R501 R512:R515 R517 R519:R535 R537 R539:R542 R546 R550:R554 R557:R564 R566:R568 R570:R596 R598:R640 R653 R656:R749 R755 R768 R771 R773 R776:R781 R784 R786:R805 R818 R821:R863 R878 R890:R894 R907 R910:R917">
    <cfRule type="containsBlanks" dxfId="17" priority="18">
      <formula>LEN(TRIM(R33))=0</formula>
    </cfRule>
  </conditionalFormatting>
  <conditionalFormatting sqref="R462">
    <cfRule type="containsBlanks" dxfId="16" priority="16">
      <formula>LEN(TRIM(#REF!))=0</formula>
    </cfRule>
  </conditionalFormatting>
  <conditionalFormatting sqref="R458:R460 R463:R464 R645:R647">
    <cfRule type="containsBlanks" dxfId="15" priority="17">
      <formula>LEN(TRIM(R458))=0</formula>
    </cfRule>
  </conditionalFormatting>
  <conditionalFormatting sqref="S33 S43 S45:S49 S53:S56 S58 S60:S61 S63:S68 S71:S84 S86 S88:S103 S105:S203 S214 S216:S217 S219:S224 S227:S373 S388:S400 S404:S407 S410:S411 S413:S417 S420:S428 S430 S432 S434:S451 S456:S457 S461 S469 S471 S474:S501 S512:S515 S517 S519:S535 S537 S539:S542 S546 S550:S554 S557:S564 S566:S568 S570:S596 S598:S640 S653 S656:S749 S755 S768 S771 S773 S776:S781 S784 S786:S805 S818 S821:S863 S878 S890:S894 S907 S910:S917">
    <cfRule type="containsBlanks" dxfId="14" priority="15">
      <formula>LEN(TRIM(S33))=0</formula>
    </cfRule>
  </conditionalFormatting>
  <conditionalFormatting sqref="S462">
    <cfRule type="containsBlanks" dxfId="13" priority="13">
      <formula>LEN(TRIM(#REF!))=0</formula>
    </cfRule>
  </conditionalFormatting>
  <conditionalFormatting sqref="S458:S460 S463:S464 S645:S647">
    <cfRule type="containsBlanks" dxfId="12" priority="14">
      <formula>LEN(TRIM(S458))=0</formula>
    </cfRule>
  </conditionalFormatting>
  <conditionalFormatting sqref="U33 U43 U45:U49 U53:U56 U58 U60:U61 U63:U68 U71:U84 U86 U88:U103 U105:U203 U214 U216:U217 U219:U224 U227:U373 U388:U400 U404:U407 U410:U411 U413:U417 U420:U428 U430 U432 U434:U451 U456:U457 U461 U469 U471 U474:U501 U512:U515 U517 U519:U535 U537 U539:U542 U546 U550:U554 U557:U564 U566:U568 U570:U596 U598:U640 U653 U656:U749 U755 U768 U771 U773 U776:U781 U784 U786:U805 U818 U821:U863 U878 U890:U894 U907 U910:U917">
    <cfRule type="containsBlanks" dxfId="11" priority="12">
      <formula>LEN(TRIM(U33))=0</formula>
    </cfRule>
  </conditionalFormatting>
  <conditionalFormatting sqref="U462">
    <cfRule type="containsBlanks" dxfId="10" priority="10">
      <formula>LEN(TRIM(#REF!))=0</formula>
    </cfRule>
  </conditionalFormatting>
  <conditionalFormatting sqref="U458:U460 U463:U464 U645:U647">
    <cfRule type="containsBlanks" dxfId="9" priority="11">
      <formula>LEN(TRIM(U458))=0</formula>
    </cfRule>
  </conditionalFormatting>
  <conditionalFormatting sqref="W33 W43 W45:W49 W53:W56 W58 W60:W61 W63:W68 W71:W84 W86 W88:W103 W105:W203 W214 W216:W217 W219:W224 W227:W373 W388:W400 W404:W407 W410:W411 W413:W417 W420:W428 W430 W432 W434:W451 W456:W457 W461 W469 W471 W474:W501 W512:W515 W517 W519:W535 W537 W539:W542 W546 W550:W554 W557:W564 W566:W568 W570:W596 W598:W640 W653 W656:W749 W755 W768 W771 W773 W776:W781 W784 W786:W805 W818 W821:W863 W878 W890:W894 W907 W910:W917">
    <cfRule type="containsBlanks" dxfId="8" priority="9">
      <formula>LEN(TRIM(W33))=0</formula>
    </cfRule>
  </conditionalFormatting>
  <conditionalFormatting sqref="W462">
    <cfRule type="containsBlanks" dxfId="7" priority="7">
      <formula>LEN(TRIM(#REF!))=0</formula>
    </cfRule>
  </conditionalFormatting>
  <conditionalFormatting sqref="W458:W460 W463:W464 W645:W647">
    <cfRule type="containsBlanks" dxfId="6" priority="8">
      <formula>LEN(TRIM(W458))=0</formula>
    </cfRule>
  </conditionalFormatting>
  <conditionalFormatting sqref="Y33 Y43 Y45:Y49 Y53:Y56 Y58 Y60:Y61 Y63:Y68 Y71:Y84 Y86 Y88:Y103 Y105:Y203 Y214 Y216:Y217 Y219:Y224 Y227:Y373 Y388:Y400 Y404:Y407 Y410:Y411 Y413:Y417 Y420:Y428 Y430 Y432 Y434:Y451 Y456:Y457 Y461 Y469 Y471 Y474:Y501 Y512:Y515 Y517 Y519:Y535 Y537 Y539:Y542 Y546 Y550:Y554 Y557:Y564 Y566:Y568 Y570:Y596 Y598:Y640 Y653 Y656:Y749 Y755 Y768 Y771 Y773 Y776:Y781 Y784 Y786:Y805 Y818 Y821:Y863 Y878 Y890:Y894 Y907 Y910:Y917">
    <cfRule type="containsBlanks" dxfId="5" priority="6">
      <formula>LEN(TRIM(Y33))=0</formula>
    </cfRule>
  </conditionalFormatting>
  <conditionalFormatting sqref="Y462">
    <cfRule type="containsBlanks" dxfId="4" priority="4">
      <formula>LEN(TRIM(#REF!))=0</formula>
    </cfRule>
  </conditionalFormatting>
  <conditionalFormatting sqref="Y458:Y460 Y463:Y464 Y645:Y647">
    <cfRule type="containsBlanks" dxfId="3" priority="5">
      <formula>LEN(TRIM(Y458))=0</formula>
    </cfRule>
  </conditionalFormatting>
  <conditionalFormatting sqref="AA33 AA43 AA45:AA49 AA53:AA56 AA58 AA60:AA61 AA63:AA68 AA71:AA84 AA86 AA88:AA103 AA105:AA203 AA214 AA216:AA217 AA219:AA224 AA227:AA373 AA388:AA400 AA404:AA407 AA410:AA411 AA413:AA417 AA420:AA428 AA430 AA432 AA434:AA451 AA456:AA457 AA461 AA469 AA471 AA474:AA501 AA512:AA515 AA517 AA519:AA535 AA537 AA539:AA542 AA546 AA550:AA554 AA557:AA564 AA566:AA568 AA570:AA596 AA598:AA640 AA653 AA656:AA749 AA755 AA768 AA771 AA773 AA776:AA781 AA784 AA786:AA805 AA818 AA821:AA863 AA878 AA890:AA894 AA907 AA910:AA917">
    <cfRule type="containsBlanks" dxfId="2" priority="3">
      <formula>LEN(TRIM(AA33))=0</formula>
    </cfRule>
  </conditionalFormatting>
  <conditionalFormatting sqref="AA462">
    <cfRule type="containsBlanks" dxfId="1" priority="1">
      <formula>LEN(TRIM(#REF!))=0</formula>
    </cfRule>
  </conditionalFormatting>
  <conditionalFormatting sqref="AA458:AA460 AA463:AA464 AA645:AA647">
    <cfRule type="containsBlanks" dxfId="0" priority="2">
      <formula>LEN(TRIM(AA458))=0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Г ф</vt:lpstr>
      <vt:lpstr>'1 Г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2024-03-21T05:10:52Z</dcterms:created>
  <dcterms:modified xsi:type="dcterms:W3CDTF">2024-03-21T06:03:22Z</dcterms:modified>
</cp:coreProperties>
</file>