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6440"/>
  </bookViews>
  <sheets>
    <sheet name="11" sheetId="1" r:id="rId1"/>
  </sheets>
  <definedNames>
    <definedName name="_xlnm._FilterDatabase" localSheetId="0" hidden="1">'11'!$A$14:$AE$14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15" i="1" l="1"/>
  <c r="G115" i="1"/>
  <c r="F115" i="1"/>
  <c r="P29" i="1" l="1"/>
  <c r="G29" i="1"/>
  <c r="F29" i="1"/>
  <c r="P26" i="1"/>
  <c r="F26" i="1"/>
  <c r="G26" i="1"/>
  <c r="G28" i="1" l="1"/>
  <c r="F28" i="1"/>
  <c r="P114" i="1" l="1"/>
  <c r="O114" i="1"/>
  <c r="P109" i="1" l="1"/>
  <c r="O109" i="1"/>
  <c r="P36" i="1"/>
  <c r="O36" i="1"/>
  <c r="P25" i="1"/>
  <c r="O25" i="1"/>
  <c r="P23" i="1"/>
  <c r="O23" i="1"/>
  <c r="O108" i="1" l="1"/>
  <c r="P108" i="1"/>
  <c r="O17" i="1"/>
  <c r="P17" i="1"/>
  <c r="O51" i="1"/>
  <c r="P51" i="1"/>
  <c r="P107" i="1" l="1"/>
  <c r="P16" i="1"/>
  <c r="O16" i="1"/>
  <c r="O107" i="1"/>
  <c r="P15" i="1" l="1"/>
  <c r="O15" i="1"/>
</calcChain>
</file>

<file path=xl/sharedStrings.xml><?xml version="1.0" encoding="utf-8"?>
<sst xmlns="http://schemas.openxmlformats.org/spreadsheetml/2006/main" count="2048" uniqueCount="509">
  <si>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</si>
  <si>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</si>
  <si>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</si>
  <si>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</si>
  <si>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</si>
  <si>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</si>
  <si>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</si>
  <si>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</si>
  <si>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</si>
  <si>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</si>
  <si>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</si>
  <si>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</si>
  <si>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</si>
  <si>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</si>
  <si>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</si>
  <si>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</si>
  <si>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</si>
  <si>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</si>
  <si>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</si>
  <si>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</si>
  <si>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</si>
  <si>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</si>
  <si>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</si>
  <si>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</si>
  <si>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</si>
  <si>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</si>
  <si>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</si>
  <si>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</si>
  <si>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</si>
  <si>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</si>
  <si>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</si>
  <si>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</si>
  <si>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</si>
  <si>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</si>
  <si>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</si>
  <si>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</si>
  <si>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</si>
  <si>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</si>
  <si>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</si>
  <si>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</si>
  <si>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</si>
  <si>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</si>
  <si>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</si>
  <si>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</si>
  <si>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</si>
  <si>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</si>
  <si>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</si>
  <si>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</si>
  <si>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</si>
  <si>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</si>
  <si>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</si>
  <si>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</si>
  <si>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</si>
  <si>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</si>
  <si>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</si>
  <si>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</si>
  <si>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</si>
  <si>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Амурская область</t>
  </si>
  <si>
    <t>F_505-АГ-21тп</t>
  </si>
  <si>
    <t>H_505-АГ-31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</si>
  <si>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</si>
  <si>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</si>
  <si>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</si>
  <si>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</si>
  <si>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</si>
  <si>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</si>
  <si>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</si>
  <si>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</si>
  <si>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</si>
  <si>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</si>
  <si>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</si>
  <si>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</si>
  <si>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</si>
  <si>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</si>
  <si>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</si>
  <si>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</si>
  <si>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</si>
  <si>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</si>
  <si>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</si>
  <si>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</si>
  <si>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 xml:space="preserve">ТМ №3 в г. Благовещенске </t>
  </si>
  <si>
    <t xml:space="preserve">Тепловая сеть от ответвления коллекторов ТЭЦ-2 до теплотрассы на Патрокл   в г. Владивостоке. (СП ПТС) </t>
  </si>
  <si>
    <t>256,8 Гкал/ч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</si>
  <si>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</si>
  <si>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</si>
  <si>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</si>
  <si>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</si>
  <si>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</si>
  <si>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</si>
  <si>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</si>
  <si>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</si>
  <si>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</si>
  <si>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</si>
  <si>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</si>
  <si>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</si>
  <si>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</si>
  <si>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</si>
  <si>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</si>
  <si>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</si>
  <si>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</si>
  <si>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</si>
  <si>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</si>
  <si>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</si>
  <si>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</si>
  <si>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</si>
  <si>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</si>
  <si>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</si>
  <si>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</si>
  <si>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</si>
  <si>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</si>
  <si>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</si>
  <si>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</si>
  <si>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</si>
  <si>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</si>
  <si>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</si>
  <si>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</si>
  <si>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</si>
  <si>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</si>
  <si>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</si>
  <si>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</si>
  <si>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</si>
  <si>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</si>
  <si>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</si>
  <si>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</si>
  <si>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</si>
  <si>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</si>
  <si>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</si>
  <si>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</si>
  <si>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</si>
  <si>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6,369  Гкал/ч</t>
  </si>
  <si>
    <t>23,139  Гкал/ч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</si>
  <si>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</si>
  <si>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</si>
  <si>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</si>
  <si>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</si>
  <si>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</si>
  <si>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</si>
  <si>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0 т/ч</t>
  </si>
  <si>
    <t>5100 т/ч</t>
  </si>
  <si>
    <t>93,8 Гкал/час</t>
  </si>
  <si>
    <t>500/600/700/800 мм</t>
  </si>
  <si>
    <t>800/1000/1200 мм</t>
  </si>
  <si>
    <t>700/900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</si>
  <si>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</si>
  <si>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</si>
  <si>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</si>
  <si>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</si>
  <si>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</si>
  <si>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</si>
  <si>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I_505-ХТСКх-61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</si>
  <si>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</si>
  <si>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</si>
  <si>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</si>
  <si>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</si>
  <si>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</si>
  <si>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</si>
  <si>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</si>
  <si>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</si>
  <si>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</si>
  <si>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</si>
  <si>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</si>
  <si>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</si>
  <si>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</si>
  <si>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</si>
  <si>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</si>
  <si>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</si>
  <si>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</si>
  <si>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</si>
  <si>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</si>
  <si>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</si>
  <si>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</si>
  <si>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I_505-НГ-68</t>
  </si>
  <si>
    <t>I_505-НГ-69</t>
  </si>
  <si>
    <t>I_505-НГ-70</t>
  </si>
  <si>
    <t>ТМ-31 в г. Хабаровске</t>
  </si>
  <si>
    <t>376 Гкал/час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</si>
  <si>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</si>
  <si>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</si>
  <si>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</si>
  <si>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</si>
  <si>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</si>
  <si>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</si>
  <si>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</si>
  <si>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</si>
  <si>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</si>
  <si>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</si>
  <si>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</si>
  <si>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</si>
  <si>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</si>
  <si>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</si>
  <si>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</si>
  <si>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</si>
  <si>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J_505-АГ-81тп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</si>
  <si>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</si>
  <si>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</si>
  <si>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</si>
  <si>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</si>
  <si>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296/71-18</t>
  </si>
  <si>
    <t>КГКУ СЗ Министерство стоительства Хабаровского края</t>
  </si>
  <si>
    <t>200/150/100 мм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</si>
  <si>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</si>
  <si>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</si>
  <si>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</si>
  <si>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</si>
  <si>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</si>
  <si>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</si>
  <si>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108 мм</t>
  </si>
  <si>
    <t>0 мм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</si>
  <si>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</si>
  <si>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</si>
  <si>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</si>
  <si>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</si>
  <si>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</si>
  <si>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</si>
  <si>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Тепловая сеть УТ01111Б - УТ01114/1 по ул.Ульяновская  г. Артем</t>
  </si>
  <si>
    <t>71,242 Гкал/час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</si>
  <si>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</si>
  <si>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</si>
  <si>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</si>
  <si>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</si>
  <si>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</si>
  <si>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</si>
  <si>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</si>
  <si>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>800мм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</si>
  <si>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</si>
  <si>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</si>
  <si>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</si>
  <si>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</si>
  <si>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42,357 Гкал/час</t>
  </si>
  <si>
    <t>720 мм</t>
  </si>
  <si>
    <t>820 мм</t>
  </si>
  <si>
    <t>Техперевооружение теплотрассы УТ1229 до УТ1230 ул.Вилкова - ул.Калинина Дн 720х9 L=524 пм</t>
  </si>
  <si>
    <t>I_505-ПГт-116тп</t>
  </si>
  <si>
    <t>22/71-19</t>
  </si>
  <si>
    <t>ФГБОУ ВО "МГУ им.адм. Г.И. Невельского"</t>
  </si>
  <si>
    <t>УТ-1229 - УТ-1230 в г. Владивостоке</t>
  </si>
  <si>
    <t>26,31  Гкал/ч</t>
  </si>
  <si>
    <t>9,54 Гкал/ч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</si>
  <si>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</si>
  <si>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Строительство котельной в Волочаевском городке г. Хабаровска (мощность - 26,31 Гкал/ч)</t>
  </si>
  <si>
    <t>Техперевооружение тепломагистрали № 11 участок от УТ-1140 в сторону УТ-1143 ул. Станюковича</t>
  </si>
  <si>
    <t>J_505-ПГт-126тп</t>
  </si>
  <si>
    <t>Тепломагистраль №11 в г. Владивосток</t>
  </si>
  <si>
    <t>Хабаровский край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</si>
  <si>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</si>
  <si>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</si>
  <si>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</si>
  <si>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</si>
  <si>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</si>
  <si>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</si>
  <si>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</si>
  <si>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</si>
  <si>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</si>
  <si>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</si>
  <si>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Приказ Минэнерго России об утверждении актуализированной схемы теплоснабжения г. Хабаровска до 2034 г. от 22.05.2019 № 500</t>
  </si>
  <si>
    <t>500/700мм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</si>
  <si>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</si>
  <si>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>ТМ-32 в г. Хабаровске</t>
  </si>
  <si>
    <t>316 Гкал/час</t>
  </si>
  <si>
    <t xml:space="preserve"> 21.03.2019 </t>
  </si>
  <si>
    <t xml:space="preserve">138/ХТСК-19 </t>
  </si>
  <si>
    <t>Приказ департамента по ЖКХ и топливным ресурсам Приморского края от 20.04.2018 №19-54/2</t>
  </si>
  <si>
    <t>13,665 Гкал/час</t>
  </si>
  <si>
    <t>Теплотрасса УТ 1071 -  Узел "Б" ул. Новоивановская в г. Владивостоке</t>
  </si>
  <si>
    <t>124,49 Гкал/час</t>
  </si>
  <si>
    <t>теплотрасса УТ0105 - УТ0107  ул.Багратиона в г. Владивостоке</t>
  </si>
  <si>
    <t>159,45 Гкал/час</t>
  </si>
  <si>
    <t xml:space="preserve"> теплотрасса УТ0213 - УТ0214 в г. Владивостоке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</si>
  <si>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</si>
  <si>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</si>
  <si>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</si>
  <si>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ОАО "Владмебель", МКУ "ДСО ВГО"</t>
  </si>
  <si>
    <t>532/71-18</t>
  </si>
  <si>
    <t>250 мм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</si>
  <si>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</si>
  <si>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</si>
  <si>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</si>
  <si>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</si>
  <si>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</si>
  <si>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</si>
  <si>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</si>
  <si>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</si>
  <si>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</si>
  <si>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ФКП "УЗКС МО РФ"; ООО "ВерноПасификГрупп"; МУПВ "ВПЭС"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</si>
  <si>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</si>
  <si>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</si>
  <si>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</si>
  <si>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</si>
  <si>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Прокладка  тепловой сети от УТ01114/9 до границы земельного участка поликлиники по ул. Партизанская,13 Дн 133 L=2х250м.п. в г. Артеме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</si>
  <si>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</si>
  <si>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</si>
  <si>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</si>
  <si>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</si>
  <si>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</si>
  <si>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Техперевооружение тепловой сети от УТ-1113/02 до УТ-1113/03   ул. Адм.Фокина с 2Ду 500 мм на 2Ду 600 мм</t>
  </si>
  <si>
    <t>K_505-ПГт-127тп</t>
  </si>
  <si>
    <t xml:space="preserve">Теплотрасса УТ-1113/02 до УТ-1113/03   </t>
  </si>
  <si>
    <t>36,12 Гкал/час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</si>
  <si>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</si>
  <si>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</si>
  <si>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</si>
  <si>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</si>
  <si>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</si>
  <si>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</si>
  <si>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</si>
  <si>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Теплотрасса от УТ-1214 в сторону УТ-1216  </t>
  </si>
  <si>
    <t>103,56 Гкал/час</t>
  </si>
  <si>
    <t xml:space="preserve">Техперевооружение тепловой сети от УТ-1055 до УТ-1056 ул. Экипажная c 2Ду 700 мм на 2Ду 800 мм </t>
  </si>
  <si>
    <t>K_505-ПГт-130тп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</si>
  <si>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</si>
  <si>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</si>
  <si>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</si>
  <si>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</si>
  <si>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Техперевооружение тепловой сети от УТ-0118 - УТ-0121 пр. 100 лет Владивостоку с 2Ду 500 мм до 2Ду 700 мм</t>
  </si>
  <si>
    <t>K_505-ПГт-131тп</t>
  </si>
  <si>
    <t>633/71-19</t>
  </si>
  <si>
    <t xml:space="preserve">Теплотрасса от УТ-0118 - УТ-0121 </t>
  </si>
  <si>
    <t>58,21 Гкал/час</t>
  </si>
  <si>
    <t>Техперевооружение тепловой сети от УТ-1721 - УТ-1722 ул.К.Жигура с 2Ду 700 На 2Ду 800</t>
  </si>
  <si>
    <t>K_505-ПГт-132тп</t>
  </si>
  <si>
    <t xml:space="preserve">Теплотрасса от УТ-1721 - УТ-1722 </t>
  </si>
  <si>
    <t>145,17 Гкал/час</t>
  </si>
  <si>
    <t>Техперевооружение тепловой сети от  УТ-0108 т. А в сторону УТ-0110 ул.Русская с 2Ду 700 на 2Ду 800 L=2х178м.п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</si>
  <si>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</si>
  <si>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</si>
  <si>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</si>
  <si>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</si>
  <si>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</si>
  <si>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</si>
  <si>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78.125 Г 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</si>
  <si>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</si>
  <si>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Реконструкция т/м №1 Центрального района, от узла "А" до УТ-4Ц, с увеличением Ду 800 мм на Ду 100 0мм, СП БТЭЦ</t>
  </si>
  <si>
    <t>Техперевооружение тепловой сети № 03 от УТ 0310 -  УТ 0312  пр. Красного Знамени Дн 530х9 L=2х150м.п. Приморские тепловые сети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</si>
  <si>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</si>
  <si>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</si>
  <si>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</si>
  <si>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K_505-АГ-135тп</t>
  </si>
  <si>
    <t>K_505-ПГт-134тп</t>
  </si>
  <si>
    <t>H_505-ХТСКх-39</t>
  </si>
  <si>
    <t>I_505-ХТСКх-67тп</t>
  </si>
  <si>
    <t>K_505-ПГт-135тп</t>
  </si>
  <si>
    <t>I_505-ПГт-112тп</t>
  </si>
  <si>
    <t xml:space="preserve">МУП г. Хабаровска "Тепловые сети" в интересах "ТАЛАН-ХАБАРОВСК"; 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</si>
  <si>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</si>
  <si>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</si>
  <si>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</si>
  <si>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362/хтск-19</t>
  </si>
  <si>
    <t>31.06.2021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</si>
  <si>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 </t>
  </si>
  <si>
    <t>ТМ-18 в г. Хабаровске</t>
  </si>
  <si>
    <t>235 Гкал/час</t>
  </si>
  <si>
    <t>500мм</t>
  </si>
  <si>
    <t>700мм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</si>
  <si>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</si>
  <si>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</si>
  <si>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</si>
  <si>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</si>
  <si>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</si>
  <si>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</si>
  <si>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29.02.2021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</si>
  <si>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</si>
  <si>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</si>
  <si>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</si>
  <si>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</si>
  <si>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</si>
  <si>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 xml:space="preserve">Техперевооружение теплотрассы УТ0301 - УТ0303 Лесной переулок - ул.Пограничная Дн 630х8 L=232 п.м.(СП ПТС) </t>
  </si>
  <si>
    <t>378/5АГ-19</t>
  </si>
  <si>
    <t>Тепловая сеть от ТК-10 до объектов ГПОАУ «АКСТ» (учебный корпус, общежитие, столовая, гараж);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</si>
  <si>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</si>
  <si>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</si>
  <si>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</si>
  <si>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>ГПОАУ "АКСТ";</t>
  </si>
  <si>
    <t>Беззубкина Полина Андреевна, МУПВ «ВПЭС» в целях подключения объекта ООО "СтарСтрой"</t>
  </si>
  <si>
    <t>ООО "ВЕРНО ПАСИФИК ГРУПП"</t>
  </si>
  <si>
    <t>ТМ №!1ЦР в г. Благовещенске</t>
  </si>
  <si>
    <t>157,32 Гкал/час</t>
  </si>
  <si>
    <t>Постановление мэрии от 29.07.2019 №1401 Об утверждении «Актуализации схемы теплоснабжения муниципального образования «Город Биробиджан» Еврейской автономной области на период до 2032 года на 2020 год»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</si>
  <si>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</si>
  <si>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</si>
  <si>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</si>
  <si>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</si>
  <si>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</si>
  <si>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</si>
  <si>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</si>
  <si>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</si>
  <si>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</si>
  <si>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</si>
  <si>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</si>
  <si>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</si>
  <si>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</si>
  <si>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</si>
  <si>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</si>
  <si>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</si>
  <si>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</si>
  <si>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</si>
  <si>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</si>
  <si>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</si>
  <si>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</si>
  <si>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</si>
  <si>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</si>
  <si>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</si>
  <si>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</si>
  <si>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</si>
  <si>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</si>
  <si>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</si>
  <si>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 30.06.2017</t>
  </si>
  <si>
    <t>425/71-17</t>
  </si>
  <si>
    <t xml:space="preserve"> № 654 </t>
  </si>
  <si>
    <t>№656</t>
  </si>
  <si>
    <t>556/71-17</t>
  </si>
  <si>
    <t>812/71-16</t>
  </si>
  <si>
    <t>641/1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</si>
  <si>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</si>
  <si>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Владивостоке"; 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</si>
  <si>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Тепловая сеть МУПВ ВПЭС связанная с ТС АО "ДГК" в УТ-0331 до объекта: Многофункциональный комплекс в районе ул. Некрасовская 49-а;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</si>
  <si>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</si>
  <si>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помещениями";  Тепловая сеть от УТ1256/1 до объекта "Многоквартирный жилой дом в районе ул. Очаковская,5 в г. Владивостоке";Тепловая сеть МУПВ ВПЭС связанная с ТС АО "ДГК" в УТ-1068 к объекту Жилые дома по адресу: г. Владивосток, ул. Зейская, 10 первый и второй этап; тепловая сеть МУПВ ВПЭС связанная с ТС АО "ДГК" к объекту "Детский сад" по ул. Тихвинская, 3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</si>
  <si>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</si>
  <si>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</si>
  <si>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</si>
  <si>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в точке подключения: на границе земельного участка подключаемого объекта в узле трубопроводов УТ-01129/26 на внутриквартальной теплотрассе после ДТП «ОМИС» до объекта «Многоквартирный дом «Небесный» по ул. Севастопольская,33/1 в г. Артеме» </t>
  </si>
  <si>
    <t xml:space="preserve"> Тепловая сеть МУПВ ВПЭС связанная с ТС АО "ДГК"до объекта «Многоквартирный жилой дом со встроенной автостоянкой и нежилыми помещениямисоциального назначения по ул. Сафонова, 7 в г. Владивостоке»</t>
  </si>
  <si>
    <t>1. Тепловая сеть в точке подключения к магистральным тепловым сетям в УТ-0331 до объекта: Нежилое здание, расположеннное по адресу г. Владивосток, Партизанский проспект, 44»; 2.Тепловая сеть в точке подключения к магистральным тепловым сетям в УТ-0331 до объекта: «Физкультурно-образовательный комплекс с плавательным бассейном, по адресу г. Владивосток, Партизанский проспект, 44»; 3. Тепловая сеть в точке подключения к магистральным тепловым сетям в УТ-0331 до объекта: «Многоквартирный жилой дом с нежилыми помещениями в районе ул. Фонвизина в г. Владивостоке (ж/к «Высота»)»; 4. Тепловая сеть МУПВ ВПЭС связанная с ТС АО «ДГК» до объекта «Общежитие квартирного типа на 130 мест, расположенное по адресу: г. Владивосток, в районе ул. Днепровская, 19»</t>
  </si>
  <si>
    <t xml:space="preserve">Тепловая сеть МУПВ ВПЭС связанная с ТС АО "ДГК" в УТ-1232 до объекта:  Многоквартирный жилой дом в районе ул.Можжевеловая, 16а в г.Владивостоке; </t>
  </si>
  <si>
    <t>ООО "Ареал-Недвижемость"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</si>
  <si>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"ВПЭС" в целях подключения объекта ООО "Ренессанс"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</si>
  <si>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 МУПВ «ВПЭС» в целях подключения объекта ООО "СК Система"</t>
  </si>
  <si>
    <t>МУПВ «ВПЭС» в целях подключения объекта ООО «Альянс Строй Проект»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</si>
  <si>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Федерации»; ООО «ЖК-Строй»; МУПВ «ВПЭС» в целях подключения объекта АО «Ремстройцентр»; МУПВ «ВПЭС» в целях подключения объекта ОАО "Строитель";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</si>
  <si>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МУПВ «ВПЭС» в целях подключения объекта ЖСК-88</t>
  </si>
  <si>
    <t>Федеральное Капзенное предприятие Российская государственная компания Владивостокский государственный цирк</t>
  </si>
  <si>
    <t>ООО "ИСК "Аркада"</t>
  </si>
  <si>
    <t>ООО "Компания Турмалин ДВ"</t>
  </si>
  <si>
    <t>МУПВ «ВПЭС» в целях подключения объекта  Общество с ограниченной ответственностью Строительная компания
«Аврора-Строй»,</t>
  </si>
  <si>
    <t>МУПВ «ВПЭС» в целях подключения объекта АНОО ДО «ЦОР»; МУПВ «ВПЭС» в целях подключения объекта «Федеральное государственное бюджетное образовательное учереждение высшего образовния «Владивостокский государственный унивеситет экономики и сервиса (ВГУЭС); МУПВ «ВПЭС» в целях подключения объекта ООО «ИСК Система»; МУПВ «ВПЭС» в целях подключения объекта «Управление Федеральной службы войск национальной гвардии Российской Федерации по Приморскому краю»</t>
  </si>
  <si>
    <t xml:space="preserve">МУПВ ВПЭС в целях подключения объекта ООО "Новый дом" ; </t>
  </si>
  <si>
    <t>Котельный цех № 1 в г. Владивостоке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</si>
  <si>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</si>
  <si>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</si>
  <si>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Тепловая сеть № 24 от УТ2405 в сторону УТ-2407 по ул. Батарейная в г. Владивостоке</t>
  </si>
  <si>
    <t>Тепломагистраль 10,12,36 Участок т. "1" (ВТЭЦ-2) - Узел "А" ул. Фадеева - ул. Сахалинская в г. Владивостоке</t>
  </si>
  <si>
    <t>Тепломагистраль №26 от УТ-2605 в сторону УТ-2606 по ул. Борисенко в г. Владивостоке</t>
  </si>
  <si>
    <t>Теплотрасса УТ 1071 - узел А ул. Новоивановская в г. Владивостоке</t>
  </si>
  <si>
    <t xml:space="preserve">Тепловая сеть №12 от УТ 1245 до УТ 1247  по ул. Калинина в г. Владивостоке. </t>
  </si>
  <si>
    <t>Тепловая сеть УТ01110Б - УТ01111Б по ул.Кирова  г. Артем</t>
  </si>
  <si>
    <t>Тепловая сеть т.А со стороны УТ1304 до УТ1305 ул.Вязовая г. Владивостока</t>
  </si>
  <si>
    <t>Тепловая сеть т.А (между УТ1720 и УТ1721) до УТ1721 ул.К.Жигура г. Владивостока</t>
  </si>
  <si>
    <t xml:space="preserve">Тепловая сеть № 26 от УТ-2617 в сторону УТ-2618  по ул.Героев Хасана. </t>
  </si>
  <si>
    <t>185,5 Гкал/ч</t>
  </si>
  <si>
    <t>28,572 Гкал/час</t>
  </si>
  <si>
    <t>140,5 Гкал/час</t>
  </si>
  <si>
    <t>62,4 Гкал/час</t>
  </si>
  <si>
    <t>410,659 Гкал/час</t>
  </si>
  <si>
    <t>11,534 Гкал/час</t>
  </si>
  <si>
    <t>124,49 Гкал/ч</t>
  </si>
  <si>
    <t>59,979 Гкал/ч</t>
  </si>
  <si>
    <t>44,88 Гкал/час</t>
  </si>
  <si>
    <t>145,56 Гкал/час</t>
  </si>
  <si>
    <t>81 Гкал/час</t>
  </si>
  <si>
    <t>350 Гкал/ч</t>
  </si>
  <si>
    <t xml:space="preserve">820 мм </t>
  </si>
  <si>
    <t xml:space="preserve">700мм </t>
  </si>
  <si>
    <t xml:space="preserve">1000 м </t>
  </si>
  <si>
    <t>1020 мм</t>
  </si>
  <si>
    <t>250 Гкал/ч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</si>
  <si>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</si>
  <si>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Приказ Минэнерго России об утверждении актуализированной схемы теплоснабжения г. Хабаровска до 2035 г. от 19.06.2020 № 485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</si>
  <si>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</si>
  <si>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</si>
  <si>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</si>
  <si>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актуализированной схемы теплоснабжения ВГО на период 2036 года               №248 от 19.03.2019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</si>
  <si>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</si>
  <si>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Реконструкция ТМ-32 с увеличением диаметра от ТК 326.00 до ТК 328.26 с Ду 720/820 до 1020х12мм L=3418х2 (СП ХТС)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</si>
  <si>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</si>
  <si>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</si>
  <si>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Тепловая сеть  для подключения объекта «Поликлиника» литер «У» с надстройкой третьего этажа в Частное учреждение здравоохранения «Клиническая больница «РЖД-Медицина» города Хабаровск».
</t>
  </si>
  <si>
    <t>МУП г. Хабаровска "Тепловые сети" в интересах ООО "Специализированный застройщик - Конструктор";Частное учреждение здравоохранения «Клиническая больница «РЖД-Медицина» города Хабаровск».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</si>
  <si>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
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
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16-18»;  
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Заозерная, 36 в Железнодорожном районе г. Хабаровска".</t>
  </si>
  <si>
    <t>МУП г. Хабаровска "Тепловые сети" в интересах "ТАЛАН-ХАБАРОВСК"; 
МУП г. Хабаровска "Тепловые сети" в интересах ФГУП «ГВСУ№6»; 
МУП г. Хабаровска "Тепловые сети" в интересах ООО  "СМС Авто";  
МУП г. Хабаровска "Тепловые сети" в интересах  ООО "КЕТОМ"</t>
  </si>
  <si>
    <t>«Реконструкция ТМ-17 от ПНС-172 до ТК 731.04 с увеличением диаметра с Dy = 500/600 мм на Dy = 600/700 мм общей протяженностью 642,5х2м.п.»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</si>
  <si>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</si>
  <si>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</si>
  <si>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</si>
  <si>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331 Гкал/час</t>
  </si>
  <si>
    <t>500/600 мм</t>
  </si>
  <si>
    <t>600/700 мм</t>
  </si>
  <si>
    <t>2021
2020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</si>
  <si>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</si>
  <si>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</si>
  <si>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</si>
  <si>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</si>
  <si>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</si>
  <si>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</si>
  <si>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>23.10.2020г</t>
  </si>
  <si>
    <t>737 (ДС № 1)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</si>
  <si>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</si>
  <si>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</si>
  <si>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</si>
  <si>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Тепловая сеть от УТ1 до границ земельного участка объекта - "Многоквартирный жилой дом по ул.Октябрьская, 261 в квартале 122"; Тёплая  автостоянка  в  квартале  208;Тепловая сеть от ТК-24СЗ до существующих потребителей котельной по ул. Лазо, 111 (нежилое помещение по ул. Лазо, 113, жилой дом по ул. Лазо, 136, нежилое помещение по ул. Лазо, 144)</t>
  </si>
  <si>
    <t>ООО "Стройком"; ООО "Суперстрой";АО "АКС"</t>
  </si>
  <si>
    <t>L_505-ХТС-2тп</t>
  </si>
  <si>
    <t>Год раскрытия информации: 2021 год</t>
  </si>
  <si>
    <t xml:space="preserve"> Тепловая сеть от точки подключения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</si>
  <si>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к объекту ФГКУ «Дом офицеров ВВО» Министерства обороны Российской Федерации («ОДОРА»); тепловая сеть МУП г. Хабаровска "Тепловые сети" технологически связанная с тепловой сетью АО "ДГК" для подключения объект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Хабаровск»;  тепловая сеть МУП г. Хабаровска "Тепловые сети" технологически связанная с тепловой сетью АО "ДГК" для подключения объект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 «Многоквартирный жлой дом по ул. Запарина в Кировском районе г. Хабаровска»; 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</si>
  <si>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программ»; ФГБУ «ЦЖКУ» Минобороны России; МУП г. Хабаровска «Тепловые сети» в интересах ООО «Специализированный застройщик «УЮТ-СТРОЙ»; МУП г. Хабаровска «Тепловые сети» в интересах ООО «Константа»; МУП г. Хабаровска «Тепловые сети» в интересах ООО «РегионЖилье»;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</si>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</sst>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00000"/>
    <numFmt numFmtId="167" formatCode="#,##0_ ;\-#,##0\ "/>
    <numFmt numFmtId="168" formatCode="_-* #,##0.00\ _р_._-;\-* #,##0.00\ _р_._-;_-* &quot;-&quot;??\ _р_._-;_-@_-"/>
    <numFmt numFmtId="169" formatCode="0.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2" fillId="0" borderId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6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3" applyNumberFormat="0" applyAlignment="0" applyProtection="0"/>
    <xf numFmtId="0" fontId="19" fillId="20" borderId="4" applyNumberFormat="0" applyAlignment="0" applyProtection="0"/>
    <xf numFmtId="0" fontId="20" fillId="20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1" borderId="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10" applyNumberFormat="0" applyFont="0" applyAlignment="0" applyProtection="0"/>
    <xf numFmtId="0" fontId="30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2" fillId="0" borderId="0"/>
    <xf numFmtId="0" fontId="4" fillId="0" borderId="0"/>
    <xf numFmtId="9" fontId="3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3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3" fillId="0" borderId="0"/>
    <xf numFmtId="0" fontId="2" fillId="0" borderId="0"/>
    <xf numFmtId="0" fontId="35" fillId="0" borderId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9" fillId="0" borderId="0" applyFont="0" applyFill="0" applyBorder="0" applyAlignment="0" applyProtection="0"/>
    <xf numFmtId="168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0" borderId="0"/>
  </cellStyleXfs>
  <cellXfs count="106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5" fillId="0" borderId="1" xfId="1" applyFont="1" applyFill="1" applyBorder="1" applyAlignment="1"/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/>
    <xf numFmtId="165" fontId="4" fillId="0" borderId="2" xfId="4" applyNumberFormat="1" applyFont="1" applyFill="1" applyBorder="1" applyAlignment="1" applyProtection="1">
      <alignment horizontal="left" vertical="center" wrapText="1"/>
      <protection locked="0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vertical="top" wrapText="1"/>
    </xf>
    <xf numFmtId="0" fontId="5" fillId="0" borderId="1" xfId="1" applyFont="1" applyFill="1" applyBorder="1" applyAlignment="1">
      <alignment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4" fontId="4" fillId="0" borderId="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0" fillId="0" borderId="0" xfId="0" applyFont="1" applyFill="1"/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horizontal="center" vertical="center"/>
    </xf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1" fillId="0" borderId="0" xfId="0" applyFont="1" applyFill="1"/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8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2" fontId="4" fillId="24" borderId="2" xfId="0" applyNumberFormat="1" applyFont="1" applyFill="1" applyBorder="1" applyAlignment="1">
      <alignment horizontal="center" vertical="center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1104"/>
  <sheetViews>
    <sheetView tabSelected="1" view="pageBreakPreview" zoomScale="70" zoomScaleNormal="40" zoomScaleSheetLayoutView="70" workbookViewId="0">
      <pane xSplit="3" ySplit="15" topLeftCell="D31" activePane="bottomRight" state="frozen"/>
      <selection pane="topRight" activeCell="D1" sqref="D1"/>
      <selection pane="bottomLeft" activeCell="A16" sqref="A16"/>
      <selection pane="bottomRight" activeCell="A9" sqref="A9:Y9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20" customWidth="1"/>
    <col min="5" max="5" width="30.7109375" style="2" customWidth="1"/>
    <col min="6" max="6" width="40.7109375" style="2" customWidth="1"/>
    <col min="7" max="12" width="25.7109375" style="2" customWidth="1"/>
    <col min="13" max="13" width="212.5703125" style="2" customWidth="1"/>
    <col min="14" max="14" width="84.42578125" style="2" customWidth="1"/>
    <col min="15" max="16" width="15.7109375" style="2" customWidth="1"/>
    <col min="17" max="17" width="73.140625" style="4" customWidth="1"/>
    <col min="18" max="18" width="30.7109375" style="2" customWidth="1"/>
    <col min="19" max="20" width="20.7109375" style="84" customWidth="1"/>
    <col min="21" max="22" width="20.7109375" style="1" customWidth="1"/>
    <col min="23" max="23" width="30.7109375" style="1" customWidth="1"/>
    <col min="24" max="24" width="49" style="24" customWidth="1"/>
    <col min="25" max="25" width="59.42578125" style="1" customWidth="1"/>
    <col min="26" max="28" width="9.140625" style="88"/>
    <col min="29" max="31" width="21.85546875" style="88" customWidth="1"/>
    <col min="32" max="16384" width="9.140625" style="88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68</v>
      </c>
    </row>
    <row r="4" spans="1:25" ht="16.5" x14ac:dyDescent="0.25">
      <c r="A4" s="100" t="s">
        <v>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</row>
    <row r="5" spans="1:25" ht="15.75" x14ac:dyDescent="0.2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91"/>
      <c r="N5" s="91"/>
      <c r="O5" s="91"/>
      <c r="P5" s="91"/>
      <c r="Q5" s="6"/>
      <c r="R5" s="6"/>
      <c r="S5" s="91"/>
      <c r="T5" s="91"/>
      <c r="U5" s="91"/>
      <c r="V5" s="91"/>
      <c r="W5" s="91"/>
      <c r="X5" s="25"/>
      <c r="Y5" s="91"/>
    </row>
    <row r="6" spans="1:25" ht="15.75" x14ac:dyDescent="0.25">
      <c r="A6" s="102" t="s">
        <v>3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</row>
    <row r="7" spans="1:25" ht="15.75" x14ac:dyDescent="0.25">
      <c r="A7" s="103" t="s">
        <v>377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</row>
    <row r="8" spans="1:25" ht="15.75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7"/>
      <c r="N8" s="7"/>
      <c r="O8" s="7"/>
      <c r="P8" s="7"/>
      <c r="Q8" s="8"/>
      <c r="R8" s="9"/>
      <c r="S8" s="92"/>
      <c r="T8" s="92"/>
      <c r="U8" s="7"/>
      <c r="V8" s="7"/>
      <c r="W8" s="7"/>
      <c r="X8" s="26"/>
      <c r="Y8" s="7"/>
    </row>
    <row r="9" spans="1:25" ht="15.75" x14ac:dyDescent="0.25">
      <c r="A9" s="101" t="s">
        <v>501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</row>
    <row r="10" spans="1:25" x14ac:dyDescent="0.25">
      <c r="A10" s="10"/>
      <c r="B10" s="10"/>
      <c r="C10" s="10"/>
      <c r="D10" s="10"/>
      <c r="E10" s="10"/>
      <c r="F10" s="10"/>
      <c r="G10" s="10"/>
      <c r="H10" s="10"/>
      <c r="I10" s="18"/>
      <c r="J10" s="10"/>
      <c r="K10" s="18"/>
      <c r="L10" s="10"/>
      <c r="M10" s="10"/>
      <c r="N10" s="10"/>
      <c r="O10" s="10"/>
      <c r="P10" s="10"/>
      <c r="Q10" s="10"/>
      <c r="R10" s="10"/>
      <c r="S10" s="85"/>
      <c r="T10" s="85"/>
      <c r="U10" s="10"/>
      <c r="V10" s="10"/>
      <c r="W10" s="10"/>
      <c r="X10" s="27"/>
    </row>
    <row r="11" spans="1:25" ht="15.75" x14ac:dyDescent="0.25">
      <c r="A11" s="98" t="s">
        <v>4</v>
      </c>
      <c r="B11" s="98" t="s">
        <v>5</v>
      </c>
      <c r="C11" s="98" t="s">
        <v>6</v>
      </c>
      <c r="D11" s="98" t="s">
        <v>7</v>
      </c>
      <c r="E11" s="98"/>
      <c r="F11" s="98"/>
      <c r="G11" s="98" t="s">
        <v>8</v>
      </c>
      <c r="H11" s="98" t="s">
        <v>9</v>
      </c>
      <c r="I11" s="98"/>
      <c r="J11" s="98"/>
      <c r="K11" s="98"/>
      <c r="L11" s="98"/>
      <c r="M11" s="98" t="s">
        <v>10</v>
      </c>
      <c r="N11" s="98"/>
      <c r="O11" s="98"/>
      <c r="P11" s="98"/>
      <c r="Q11" s="98" t="s">
        <v>11</v>
      </c>
      <c r="R11" s="99" t="s">
        <v>12</v>
      </c>
      <c r="S11" s="98" t="s">
        <v>13</v>
      </c>
      <c r="T11" s="98"/>
      <c r="U11" s="98"/>
      <c r="V11" s="98"/>
      <c r="W11" s="98" t="s">
        <v>14</v>
      </c>
      <c r="X11" s="98"/>
      <c r="Y11" s="98" t="s">
        <v>15</v>
      </c>
    </row>
    <row r="12" spans="1:25" ht="141.75" customHeight="1" x14ac:dyDescent="0.25">
      <c r="A12" s="98"/>
      <c r="B12" s="98"/>
      <c r="C12" s="98"/>
      <c r="D12" s="98" t="s">
        <v>16</v>
      </c>
      <c r="E12" s="98"/>
      <c r="F12" s="98" t="s">
        <v>17</v>
      </c>
      <c r="G12" s="98"/>
      <c r="H12" s="98" t="s">
        <v>18</v>
      </c>
      <c r="I12" s="98" t="s">
        <v>19</v>
      </c>
      <c r="J12" s="98"/>
      <c r="K12" s="98" t="s">
        <v>20</v>
      </c>
      <c r="L12" s="98" t="s">
        <v>21</v>
      </c>
      <c r="M12" s="99" t="s">
        <v>22</v>
      </c>
      <c r="N12" s="99" t="s">
        <v>23</v>
      </c>
      <c r="O12" s="99" t="s">
        <v>24</v>
      </c>
      <c r="P12" s="99"/>
      <c r="Q12" s="98"/>
      <c r="R12" s="99"/>
      <c r="S12" s="104" t="s">
        <v>25</v>
      </c>
      <c r="T12" s="104"/>
      <c r="U12" s="98" t="s">
        <v>26</v>
      </c>
      <c r="V12" s="98"/>
      <c r="W12" s="98" t="s">
        <v>27</v>
      </c>
      <c r="X12" s="98" t="s">
        <v>28</v>
      </c>
      <c r="Y12" s="98"/>
    </row>
    <row r="13" spans="1:25" ht="84" customHeight="1" x14ac:dyDescent="0.25">
      <c r="A13" s="98"/>
      <c r="B13" s="98"/>
      <c r="C13" s="98"/>
      <c r="D13" s="60" t="s">
        <v>29</v>
      </c>
      <c r="E13" s="90" t="s">
        <v>30</v>
      </c>
      <c r="F13" s="98"/>
      <c r="G13" s="98"/>
      <c r="H13" s="98"/>
      <c r="I13" s="90" t="s">
        <v>31</v>
      </c>
      <c r="J13" s="90" t="s">
        <v>32</v>
      </c>
      <c r="K13" s="98"/>
      <c r="L13" s="98"/>
      <c r="M13" s="99"/>
      <c r="N13" s="99"/>
      <c r="O13" s="32" t="s">
        <v>33</v>
      </c>
      <c r="P13" s="32" t="s">
        <v>34</v>
      </c>
      <c r="Q13" s="98"/>
      <c r="R13" s="99"/>
      <c r="S13" s="61" t="s">
        <v>35</v>
      </c>
      <c r="T13" s="61" t="s">
        <v>36</v>
      </c>
      <c r="U13" s="61" t="s">
        <v>35</v>
      </c>
      <c r="V13" s="61" t="s">
        <v>36</v>
      </c>
      <c r="W13" s="98"/>
      <c r="X13" s="98"/>
      <c r="Y13" s="98"/>
    </row>
    <row r="14" spans="1:25" ht="15.75" x14ac:dyDescent="0.25">
      <c r="A14" s="93">
        <v>1</v>
      </c>
      <c r="B14" s="93">
        <v>2</v>
      </c>
      <c r="C14" s="93">
        <v>3</v>
      </c>
      <c r="D14" s="62">
        <v>4</v>
      </c>
      <c r="E14" s="93">
        <v>5</v>
      </c>
      <c r="F14" s="93">
        <v>6</v>
      </c>
      <c r="G14" s="93">
        <v>7</v>
      </c>
      <c r="H14" s="93">
        <v>8</v>
      </c>
      <c r="I14" s="93">
        <v>9</v>
      </c>
      <c r="J14" s="93">
        <v>10</v>
      </c>
      <c r="K14" s="93">
        <v>11</v>
      </c>
      <c r="L14" s="93">
        <v>12</v>
      </c>
      <c r="M14" s="93">
        <v>13</v>
      </c>
      <c r="N14" s="93">
        <v>14</v>
      </c>
      <c r="O14" s="93">
        <v>15</v>
      </c>
      <c r="P14" s="93">
        <v>16</v>
      </c>
      <c r="Q14" s="93">
        <v>17</v>
      </c>
      <c r="R14" s="93">
        <v>18</v>
      </c>
      <c r="S14" s="93">
        <v>19</v>
      </c>
      <c r="T14" s="93">
        <v>20</v>
      </c>
      <c r="U14" s="93">
        <v>21</v>
      </c>
      <c r="V14" s="93">
        <v>22</v>
      </c>
      <c r="W14" s="93">
        <v>23</v>
      </c>
      <c r="X14" s="90">
        <v>24</v>
      </c>
      <c r="Y14" s="93">
        <v>25</v>
      </c>
    </row>
    <row r="15" spans="1:25" s="96" customFormat="1" ht="15.75" x14ac:dyDescent="0.25">
      <c r="A15" s="11" t="s">
        <v>84</v>
      </c>
      <c r="B15" s="12" t="s">
        <v>243</v>
      </c>
      <c r="C15" s="13" t="s">
        <v>37</v>
      </c>
      <c r="D15" s="21" t="s">
        <v>38</v>
      </c>
      <c r="E15" s="13" t="s">
        <v>38</v>
      </c>
      <c r="F15" s="14" t="s">
        <v>38</v>
      </c>
      <c r="G15" s="14" t="s">
        <v>38</v>
      </c>
      <c r="H15" s="13" t="s">
        <v>38</v>
      </c>
      <c r="I15" s="13" t="s">
        <v>38</v>
      </c>
      <c r="J15" s="13" t="s">
        <v>38</v>
      </c>
      <c r="K15" s="13" t="s">
        <v>38</v>
      </c>
      <c r="L15" s="13" t="s">
        <v>38</v>
      </c>
      <c r="M15" s="13" t="s">
        <v>38</v>
      </c>
      <c r="N15" s="13" t="s">
        <v>38</v>
      </c>
      <c r="O15" s="16">
        <f t="shared" ref="O15:P15" si="0">O16</f>
        <v>0</v>
      </c>
      <c r="P15" s="16">
        <f t="shared" si="0"/>
        <v>112.72655000000002</v>
      </c>
      <c r="Q15" s="14" t="s">
        <v>38</v>
      </c>
      <c r="R15" s="16" t="s">
        <v>38</v>
      </c>
      <c r="S15" s="13" t="s">
        <v>38</v>
      </c>
      <c r="T15" s="13" t="s">
        <v>38</v>
      </c>
      <c r="U15" s="13" t="s">
        <v>38</v>
      </c>
      <c r="V15" s="13" t="s">
        <v>38</v>
      </c>
      <c r="W15" s="13" t="s">
        <v>38</v>
      </c>
      <c r="X15" s="28" t="s">
        <v>38</v>
      </c>
      <c r="Y15" s="13" t="s">
        <v>38</v>
      </c>
    </row>
    <row r="16" spans="1:25" s="96" customFormat="1" ht="31.5" x14ac:dyDescent="0.25">
      <c r="A16" s="11" t="s">
        <v>39</v>
      </c>
      <c r="B16" s="15" t="s">
        <v>40</v>
      </c>
      <c r="C16" s="13" t="s">
        <v>37</v>
      </c>
      <c r="D16" s="21" t="s">
        <v>38</v>
      </c>
      <c r="E16" s="13" t="s">
        <v>38</v>
      </c>
      <c r="F16" s="14" t="s">
        <v>38</v>
      </c>
      <c r="G16" s="14" t="s">
        <v>38</v>
      </c>
      <c r="H16" s="13" t="s">
        <v>38</v>
      </c>
      <c r="I16" s="13" t="s">
        <v>38</v>
      </c>
      <c r="J16" s="13" t="s">
        <v>38</v>
      </c>
      <c r="K16" s="13" t="s">
        <v>38</v>
      </c>
      <c r="L16" s="13" t="s">
        <v>38</v>
      </c>
      <c r="M16" s="13" t="s">
        <v>38</v>
      </c>
      <c r="N16" s="13" t="s">
        <v>38</v>
      </c>
      <c r="O16" s="16">
        <f>SUM(O17,O35)</f>
        <v>0</v>
      </c>
      <c r="P16" s="16">
        <f>SUM(P17,P35)</f>
        <v>112.72655000000002</v>
      </c>
      <c r="Q16" s="13" t="s">
        <v>38</v>
      </c>
      <c r="R16" s="16" t="s">
        <v>38</v>
      </c>
      <c r="S16" s="14" t="s">
        <v>38</v>
      </c>
      <c r="T16" s="14" t="s">
        <v>38</v>
      </c>
      <c r="U16" s="14" t="s">
        <v>38</v>
      </c>
      <c r="V16" s="14" t="s">
        <v>38</v>
      </c>
      <c r="W16" s="13" t="s">
        <v>38</v>
      </c>
      <c r="X16" s="28" t="s">
        <v>38</v>
      </c>
      <c r="Y16" s="13" t="s">
        <v>38</v>
      </c>
    </row>
    <row r="17" spans="1:25" s="96" customFormat="1" ht="47.25" x14ac:dyDescent="0.25">
      <c r="A17" s="11" t="s">
        <v>85</v>
      </c>
      <c r="B17" s="15" t="s">
        <v>41</v>
      </c>
      <c r="C17" s="13" t="s">
        <v>37</v>
      </c>
      <c r="D17" s="21" t="s">
        <v>38</v>
      </c>
      <c r="E17" s="13" t="s">
        <v>38</v>
      </c>
      <c r="F17" s="14" t="s">
        <v>38</v>
      </c>
      <c r="G17" s="14" t="s">
        <v>38</v>
      </c>
      <c r="H17" s="13" t="s">
        <v>38</v>
      </c>
      <c r="I17" s="13" t="s">
        <v>38</v>
      </c>
      <c r="J17" s="13" t="s">
        <v>38</v>
      </c>
      <c r="K17" s="13" t="s">
        <v>38</v>
      </c>
      <c r="L17" s="13" t="s">
        <v>38</v>
      </c>
      <c r="M17" s="13" t="s">
        <v>38</v>
      </c>
      <c r="N17" s="13" t="s">
        <v>38</v>
      </c>
      <c r="O17" s="16">
        <f>SUM(O18,O19,O20,O23,O25)</f>
        <v>0</v>
      </c>
      <c r="P17" s="16">
        <f>SUM(P18,P19,P20,P23,P25)</f>
        <v>112.72655000000002</v>
      </c>
      <c r="Q17" s="13" t="s">
        <v>38</v>
      </c>
      <c r="R17" s="16" t="s">
        <v>38</v>
      </c>
      <c r="S17" s="14" t="s">
        <v>38</v>
      </c>
      <c r="T17" s="14" t="s">
        <v>38</v>
      </c>
      <c r="U17" s="14" t="s">
        <v>38</v>
      </c>
      <c r="V17" s="14" t="s">
        <v>38</v>
      </c>
      <c r="W17" s="13" t="s">
        <v>38</v>
      </c>
      <c r="X17" s="28" t="s">
        <v>38</v>
      </c>
      <c r="Y17" s="13" t="s">
        <v>38</v>
      </c>
    </row>
    <row r="18" spans="1:25" s="96" customFormat="1" ht="63" x14ac:dyDescent="0.25">
      <c r="A18" s="11" t="s">
        <v>86</v>
      </c>
      <c r="B18" s="15" t="s">
        <v>42</v>
      </c>
      <c r="C18" s="13" t="s">
        <v>37</v>
      </c>
      <c r="D18" s="21" t="s">
        <v>38</v>
      </c>
      <c r="E18" s="13" t="s">
        <v>38</v>
      </c>
      <c r="F18" s="13" t="s">
        <v>38</v>
      </c>
      <c r="G18" s="14" t="s">
        <v>38</v>
      </c>
      <c r="H18" s="13" t="s">
        <v>38</v>
      </c>
      <c r="I18" s="13" t="s">
        <v>38</v>
      </c>
      <c r="J18" s="13" t="s">
        <v>38</v>
      </c>
      <c r="K18" s="13" t="s">
        <v>38</v>
      </c>
      <c r="L18" s="13" t="s">
        <v>38</v>
      </c>
      <c r="M18" s="13" t="s">
        <v>38</v>
      </c>
      <c r="N18" s="13" t="s">
        <v>38</v>
      </c>
      <c r="O18" s="13" t="s">
        <v>38</v>
      </c>
      <c r="P18" s="14" t="s">
        <v>38</v>
      </c>
      <c r="Q18" s="13" t="s">
        <v>38</v>
      </c>
      <c r="R18" s="14" t="s">
        <v>38</v>
      </c>
      <c r="S18" s="13" t="s">
        <v>38</v>
      </c>
      <c r="T18" s="13" t="s">
        <v>38</v>
      </c>
      <c r="U18" s="13" t="s">
        <v>38</v>
      </c>
      <c r="V18" s="13" t="s">
        <v>38</v>
      </c>
      <c r="W18" s="13" t="s">
        <v>38</v>
      </c>
      <c r="X18" s="28" t="s">
        <v>38</v>
      </c>
      <c r="Y18" s="13" t="s">
        <v>38</v>
      </c>
    </row>
    <row r="19" spans="1:25" s="96" customFormat="1" ht="63" x14ac:dyDescent="0.25">
      <c r="A19" s="11" t="s">
        <v>87</v>
      </c>
      <c r="B19" s="15" t="s">
        <v>43</v>
      </c>
      <c r="C19" s="13" t="s">
        <v>37</v>
      </c>
      <c r="D19" s="21" t="s">
        <v>38</v>
      </c>
      <c r="E19" s="13" t="s">
        <v>38</v>
      </c>
      <c r="F19" s="13" t="s">
        <v>38</v>
      </c>
      <c r="G19" s="14" t="s">
        <v>38</v>
      </c>
      <c r="H19" s="13" t="s">
        <v>38</v>
      </c>
      <c r="I19" s="13" t="s">
        <v>38</v>
      </c>
      <c r="J19" s="13" t="s">
        <v>38</v>
      </c>
      <c r="K19" s="13" t="s">
        <v>38</v>
      </c>
      <c r="L19" s="13" t="s">
        <v>38</v>
      </c>
      <c r="M19" s="13" t="s">
        <v>38</v>
      </c>
      <c r="N19" s="13" t="s">
        <v>38</v>
      </c>
      <c r="O19" s="13" t="s">
        <v>38</v>
      </c>
      <c r="P19" s="14" t="s">
        <v>38</v>
      </c>
      <c r="Q19" s="13" t="s">
        <v>38</v>
      </c>
      <c r="R19" s="13" t="s">
        <v>38</v>
      </c>
      <c r="S19" s="13" t="s">
        <v>38</v>
      </c>
      <c r="T19" s="13" t="s">
        <v>38</v>
      </c>
      <c r="U19" s="13" t="s">
        <v>38</v>
      </c>
      <c r="V19" s="13" t="s">
        <v>38</v>
      </c>
      <c r="W19" s="13" t="s">
        <v>38</v>
      </c>
      <c r="X19" s="28" t="s">
        <v>38</v>
      </c>
      <c r="Y19" s="13" t="s">
        <v>38</v>
      </c>
    </row>
    <row r="20" spans="1:25" s="96" customFormat="1" ht="63" x14ac:dyDescent="0.25">
      <c r="A20" s="11" t="s">
        <v>88</v>
      </c>
      <c r="B20" s="15" t="s">
        <v>44</v>
      </c>
      <c r="C20" s="13" t="s">
        <v>37</v>
      </c>
      <c r="D20" s="21" t="s">
        <v>38</v>
      </c>
      <c r="E20" s="13" t="s">
        <v>38</v>
      </c>
      <c r="F20" s="13" t="s">
        <v>38</v>
      </c>
      <c r="G20" s="14" t="s">
        <v>38</v>
      </c>
      <c r="H20" s="13" t="s">
        <v>38</v>
      </c>
      <c r="I20" s="13" t="s">
        <v>38</v>
      </c>
      <c r="J20" s="13" t="s">
        <v>38</v>
      </c>
      <c r="K20" s="13" t="s">
        <v>38</v>
      </c>
      <c r="L20" s="13" t="s">
        <v>38</v>
      </c>
      <c r="M20" s="13" t="s">
        <v>38</v>
      </c>
      <c r="N20" s="13" t="s">
        <v>38</v>
      </c>
      <c r="O20" s="13" t="s">
        <v>38</v>
      </c>
      <c r="P20" s="14" t="s">
        <v>38</v>
      </c>
      <c r="Q20" s="13" t="s">
        <v>38</v>
      </c>
      <c r="R20" s="13" t="s">
        <v>38</v>
      </c>
      <c r="S20" s="13" t="s">
        <v>38</v>
      </c>
      <c r="T20" s="13" t="s">
        <v>38</v>
      </c>
      <c r="U20" s="13" t="s">
        <v>38</v>
      </c>
      <c r="V20" s="13" t="s">
        <v>38</v>
      </c>
      <c r="W20" s="13" t="s">
        <v>38</v>
      </c>
      <c r="X20" s="28" t="s">
        <v>38</v>
      </c>
      <c r="Y20" s="13" t="s">
        <v>38</v>
      </c>
    </row>
    <row r="21" spans="1:25" ht="63" x14ac:dyDescent="0.25">
      <c r="A21" s="41" t="s">
        <v>88</v>
      </c>
      <c r="B21" s="33" t="s">
        <v>238</v>
      </c>
      <c r="C21" s="34" t="s">
        <v>149</v>
      </c>
      <c r="D21" s="71">
        <v>42713</v>
      </c>
      <c r="E21" s="93" t="s">
        <v>150</v>
      </c>
      <c r="F21" s="93">
        <v>1</v>
      </c>
      <c r="G21" s="35">
        <v>22.59</v>
      </c>
      <c r="H21" s="36">
        <v>43738</v>
      </c>
      <c r="I21" s="93">
        <v>2019</v>
      </c>
      <c r="J21" s="93">
        <v>4</v>
      </c>
      <c r="K21" s="93">
        <v>2019</v>
      </c>
      <c r="L21" s="93">
        <v>2019</v>
      </c>
      <c r="M21" s="63" t="s">
        <v>151</v>
      </c>
      <c r="N21" s="77" t="s">
        <v>152</v>
      </c>
      <c r="O21" s="72">
        <v>0</v>
      </c>
      <c r="P21" s="64">
        <v>6.3997000000000002</v>
      </c>
      <c r="Q21" s="80" t="s">
        <v>153</v>
      </c>
      <c r="R21" s="31" t="s">
        <v>156</v>
      </c>
      <c r="S21" s="31">
        <v>0</v>
      </c>
      <c r="T21" s="31" t="s">
        <v>71</v>
      </c>
      <c r="U21" s="31" t="s">
        <v>38</v>
      </c>
      <c r="V21" s="31" t="s">
        <v>38</v>
      </c>
      <c r="W21" s="31">
        <v>2019</v>
      </c>
      <c r="X21" s="38" t="s">
        <v>254</v>
      </c>
      <c r="Y21" s="31" t="s">
        <v>38</v>
      </c>
    </row>
    <row r="22" spans="1:25" ht="63" x14ac:dyDescent="0.25">
      <c r="A22" s="41" t="s">
        <v>88</v>
      </c>
      <c r="B22" s="37" t="s">
        <v>190</v>
      </c>
      <c r="C22" s="34" t="s">
        <v>191</v>
      </c>
      <c r="D22" s="71">
        <v>43214</v>
      </c>
      <c r="E22" s="93" t="s">
        <v>197</v>
      </c>
      <c r="F22" s="93">
        <v>1</v>
      </c>
      <c r="G22" s="35">
        <v>6.718</v>
      </c>
      <c r="H22" s="36">
        <v>43830</v>
      </c>
      <c r="I22" s="93" t="s">
        <v>38</v>
      </c>
      <c r="J22" s="93" t="s">
        <v>38</v>
      </c>
      <c r="K22" s="93" t="s">
        <v>38</v>
      </c>
      <c r="L22" s="93" t="s">
        <v>38</v>
      </c>
      <c r="M22" s="63" t="s">
        <v>502</v>
      </c>
      <c r="N22" s="77" t="s">
        <v>198</v>
      </c>
      <c r="O22" s="72">
        <v>0</v>
      </c>
      <c r="P22" s="64">
        <v>1.8472999999999999</v>
      </c>
      <c r="Q22" s="80" t="s">
        <v>200</v>
      </c>
      <c r="R22" s="31" t="s">
        <v>156</v>
      </c>
      <c r="S22" s="31">
        <v>0</v>
      </c>
      <c r="T22" s="31" t="s">
        <v>199</v>
      </c>
      <c r="U22" s="31" t="s">
        <v>38</v>
      </c>
      <c r="V22" s="31" t="s">
        <v>38</v>
      </c>
      <c r="W22" s="31">
        <v>2021</v>
      </c>
      <c r="X22" s="38" t="s">
        <v>466</v>
      </c>
      <c r="Y22" s="31" t="s">
        <v>38</v>
      </c>
    </row>
    <row r="23" spans="1:25" s="96" customFormat="1" ht="78.75" x14ac:dyDescent="0.25">
      <c r="A23" s="11" t="s">
        <v>89</v>
      </c>
      <c r="B23" s="39" t="s">
        <v>45</v>
      </c>
      <c r="C23" s="30" t="s">
        <v>37</v>
      </c>
      <c r="D23" s="40" t="s">
        <v>38</v>
      </c>
      <c r="E23" s="30" t="s">
        <v>38</v>
      </c>
      <c r="F23" s="30" t="s">
        <v>38</v>
      </c>
      <c r="G23" s="16" t="s">
        <v>38</v>
      </c>
      <c r="H23" s="30" t="s">
        <v>38</v>
      </c>
      <c r="I23" s="30" t="s">
        <v>38</v>
      </c>
      <c r="J23" s="30" t="s">
        <v>38</v>
      </c>
      <c r="K23" s="30" t="s">
        <v>38</v>
      </c>
      <c r="L23" s="30" t="s">
        <v>38</v>
      </c>
      <c r="M23" s="30" t="s">
        <v>38</v>
      </c>
      <c r="N23" s="30" t="s">
        <v>38</v>
      </c>
      <c r="O23" s="16">
        <f>SUM(O24)</f>
        <v>0</v>
      </c>
      <c r="P23" s="16">
        <f>SUM(P24)</f>
        <v>8.89</v>
      </c>
      <c r="Q23" s="30" t="s">
        <v>38</v>
      </c>
      <c r="R23" s="30" t="s">
        <v>38</v>
      </c>
      <c r="S23" s="30" t="s">
        <v>38</v>
      </c>
      <c r="T23" s="30" t="s">
        <v>38</v>
      </c>
      <c r="U23" s="30" t="s">
        <v>38</v>
      </c>
      <c r="V23" s="30" t="s">
        <v>38</v>
      </c>
      <c r="W23" s="30" t="s">
        <v>38</v>
      </c>
      <c r="X23" s="30" t="s">
        <v>38</v>
      </c>
      <c r="Y23" s="30" t="s">
        <v>38</v>
      </c>
    </row>
    <row r="24" spans="1:25" ht="78.75" x14ac:dyDescent="0.25">
      <c r="A24" s="41" t="s">
        <v>89</v>
      </c>
      <c r="B24" s="33" t="s">
        <v>239</v>
      </c>
      <c r="C24" s="42" t="s">
        <v>48</v>
      </c>
      <c r="D24" s="36" t="s">
        <v>38</v>
      </c>
      <c r="E24" s="31" t="s">
        <v>38</v>
      </c>
      <c r="F24" s="31">
        <v>3</v>
      </c>
      <c r="G24" s="35">
        <v>125.96</v>
      </c>
      <c r="H24" s="36">
        <v>43738</v>
      </c>
      <c r="I24" s="31">
        <v>2019</v>
      </c>
      <c r="J24" s="31">
        <v>4</v>
      </c>
      <c r="K24" s="31">
        <v>2019</v>
      </c>
      <c r="L24" s="31">
        <v>2019</v>
      </c>
      <c r="M24" s="63" t="s">
        <v>279</v>
      </c>
      <c r="N24" s="81" t="s">
        <v>128</v>
      </c>
      <c r="O24" s="35">
        <v>0</v>
      </c>
      <c r="P24" s="35">
        <v>8.89</v>
      </c>
      <c r="Q24" s="50" t="s">
        <v>75</v>
      </c>
      <c r="R24" s="31" t="s">
        <v>157</v>
      </c>
      <c r="S24" s="31" t="s">
        <v>237</v>
      </c>
      <c r="T24" s="31" t="s">
        <v>236</v>
      </c>
      <c r="U24" s="31" t="s">
        <v>129</v>
      </c>
      <c r="V24" s="31" t="s">
        <v>130</v>
      </c>
      <c r="W24" s="31">
        <v>2019</v>
      </c>
      <c r="X24" s="38" t="s">
        <v>254</v>
      </c>
      <c r="Y24" s="31" t="s">
        <v>38</v>
      </c>
    </row>
    <row r="25" spans="1:25" s="96" customFormat="1" ht="78.75" x14ac:dyDescent="0.25">
      <c r="A25" s="39" t="s">
        <v>90</v>
      </c>
      <c r="B25" s="39" t="s">
        <v>46</v>
      </c>
      <c r="C25" s="30" t="s">
        <v>37</v>
      </c>
      <c r="D25" s="40" t="s">
        <v>38</v>
      </c>
      <c r="E25" s="30" t="s">
        <v>38</v>
      </c>
      <c r="F25" s="30" t="s">
        <v>38</v>
      </c>
      <c r="G25" s="16" t="s">
        <v>38</v>
      </c>
      <c r="H25" s="30" t="s">
        <v>38</v>
      </c>
      <c r="I25" s="30" t="s">
        <v>38</v>
      </c>
      <c r="J25" s="30" t="s">
        <v>38</v>
      </c>
      <c r="K25" s="30" t="s">
        <v>38</v>
      </c>
      <c r="L25" s="30" t="s">
        <v>38</v>
      </c>
      <c r="M25" s="30" t="s">
        <v>38</v>
      </c>
      <c r="N25" s="30" t="s">
        <v>38</v>
      </c>
      <c r="O25" s="16">
        <f>SUM(O26:O34)</f>
        <v>0</v>
      </c>
      <c r="P25" s="16">
        <f>SUM(P26:P34)</f>
        <v>103.83655000000002</v>
      </c>
      <c r="Q25" s="30" t="s">
        <v>38</v>
      </c>
      <c r="R25" s="30" t="s">
        <v>38</v>
      </c>
      <c r="S25" s="30" t="s">
        <v>38</v>
      </c>
      <c r="T25" s="30" t="s">
        <v>38</v>
      </c>
      <c r="U25" s="30" t="s">
        <v>38</v>
      </c>
      <c r="V25" s="30" t="s">
        <v>38</v>
      </c>
      <c r="W25" s="30" t="s">
        <v>38</v>
      </c>
      <c r="X25" s="30" t="s">
        <v>38</v>
      </c>
      <c r="Y25" s="30" t="s">
        <v>38</v>
      </c>
    </row>
    <row r="26" spans="1:25" ht="409.5" x14ac:dyDescent="0.25">
      <c r="A26" s="41" t="s">
        <v>90</v>
      </c>
      <c r="B26" s="37" t="s">
        <v>49</v>
      </c>
      <c r="C26" s="34" t="s">
        <v>50</v>
      </c>
      <c r="D26" s="60" t="s">
        <v>38</v>
      </c>
      <c r="E26" s="60" t="s">
        <v>38</v>
      </c>
      <c r="F26" s="93">
        <f>39+1+1+1+3+4</f>
        <v>49</v>
      </c>
      <c r="G26" s="35">
        <f>509.17+44.710128+59.6653644+4.996428+4.76172 +6.001224+9.718452+8.02866+26.942424+2.625336+15.662868</f>
        <v>692.28260439999985</v>
      </c>
      <c r="H26" s="60">
        <v>41182</v>
      </c>
      <c r="I26" s="66" t="s">
        <v>38</v>
      </c>
      <c r="J26" s="66" t="s">
        <v>38</v>
      </c>
      <c r="K26" s="66">
        <v>2028</v>
      </c>
      <c r="L26" s="66">
        <v>2028</v>
      </c>
      <c r="M26" s="63" t="s">
        <v>503</v>
      </c>
      <c r="N26" s="50" t="s">
        <v>504</v>
      </c>
      <c r="O26" s="64">
        <v>0</v>
      </c>
      <c r="P26" s="64">
        <f>30.4+3.4613+4.57+0.38+0.364+0.459+0.7439+0.6124+0.2+1.19943+2.064</f>
        <v>44.45403000000001</v>
      </c>
      <c r="Q26" s="81" t="s">
        <v>76</v>
      </c>
      <c r="R26" s="31" t="s">
        <v>158</v>
      </c>
      <c r="S26" s="31" t="s">
        <v>140</v>
      </c>
      <c r="T26" s="31" t="s">
        <v>141</v>
      </c>
      <c r="U26" s="31" t="s">
        <v>38</v>
      </c>
      <c r="V26" s="31" t="s">
        <v>38</v>
      </c>
      <c r="W26" s="43">
        <v>2028</v>
      </c>
      <c r="X26" s="38" t="s">
        <v>466</v>
      </c>
      <c r="Y26" s="43" t="s">
        <v>38</v>
      </c>
    </row>
    <row r="27" spans="1:25" ht="378" x14ac:dyDescent="0.25">
      <c r="A27" s="41" t="s">
        <v>90</v>
      </c>
      <c r="B27" s="37" t="s">
        <v>52</v>
      </c>
      <c r="C27" s="34" t="s">
        <v>53</v>
      </c>
      <c r="D27" s="60" t="s">
        <v>38</v>
      </c>
      <c r="E27" s="65" t="s">
        <v>38</v>
      </c>
      <c r="F27" s="93">
        <v>24</v>
      </c>
      <c r="G27" s="35">
        <v>124.54</v>
      </c>
      <c r="H27" s="60">
        <v>41182</v>
      </c>
      <c r="I27" s="66" t="s">
        <v>38</v>
      </c>
      <c r="J27" s="66" t="s">
        <v>38</v>
      </c>
      <c r="K27" s="66">
        <v>2020</v>
      </c>
      <c r="L27" s="66">
        <v>2020</v>
      </c>
      <c r="M27" s="75" t="s">
        <v>148</v>
      </c>
      <c r="N27" s="78" t="s">
        <v>280</v>
      </c>
      <c r="O27" s="64">
        <v>0</v>
      </c>
      <c r="P27" s="64">
        <v>8.99</v>
      </c>
      <c r="Q27" s="81" t="s">
        <v>77</v>
      </c>
      <c r="R27" s="31" t="s">
        <v>159</v>
      </c>
      <c r="S27" s="31" t="s">
        <v>71</v>
      </c>
      <c r="T27" s="31" t="s">
        <v>70</v>
      </c>
      <c r="U27" s="31" t="s">
        <v>38</v>
      </c>
      <c r="V27" s="31" t="s">
        <v>38</v>
      </c>
      <c r="W27" s="31">
        <v>2021</v>
      </c>
      <c r="X27" s="38" t="s">
        <v>466</v>
      </c>
      <c r="Y27" s="31" t="s">
        <v>38</v>
      </c>
    </row>
    <row r="28" spans="1:25" ht="189" x14ac:dyDescent="0.25">
      <c r="A28" s="41" t="s">
        <v>90</v>
      </c>
      <c r="B28" s="37" t="s">
        <v>55</v>
      </c>
      <c r="C28" s="34" t="s">
        <v>56</v>
      </c>
      <c r="D28" s="71" t="s">
        <v>38</v>
      </c>
      <c r="E28" s="93" t="s">
        <v>38</v>
      </c>
      <c r="F28" s="93">
        <f>11</f>
        <v>11</v>
      </c>
      <c r="G28" s="35">
        <f>111.57</f>
        <v>111.57</v>
      </c>
      <c r="H28" s="71">
        <v>43100</v>
      </c>
      <c r="I28" s="93" t="s">
        <v>38</v>
      </c>
      <c r="J28" s="93" t="s">
        <v>38</v>
      </c>
      <c r="K28" s="93">
        <v>2020</v>
      </c>
      <c r="L28" s="93">
        <v>2020</v>
      </c>
      <c r="M28" s="63" t="s">
        <v>201</v>
      </c>
      <c r="N28" s="77" t="s">
        <v>281</v>
      </c>
      <c r="O28" s="72">
        <v>0</v>
      </c>
      <c r="P28" s="64">
        <v>8.9</v>
      </c>
      <c r="Q28" s="79" t="s">
        <v>78</v>
      </c>
      <c r="R28" s="31" t="s">
        <v>160</v>
      </c>
      <c r="S28" s="31" t="s">
        <v>142</v>
      </c>
      <c r="T28" s="31" t="s">
        <v>51</v>
      </c>
      <c r="U28" s="31" t="s">
        <v>38</v>
      </c>
      <c r="V28" s="31" t="s">
        <v>38</v>
      </c>
      <c r="W28" s="31">
        <v>2021</v>
      </c>
      <c r="X28" s="38" t="s">
        <v>466</v>
      </c>
      <c r="Y28" s="31" t="s">
        <v>38</v>
      </c>
    </row>
    <row r="29" spans="1:25" ht="157.5" x14ac:dyDescent="0.25">
      <c r="A29" s="17" t="s">
        <v>90</v>
      </c>
      <c r="B29" s="44" t="s">
        <v>169</v>
      </c>
      <c r="C29" s="45" t="s">
        <v>170</v>
      </c>
      <c r="D29" s="71" t="s">
        <v>38</v>
      </c>
      <c r="E29" s="93" t="s">
        <v>38</v>
      </c>
      <c r="F29" s="93">
        <f>8+2</f>
        <v>10</v>
      </c>
      <c r="G29" s="35">
        <f>210.381276+2.776728+4.271239</f>
        <v>217.42924300000001</v>
      </c>
      <c r="H29" s="71">
        <v>43738</v>
      </c>
      <c r="I29" s="93" t="s">
        <v>38</v>
      </c>
      <c r="J29" s="93" t="s">
        <v>38</v>
      </c>
      <c r="K29" s="93">
        <v>2027</v>
      </c>
      <c r="L29" s="93">
        <v>2027</v>
      </c>
      <c r="M29" s="63" t="s">
        <v>505</v>
      </c>
      <c r="N29" s="77" t="s">
        <v>506</v>
      </c>
      <c r="O29" s="72">
        <v>0</v>
      </c>
      <c r="P29" s="64">
        <f>19.034+0.2+0.26629+0.3452</f>
        <v>19.845489999999998</v>
      </c>
      <c r="Q29" s="79" t="s">
        <v>174</v>
      </c>
      <c r="R29" s="31" t="s">
        <v>175</v>
      </c>
      <c r="S29" s="31">
        <v>800</v>
      </c>
      <c r="T29" s="31" t="s">
        <v>51</v>
      </c>
      <c r="U29" s="31" t="s">
        <v>38</v>
      </c>
      <c r="V29" s="31" t="s">
        <v>38</v>
      </c>
      <c r="W29" s="93">
        <v>2027</v>
      </c>
      <c r="X29" s="38" t="s">
        <v>466</v>
      </c>
      <c r="Y29" s="31" t="s">
        <v>38</v>
      </c>
    </row>
    <row r="30" spans="1:25" ht="47.25" x14ac:dyDescent="0.25">
      <c r="A30" s="17" t="s">
        <v>90</v>
      </c>
      <c r="B30" s="44" t="s">
        <v>244</v>
      </c>
      <c r="C30" s="45" t="s">
        <v>245</v>
      </c>
      <c r="D30" s="71" t="s">
        <v>259</v>
      </c>
      <c r="E30" s="93" t="s">
        <v>260</v>
      </c>
      <c r="F30" s="93">
        <v>1</v>
      </c>
      <c r="G30" s="35">
        <v>10.526999999999999</v>
      </c>
      <c r="H30" s="71">
        <v>43830</v>
      </c>
      <c r="I30" s="93" t="s">
        <v>38</v>
      </c>
      <c r="J30" s="93" t="s">
        <v>38</v>
      </c>
      <c r="K30" s="93">
        <v>2019</v>
      </c>
      <c r="L30" s="93">
        <v>2019</v>
      </c>
      <c r="M30" s="76" t="s">
        <v>284</v>
      </c>
      <c r="N30" s="50" t="s">
        <v>256</v>
      </c>
      <c r="O30" s="72">
        <v>0</v>
      </c>
      <c r="P30" s="43">
        <v>1.02</v>
      </c>
      <c r="Q30" s="79" t="s">
        <v>174</v>
      </c>
      <c r="R30" s="31" t="s">
        <v>175</v>
      </c>
      <c r="S30" s="31">
        <v>800</v>
      </c>
      <c r="T30" s="31" t="s">
        <v>51</v>
      </c>
      <c r="U30" s="31" t="s">
        <v>38</v>
      </c>
      <c r="V30" s="31" t="s">
        <v>38</v>
      </c>
      <c r="W30" s="93">
        <v>2019</v>
      </c>
      <c r="X30" s="38" t="s">
        <v>254</v>
      </c>
      <c r="Y30" s="31" t="s">
        <v>38</v>
      </c>
    </row>
    <row r="31" spans="1:25" ht="47.25" x14ac:dyDescent="0.25">
      <c r="A31" s="17" t="s">
        <v>90</v>
      </c>
      <c r="B31" s="44" t="s">
        <v>246</v>
      </c>
      <c r="C31" s="45" t="s">
        <v>247</v>
      </c>
      <c r="D31" s="71" t="s">
        <v>38</v>
      </c>
      <c r="E31" s="93" t="s">
        <v>38</v>
      </c>
      <c r="F31" s="93">
        <v>2</v>
      </c>
      <c r="G31" s="105">
        <v>13.74864</v>
      </c>
      <c r="H31" s="71">
        <v>44561</v>
      </c>
      <c r="I31" s="93" t="s">
        <v>38</v>
      </c>
      <c r="J31" s="93" t="s">
        <v>38</v>
      </c>
      <c r="K31" s="93">
        <v>2027</v>
      </c>
      <c r="L31" s="93">
        <v>2027</v>
      </c>
      <c r="M31" s="76" t="s">
        <v>475</v>
      </c>
      <c r="N31" s="50" t="s">
        <v>476</v>
      </c>
      <c r="O31" s="72">
        <v>0</v>
      </c>
      <c r="P31" s="46">
        <v>1.2586999999999999</v>
      </c>
      <c r="Q31" s="79" t="s">
        <v>257</v>
      </c>
      <c r="R31" s="31" t="s">
        <v>258</v>
      </c>
      <c r="S31" s="31" t="s">
        <v>255</v>
      </c>
      <c r="T31" s="31" t="s">
        <v>223</v>
      </c>
      <c r="U31" s="31" t="s">
        <v>38</v>
      </c>
      <c r="V31" s="31" t="s">
        <v>38</v>
      </c>
      <c r="W31" s="93">
        <v>2027</v>
      </c>
      <c r="X31" s="38" t="s">
        <v>466</v>
      </c>
      <c r="Y31" s="31" t="s">
        <v>38</v>
      </c>
    </row>
    <row r="32" spans="1:25" ht="126" x14ac:dyDescent="0.25">
      <c r="A32" s="17" t="s">
        <v>90</v>
      </c>
      <c r="B32" s="44" t="s">
        <v>472</v>
      </c>
      <c r="C32" s="45" t="s">
        <v>338</v>
      </c>
      <c r="D32" s="71" t="s">
        <v>38</v>
      </c>
      <c r="E32" s="93" t="s">
        <v>38</v>
      </c>
      <c r="F32" s="93">
        <v>4</v>
      </c>
      <c r="G32" s="105">
        <v>182.55108000000001</v>
      </c>
      <c r="H32" s="71">
        <v>44378</v>
      </c>
      <c r="I32" s="93" t="s">
        <v>38</v>
      </c>
      <c r="J32" s="93" t="s">
        <v>38</v>
      </c>
      <c r="K32" s="93">
        <v>2026</v>
      </c>
      <c r="L32" s="93">
        <v>2026</v>
      </c>
      <c r="M32" s="76" t="s">
        <v>477</v>
      </c>
      <c r="N32" s="50" t="s">
        <v>478</v>
      </c>
      <c r="O32" s="93">
        <v>0</v>
      </c>
      <c r="P32" s="94">
        <v>15.275099999999998</v>
      </c>
      <c r="Q32" s="82" t="s">
        <v>257</v>
      </c>
      <c r="R32" s="31" t="s">
        <v>258</v>
      </c>
      <c r="S32" s="31" t="s">
        <v>343</v>
      </c>
      <c r="T32" s="31" t="s">
        <v>344</v>
      </c>
      <c r="U32" s="93" t="s">
        <v>38</v>
      </c>
      <c r="V32" s="38" t="s">
        <v>38</v>
      </c>
      <c r="W32" s="31">
        <v>2022</v>
      </c>
      <c r="X32" s="38" t="s">
        <v>466</v>
      </c>
      <c r="Y32" s="42" t="s">
        <v>38</v>
      </c>
    </row>
    <row r="33" spans="1:25" ht="47.25" x14ac:dyDescent="0.25">
      <c r="A33" s="17" t="s">
        <v>90</v>
      </c>
      <c r="B33" s="44" t="s">
        <v>345</v>
      </c>
      <c r="C33" s="45" t="s">
        <v>339</v>
      </c>
      <c r="D33" s="71">
        <v>43699</v>
      </c>
      <c r="E33" s="93" t="s">
        <v>346</v>
      </c>
      <c r="F33" s="93">
        <v>1</v>
      </c>
      <c r="G33" s="35">
        <v>11.03</v>
      </c>
      <c r="H33" s="71" t="s">
        <v>347</v>
      </c>
      <c r="I33" s="93" t="s">
        <v>38</v>
      </c>
      <c r="J33" s="93" t="s">
        <v>38</v>
      </c>
      <c r="K33" s="93">
        <v>2023</v>
      </c>
      <c r="L33" s="93">
        <v>2023</v>
      </c>
      <c r="M33" s="76" t="s">
        <v>348</v>
      </c>
      <c r="N33" s="50" t="s">
        <v>342</v>
      </c>
      <c r="O33" s="93">
        <v>0</v>
      </c>
      <c r="P33" s="35">
        <v>1.03233</v>
      </c>
      <c r="Q33" s="82" t="s">
        <v>349</v>
      </c>
      <c r="R33" s="31" t="s">
        <v>350</v>
      </c>
      <c r="S33" s="31" t="s">
        <v>351</v>
      </c>
      <c r="T33" s="31" t="s">
        <v>352</v>
      </c>
      <c r="U33" s="93" t="s">
        <v>38</v>
      </c>
      <c r="V33" s="38" t="s">
        <v>38</v>
      </c>
      <c r="W33" s="31">
        <v>2023</v>
      </c>
      <c r="X33" s="38" t="s">
        <v>466</v>
      </c>
      <c r="Y33" s="42" t="s">
        <v>38</v>
      </c>
    </row>
    <row r="34" spans="1:25" ht="78.75" x14ac:dyDescent="0.25">
      <c r="A34" s="17" t="s">
        <v>90</v>
      </c>
      <c r="B34" s="44" t="s">
        <v>479</v>
      </c>
      <c r="C34" s="45" t="s">
        <v>500</v>
      </c>
      <c r="D34" s="71" t="s">
        <v>38</v>
      </c>
      <c r="E34" s="71" t="s">
        <v>38</v>
      </c>
      <c r="F34" s="93">
        <v>3</v>
      </c>
      <c r="G34" s="35">
        <v>36.226452000000002</v>
      </c>
      <c r="H34" s="71">
        <v>44377</v>
      </c>
      <c r="I34" s="97" t="s">
        <v>38</v>
      </c>
      <c r="J34" s="97" t="s">
        <v>38</v>
      </c>
      <c r="K34" s="93">
        <v>2022</v>
      </c>
      <c r="L34" s="93">
        <v>2022</v>
      </c>
      <c r="M34" s="76" t="s">
        <v>480</v>
      </c>
      <c r="N34" s="50" t="s">
        <v>481</v>
      </c>
      <c r="O34" s="93">
        <v>0</v>
      </c>
      <c r="P34" s="35">
        <v>3.0609000000000002</v>
      </c>
      <c r="Q34" s="82" t="s">
        <v>482</v>
      </c>
      <c r="R34" s="31" t="s">
        <v>483</v>
      </c>
      <c r="S34" s="31" t="s">
        <v>484</v>
      </c>
      <c r="T34" s="31" t="s">
        <v>485</v>
      </c>
      <c r="U34" s="93"/>
      <c r="V34" s="38"/>
      <c r="W34" s="43" t="s">
        <v>486</v>
      </c>
      <c r="X34" s="38" t="s">
        <v>466</v>
      </c>
      <c r="Y34" s="42"/>
    </row>
    <row r="35" spans="1:25" s="96" customFormat="1" ht="31.5" x14ac:dyDescent="0.25">
      <c r="A35" s="39" t="s">
        <v>91</v>
      </c>
      <c r="B35" s="39" t="s">
        <v>47</v>
      </c>
      <c r="C35" s="30" t="s">
        <v>37</v>
      </c>
      <c r="D35" s="40" t="s">
        <v>38</v>
      </c>
      <c r="E35" s="30" t="s">
        <v>38</v>
      </c>
      <c r="F35" s="30" t="s">
        <v>38</v>
      </c>
      <c r="G35" s="16" t="s">
        <v>38</v>
      </c>
      <c r="H35" s="30" t="s">
        <v>38</v>
      </c>
      <c r="I35" s="30" t="s">
        <v>38</v>
      </c>
      <c r="J35" s="30" t="s">
        <v>38</v>
      </c>
      <c r="K35" s="30" t="s">
        <v>38</v>
      </c>
      <c r="L35" s="30" t="s">
        <v>38</v>
      </c>
      <c r="M35" s="30" t="s">
        <v>38</v>
      </c>
      <c r="N35" s="30" t="s">
        <v>38</v>
      </c>
      <c r="O35" s="16" t="s">
        <v>38</v>
      </c>
      <c r="P35" s="16" t="s">
        <v>38</v>
      </c>
      <c r="Q35" s="30" t="s">
        <v>38</v>
      </c>
      <c r="R35" s="30" t="s">
        <v>38</v>
      </c>
      <c r="S35" s="30" t="s">
        <v>38</v>
      </c>
      <c r="T35" s="30" t="s">
        <v>38</v>
      </c>
      <c r="U35" s="30" t="s">
        <v>38</v>
      </c>
      <c r="V35" s="30" t="s">
        <v>38</v>
      </c>
      <c r="W35" s="30" t="s">
        <v>38</v>
      </c>
      <c r="X35" s="30" t="s">
        <v>38</v>
      </c>
      <c r="Y35" s="30" t="s">
        <v>38</v>
      </c>
    </row>
    <row r="36" spans="1:25" s="96" customFormat="1" ht="15.75" x14ac:dyDescent="0.25">
      <c r="A36" s="11" t="s">
        <v>92</v>
      </c>
      <c r="B36" s="47" t="s">
        <v>57</v>
      </c>
      <c r="C36" s="13" t="s">
        <v>37</v>
      </c>
      <c r="D36" s="21" t="s">
        <v>38</v>
      </c>
      <c r="E36" s="13" t="s">
        <v>38</v>
      </c>
      <c r="F36" s="14" t="s">
        <v>38</v>
      </c>
      <c r="G36" s="14" t="s">
        <v>38</v>
      </c>
      <c r="H36" s="13" t="s">
        <v>38</v>
      </c>
      <c r="I36" s="13" t="s">
        <v>38</v>
      </c>
      <c r="J36" s="13" t="s">
        <v>38</v>
      </c>
      <c r="K36" s="13" t="s">
        <v>38</v>
      </c>
      <c r="L36" s="13" t="s">
        <v>38</v>
      </c>
      <c r="M36" s="13" t="s">
        <v>38</v>
      </c>
      <c r="N36" s="13" t="s">
        <v>38</v>
      </c>
      <c r="O36" s="16">
        <f t="shared" ref="O36:P36" si="1">O37</f>
        <v>0</v>
      </c>
      <c r="P36" s="14">
        <f t="shared" si="1"/>
        <v>15.501679000000001</v>
      </c>
      <c r="Q36" s="13" t="s">
        <v>38</v>
      </c>
      <c r="R36" s="13" t="s">
        <v>38</v>
      </c>
      <c r="S36" s="13" t="s">
        <v>38</v>
      </c>
      <c r="T36" s="13" t="s">
        <v>38</v>
      </c>
      <c r="U36" s="13" t="s">
        <v>38</v>
      </c>
      <c r="V36" s="13" t="s">
        <v>38</v>
      </c>
      <c r="W36" s="13" t="s">
        <v>38</v>
      </c>
      <c r="X36" s="28" t="s">
        <v>38</v>
      </c>
      <c r="Y36" s="30" t="s">
        <v>38</v>
      </c>
    </row>
    <row r="37" spans="1:25" s="96" customFormat="1" ht="31.5" x14ac:dyDescent="0.25">
      <c r="A37" s="11" t="s">
        <v>93</v>
      </c>
      <c r="B37" s="15" t="s">
        <v>40</v>
      </c>
      <c r="C37" s="13" t="s">
        <v>37</v>
      </c>
      <c r="D37" s="21" t="s">
        <v>38</v>
      </c>
      <c r="E37" s="13" t="s">
        <v>38</v>
      </c>
      <c r="F37" s="14" t="s">
        <v>38</v>
      </c>
      <c r="G37" s="14" t="s">
        <v>38</v>
      </c>
      <c r="H37" s="13" t="s">
        <v>38</v>
      </c>
      <c r="I37" s="13" t="s">
        <v>38</v>
      </c>
      <c r="J37" s="13" t="s">
        <v>38</v>
      </c>
      <c r="K37" s="13" t="s">
        <v>38</v>
      </c>
      <c r="L37" s="13" t="s">
        <v>38</v>
      </c>
      <c r="M37" s="13" t="s">
        <v>38</v>
      </c>
      <c r="N37" s="13" t="s">
        <v>38</v>
      </c>
      <c r="O37" s="16">
        <v>0</v>
      </c>
      <c r="P37" s="14">
        <v>15.501679000000001</v>
      </c>
      <c r="Q37" s="13" t="s">
        <v>38</v>
      </c>
      <c r="R37" s="13" t="s">
        <v>38</v>
      </c>
      <c r="S37" s="13" t="s">
        <v>38</v>
      </c>
      <c r="T37" s="13" t="s">
        <v>38</v>
      </c>
      <c r="U37" s="13" t="s">
        <v>38</v>
      </c>
      <c r="V37" s="13" t="s">
        <v>38</v>
      </c>
      <c r="W37" s="13" t="s">
        <v>38</v>
      </c>
      <c r="X37" s="28" t="s">
        <v>38</v>
      </c>
      <c r="Y37" s="30" t="s">
        <v>38</v>
      </c>
    </row>
    <row r="38" spans="1:25" s="96" customFormat="1" ht="47.25" x14ac:dyDescent="0.25">
      <c r="A38" s="11" t="s">
        <v>94</v>
      </c>
      <c r="B38" s="15" t="s">
        <v>41</v>
      </c>
      <c r="C38" s="13" t="s">
        <v>37</v>
      </c>
      <c r="D38" s="21" t="s">
        <v>38</v>
      </c>
      <c r="E38" s="13" t="s">
        <v>38</v>
      </c>
      <c r="F38" s="14" t="s">
        <v>38</v>
      </c>
      <c r="G38" s="14" t="s">
        <v>38</v>
      </c>
      <c r="H38" s="13" t="s">
        <v>38</v>
      </c>
      <c r="I38" s="13" t="s">
        <v>38</v>
      </c>
      <c r="J38" s="13" t="s">
        <v>38</v>
      </c>
      <c r="K38" s="13" t="s">
        <v>38</v>
      </c>
      <c r="L38" s="13" t="s">
        <v>38</v>
      </c>
      <c r="M38" s="13" t="s">
        <v>38</v>
      </c>
      <c r="N38" s="13" t="s">
        <v>38</v>
      </c>
      <c r="O38" s="16">
        <v>0</v>
      </c>
      <c r="P38" s="14">
        <v>15.501679000000001</v>
      </c>
      <c r="Q38" s="13" t="s">
        <v>38</v>
      </c>
      <c r="R38" s="13" t="s">
        <v>38</v>
      </c>
      <c r="S38" s="13" t="s">
        <v>38</v>
      </c>
      <c r="T38" s="13" t="s">
        <v>38</v>
      </c>
      <c r="U38" s="13" t="s">
        <v>38</v>
      </c>
      <c r="V38" s="13" t="s">
        <v>38</v>
      </c>
      <c r="W38" s="13" t="s">
        <v>38</v>
      </c>
      <c r="X38" s="28" t="s">
        <v>38</v>
      </c>
      <c r="Y38" s="30" t="s">
        <v>38</v>
      </c>
    </row>
    <row r="39" spans="1:25" s="96" customFormat="1" ht="63" x14ac:dyDescent="0.25">
      <c r="A39" s="11" t="s">
        <v>95</v>
      </c>
      <c r="B39" s="15" t="s">
        <v>42</v>
      </c>
      <c r="C39" s="13" t="s">
        <v>37</v>
      </c>
      <c r="D39" s="21" t="s">
        <v>38</v>
      </c>
      <c r="E39" s="13" t="s">
        <v>38</v>
      </c>
      <c r="F39" s="14" t="s">
        <v>38</v>
      </c>
      <c r="G39" s="14" t="s">
        <v>38</v>
      </c>
      <c r="H39" s="13" t="s">
        <v>38</v>
      </c>
      <c r="I39" s="13" t="s">
        <v>38</v>
      </c>
      <c r="J39" s="13" t="s">
        <v>38</v>
      </c>
      <c r="K39" s="13" t="s">
        <v>38</v>
      </c>
      <c r="L39" s="13" t="s">
        <v>38</v>
      </c>
      <c r="M39" s="13" t="s">
        <v>38</v>
      </c>
      <c r="N39" s="13" t="s">
        <v>38</v>
      </c>
      <c r="O39" s="14" t="s">
        <v>38</v>
      </c>
      <c r="P39" s="14" t="s">
        <v>38</v>
      </c>
      <c r="Q39" s="13" t="s">
        <v>38</v>
      </c>
      <c r="R39" s="13" t="s">
        <v>38</v>
      </c>
      <c r="S39" s="13" t="s">
        <v>38</v>
      </c>
      <c r="T39" s="13" t="s">
        <v>38</v>
      </c>
      <c r="U39" s="13" t="s">
        <v>38</v>
      </c>
      <c r="V39" s="13" t="s">
        <v>38</v>
      </c>
      <c r="W39" s="13" t="s">
        <v>38</v>
      </c>
      <c r="X39" s="28" t="s">
        <v>38</v>
      </c>
      <c r="Y39" s="30" t="s">
        <v>38</v>
      </c>
    </row>
    <row r="40" spans="1:25" s="96" customFormat="1" ht="63" x14ac:dyDescent="0.25">
      <c r="A40" s="11" t="s">
        <v>96</v>
      </c>
      <c r="B40" s="15" t="s">
        <v>43</v>
      </c>
      <c r="C40" s="13" t="s">
        <v>37</v>
      </c>
      <c r="D40" s="21" t="s">
        <v>38</v>
      </c>
      <c r="E40" s="13" t="s">
        <v>38</v>
      </c>
      <c r="F40" s="14" t="s">
        <v>38</v>
      </c>
      <c r="G40" s="14" t="s">
        <v>38</v>
      </c>
      <c r="H40" s="13" t="s">
        <v>38</v>
      </c>
      <c r="I40" s="13" t="s">
        <v>38</v>
      </c>
      <c r="J40" s="13" t="s">
        <v>38</v>
      </c>
      <c r="K40" s="13" t="s">
        <v>38</v>
      </c>
      <c r="L40" s="13" t="s">
        <v>38</v>
      </c>
      <c r="M40" s="13" t="s">
        <v>38</v>
      </c>
      <c r="N40" s="13" t="s">
        <v>38</v>
      </c>
      <c r="O40" s="14" t="s">
        <v>38</v>
      </c>
      <c r="P40" s="14" t="s">
        <v>38</v>
      </c>
      <c r="Q40" s="13" t="s">
        <v>38</v>
      </c>
      <c r="R40" s="13" t="s">
        <v>38</v>
      </c>
      <c r="S40" s="13" t="s">
        <v>38</v>
      </c>
      <c r="T40" s="13" t="s">
        <v>38</v>
      </c>
      <c r="U40" s="13" t="s">
        <v>38</v>
      </c>
      <c r="V40" s="13" t="s">
        <v>38</v>
      </c>
      <c r="W40" s="13" t="s">
        <v>38</v>
      </c>
      <c r="X40" s="28" t="s">
        <v>38</v>
      </c>
      <c r="Y40" s="30" t="s">
        <v>38</v>
      </c>
    </row>
    <row r="41" spans="1:25" s="96" customFormat="1" ht="63" x14ac:dyDescent="0.25">
      <c r="A41" s="11" t="s">
        <v>97</v>
      </c>
      <c r="B41" s="15" t="s">
        <v>44</v>
      </c>
      <c r="C41" s="13" t="s">
        <v>37</v>
      </c>
      <c r="D41" s="21" t="s">
        <v>38</v>
      </c>
      <c r="E41" s="13" t="s">
        <v>38</v>
      </c>
      <c r="F41" s="14" t="s">
        <v>38</v>
      </c>
      <c r="G41" s="14" t="s">
        <v>38</v>
      </c>
      <c r="H41" s="13" t="s">
        <v>38</v>
      </c>
      <c r="I41" s="13" t="s">
        <v>38</v>
      </c>
      <c r="J41" s="13" t="s">
        <v>38</v>
      </c>
      <c r="K41" s="13" t="s">
        <v>38</v>
      </c>
      <c r="L41" s="13" t="s">
        <v>38</v>
      </c>
      <c r="M41" s="13" t="s">
        <v>38</v>
      </c>
      <c r="N41" s="13" t="s">
        <v>38</v>
      </c>
      <c r="O41" s="14" t="s">
        <v>38</v>
      </c>
      <c r="P41" s="14" t="s">
        <v>38</v>
      </c>
      <c r="Q41" s="13" t="s">
        <v>38</v>
      </c>
      <c r="R41" s="13" t="s">
        <v>38</v>
      </c>
      <c r="S41" s="13" t="s">
        <v>38</v>
      </c>
      <c r="T41" s="13" t="s">
        <v>38</v>
      </c>
      <c r="U41" s="13" t="s">
        <v>38</v>
      </c>
      <c r="V41" s="13" t="s">
        <v>38</v>
      </c>
      <c r="W41" s="13" t="s">
        <v>38</v>
      </c>
      <c r="X41" s="28" t="s">
        <v>38</v>
      </c>
      <c r="Y41" s="30" t="s">
        <v>38</v>
      </c>
    </row>
    <row r="42" spans="1:25" s="96" customFormat="1" ht="78.75" x14ac:dyDescent="0.25">
      <c r="A42" s="11" t="s">
        <v>98</v>
      </c>
      <c r="B42" s="15" t="s">
        <v>45</v>
      </c>
      <c r="C42" s="13" t="s">
        <v>37</v>
      </c>
      <c r="D42" s="21" t="s">
        <v>38</v>
      </c>
      <c r="E42" s="13" t="s">
        <v>38</v>
      </c>
      <c r="F42" s="14" t="s">
        <v>38</v>
      </c>
      <c r="G42" s="14" t="s">
        <v>38</v>
      </c>
      <c r="H42" s="13" t="s">
        <v>38</v>
      </c>
      <c r="I42" s="13" t="s">
        <v>38</v>
      </c>
      <c r="J42" s="13" t="s">
        <v>38</v>
      </c>
      <c r="K42" s="13" t="s">
        <v>38</v>
      </c>
      <c r="L42" s="13" t="s">
        <v>38</v>
      </c>
      <c r="M42" s="13" t="s">
        <v>38</v>
      </c>
      <c r="N42" s="13" t="s">
        <v>38</v>
      </c>
      <c r="O42" s="14" t="s">
        <v>38</v>
      </c>
      <c r="P42" s="14" t="s">
        <v>38</v>
      </c>
      <c r="Q42" s="13" t="s">
        <v>38</v>
      </c>
      <c r="R42" s="13" t="s">
        <v>38</v>
      </c>
      <c r="S42" s="13" t="s">
        <v>38</v>
      </c>
      <c r="T42" s="13" t="s">
        <v>38</v>
      </c>
      <c r="U42" s="13" t="s">
        <v>38</v>
      </c>
      <c r="V42" s="13" t="s">
        <v>38</v>
      </c>
      <c r="W42" s="13" t="s">
        <v>38</v>
      </c>
      <c r="X42" s="28" t="s">
        <v>38</v>
      </c>
      <c r="Y42" s="30" t="s">
        <v>38</v>
      </c>
    </row>
    <row r="43" spans="1:25" s="96" customFormat="1" ht="78.75" x14ac:dyDescent="0.25">
      <c r="A43" s="11" t="s">
        <v>99</v>
      </c>
      <c r="B43" s="15" t="s">
        <v>46</v>
      </c>
      <c r="C43" s="13" t="s">
        <v>37</v>
      </c>
      <c r="D43" s="21" t="s">
        <v>38</v>
      </c>
      <c r="E43" s="13" t="s">
        <v>38</v>
      </c>
      <c r="F43" s="13" t="s">
        <v>38</v>
      </c>
      <c r="G43" s="14" t="s">
        <v>38</v>
      </c>
      <c r="H43" s="13" t="s">
        <v>38</v>
      </c>
      <c r="I43" s="13" t="s">
        <v>38</v>
      </c>
      <c r="J43" s="13" t="s">
        <v>38</v>
      </c>
      <c r="K43" s="13" t="s">
        <v>38</v>
      </c>
      <c r="L43" s="13" t="s">
        <v>38</v>
      </c>
      <c r="M43" s="13" t="s">
        <v>38</v>
      </c>
      <c r="N43" s="13" t="s">
        <v>38</v>
      </c>
      <c r="O43" s="16">
        <v>0</v>
      </c>
      <c r="P43" s="14">
        <v>15.501679000000001</v>
      </c>
      <c r="Q43" s="13" t="s">
        <v>38</v>
      </c>
      <c r="R43" s="13" t="s">
        <v>38</v>
      </c>
      <c r="S43" s="13" t="s">
        <v>38</v>
      </c>
      <c r="T43" s="13" t="s">
        <v>38</v>
      </c>
      <c r="U43" s="13" t="s">
        <v>38</v>
      </c>
      <c r="V43" s="13" t="s">
        <v>38</v>
      </c>
      <c r="W43" s="13" t="s">
        <v>38</v>
      </c>
      <c r="X43" s="28" t="s">
        <v>38</v>
      </c>
      <c r="Y43" s="30" t="s">
        <v>38</v>
      </c>
    </row>
    <row r="44" spans="1:25" ht="173.25" x14ac:dyDescent="0.25">
      <c r="A44" s="41" t="s">
        <v>99</v>
      </c>
      <c r="B44" s="33" t="s">
        <v>274</v>
      </c>
      <c r="C44" s="43" t="s">
        <v>58</v>
      </c>
      <c r="D44" s="71" t="s">
        <v>38</v>
      </c>
      <c r="E44" s="93" t="s">
        <v>38</v>
      </c>
      <c r="F44" s="93">
        <v>24</v>
      </c>
      <c r="G44" s="72">
        <v>82.371028642542271</v>
      </c>
      <c r="H44" s="71">
        <v>43361</v>
      </c>
      <c r="I44" s="31" t="s">
        <v>38</v>
      </c>
      <c r="J44" s="31" t="s">
        <v>38</v>
      </c>
      <c r="K44" s="93">
        <v>2018</v>
      </c>
      <c r="L44" s="93">
        <v>2018</v>
      </c>
      <c r="M44" s="33" t="s">
        <v>285</v>
      </c>
      <c r="N44" s="77" t="s">
        <v>282</v>
      </c>
      <c r="O44" s="72">
        <v>0</v>
      </c>
      <c r="P44" s="72">
        <v>10.824196714999999</v>
      </c>
      <c r="Q44" s="79" t="s">
        <v>79</v>
      </c>
      <c r="R44" s="72" t="s">
        <v>155</v>
      </c>
      <c r="S44" s="93" t="s">
        <v>70</v>
      </c>
      <c r="T44" s="72" t="s">
        <v>67</v>
      </c>
      <c r="U44" s="72" t="s">
        <v>38</v>
      </c>
      <c r="V44" s="72" t="s">
        <v>38</v>
      </c>
      <c r="W44" s="31">
        <v>2018</v>
      </c>
      <c r="X44" s="43" t="s">
        <v>176</v>
      </c>
      <c r="Y44" s="42" t="s">
        <v>38</v>
      </c>
    </row>
    <row r="45" spans="1:25" ht="78.75" x14ac:dyDescent="0.25">
      <c r="A45" s="41" t="s">
        <v>99</v>
      </c>
      <c r="B45" s="33" t="s">
        <v>275</v>
      </c>
      <c r="C45" s="43" t="s">
        <v>192</v>
      </c>
      <c r="D45" s="71" t="s">
        <v>38</v>
      </c>
      <c r="E45" s="93" t="s">
        <v>38</v>
      </c>
      <c r="F45" s="93">
        <v>11</v>
      </c>
      <c r="G45" s="72">
        <v>39.61361436</v>
      </c>
      <c r="H45" s="71">
        <v>43465</v>
      </c>
      <c r="I45" s="31" t="s">
        <v>38</v>
      </c>
      <c r="J45" s="31" t="s">
        <v>38</v>
      </c>
      <c r="K45" s="93">
        <v>2020</v>
      </c>
      <c r="L45" s="93">
        <v>2020</v>
      </c>
      <c r="M45" s="33" t="s">
        <v>495</v>
      </c>
      <c r="N45" s="77" t="s">
        <v>370</v>
      </c>
      <c r="O45" s="72">
        <v>0</v>
      </c>
      <c r="P45" s="72">
        <v>4.2651400000000006</v>
      </c>
      <c r="Q45" s="79" t="s">
        <v>79</v>
      </c>
      <c r="R45" s="72" t="s">
        <v>155</v>
      </c>
      <c r="S45" s="93" t="s">
        <v>70</v>
      </c>
      <c r="T45" s="72" t="s">
        <v>67</v>
      </c>
      <c r="U45" s="72" t="s">
        <v>38</v>
      </c>
      <c r="V45" s="72" t="s">
        <v>38</v>
      </c>
      <c r="W45" s="31">
        <v>2020</v>
      </c>
      <c r="X45" s="43" t="s">
        <v>467</v>
      </c>
      <c r="Y45" s="42" t="s">
        <v>38</v>
      </c>
    </row>
    <row r="46" spans="1:25" ht="78.75" x14ac:dyDescent="0.25">
      <c r="A46" s="41" t="s">
        <v>99</v>
      </c>
      <c r="B46" s="33" t="s">
        <v>331</v>
      </c>
      <c r="C46" s="43" t="s">
        <v>336</v>
      </c>
      <c r="D46" s="71">
        <v>43802</v>
      </c>
      <c r="E46" s="93" t="s">
        <v>366</v>
      </c>
      <c r="F46" s="93">
        <v>1</v>
      </c>
      <c r="G46" s="72">
        <v>3.4572849400000001</v>
      </c>
      <c r="H46" s="71">
        <v>44350</v>
      </c>
      <c r="I46" s="31" t="s">
        <v>38</v>
      </c>
      <c r="J46" s="31" t="s">
        <v>38</v>
      </c>
      <c r="K46" s="93">
        <v>2024</v>
      </c>
      <c r="L46" s="93">
        <v>2024</v>
      </c>
      <c r="M46" s="33" t="s">
        <v>367</v>
      </c>
      <c r="N46" s="77" t="s">
        <v>371</v>
      </c>
      <c r="O46" s="72">
        <v>0</v>
      </c>
      <c r="P46" s="72">
        <v>0.997</v>
      </c>
      <c r="Q46" s="79" t="s">
        <v>374</v>
      </c>
      <c r="R46" s="72" t="s">
        <v>375</v>
      </c>
      <c r="S46" s="93" t="s">
        <v>67</v>
      </c>
      <c r="T46" s="72" t="s">
        <v>51</v>
      </c>
      <c r="U46" s="72" t="s">
        <v>38</v>
      </c>
      <c r="V46" s="72" t="s">
        <v>38</v>
      </c>
      <c r="W46" s="31">
        <v>2024</v>
      </c>
      <c r="X46" s="43" t="s">
        <v>467</v>
      </c>
      <c r="Y46" s="42" t="s">
        <v>38</v>
      </c>
    </row>
    <row r="47" spans="1:25" ht="78.75" x14ac:dyDescent="0.25">
      <c r="A47" s="17" t="s">
        <v>99</v>
      </c>
      <c r="B47" s="29" t="s">
        <v>276</v>
      </c>
      <c r="C47" s="48" t="s">
        <v>133</v>
      </c>
      <c r="D47" s="36" t="s">
        <v>38</v>
      </c>
      <c r="E47" s="31" t="s">
        <v>38</v>
      </c>
      <c r="F47" s="31">
        <v>3</v>
      </c>
      <c r="G47" s="35">
        <v>5.4725905399999997</v>
      </c>
      <c r="H47" s="36">
        <v>44559</v>
      </c>
      <c r="I47" s="31" t="s">
        <v>38</v>
      </c>
      <c r="J47" s="31" t="s">
        <v>38</v>
      </c>
      <c r="K47" s="31">
        <v>2021</v>
      </c>
      <c r="L47" s="31">
        <v>2021</v>
      </c>
      <c r="M47" s="33" t="s">
        <v>496</v>
      </c>
      <c r="N47" s="95" t="s">
        <v>497</v>
      </c>
      <c r="O47" s="35">
        <v>0</v>
      </c>
      <c r="P47" s="35">
        <v>0.86929999999999996</v>
      </c>
      <c r="Q47" s="82" t="s">
        <v>135</v>
      </c>
      <c r="R47" s="31" t="s">
        <v>139</v>
      </c>
      <c r="S47" s="31" t="s">
        <v>71</v>
      </c>
      <c r="T47" s="31" t="s">
        <v>72</v>
      </c>
      <c r="U47" s="31" t="s">
        <v>38</v>
      </c>
      <c r="V47" s="35" t="s">
        <v>38</v>
      </c>
      <c r="W47" s="31">
        <v>2021</v>
      </c>
      <c r="X47" s="43" t="s">
        <v>467</v>
      </c>
      <c r="Y47" s="42" t="s">
        <v>38</v>
      </c>
    </row>
    <row r="48" spans="1:25" ht="78.75" x14ac:dyDescent="0.25">
      <c r="A48" s="17" t="s">
        <v>99</v>
      </c>
      <c r="B48" s="29" t="s">
        <v>277</v>
      </c>
      <c r="C48" s="48" t="s">
        <v>59</v>
      </c>
      <c r="D48" s="36" t="s">
        <v>38</v>
      </c>
      <c r="E48" s="31" t="s">
        <v>38</v>
      </c>
      <c r="F48" s="31">
        <v>3</v>
      </c>
      <c r="G48" s="35">
        <v>4.4009254599999998</v>
      </c>
      <c r="H48" s="36">
        <v>43471</v>
      </c>
      <c r="I48" s="31" t="s">
        <v>38</v>
      </c>
      <c r="J48" s="31" t="s">
        <v>38</v>
      </c>
      <c r="K48" s="31" t="s">
        <v>38</v>
      </c>
      <c r="L48" s="31" t="s">
        <v>38</v>
      </c>
      <c r="M48" s="33" t="s">
        <v>498</v>
      </c>
      <c r="N48" s="95" t="s">
        <v>499</v>
      </c>
      <c r="O48" s="35">
        <v>0</v>
      </c>
      <c r="P48" s="35">
        <v>0.743479</v>
      </c>
      <c r="Q48" s="82" t="s">
        <v>80</v>
      </c>
      <c r="R48" s="31" t="s">
        <v>82</v>
      </c>
      <c r="S48" s="31" t="s">
        <v>69</v>
      </c>
      <c r="T48" s="31" t="s">
        <v>51</v>
      </c>
      <c r="U48" s="31" t="s">
        <v>38</v>
      </c>
      <c r="V48" s="31" t="s">
        <v>38</v>
      </c>
      <c r="W48" s="31">
        <v>2024</v>
      </c>
      <c r="X48" s="43" t="s">
        <v>467</v>
      </c>
      <c r="Y48" s="42" t="s">
        <v>38</v>
      </c>
    </row>
    <row r="49" spans="1:25" ht="157.5" x14ac:dyDescent="0.25">
      <c r="A49" s="17" t="s">
        <v>99</v>
      </c>
      <c r="B49" s="29" t="s">
        <v>278</v>
      </c>
      <c r="C49" s="49" t="s">
        <v>134</v>
      </c>
      <c r="D49" s="36" t="s">
        <v>38</v>
      </c>
      <c r="E49" s="31" t="s">
        <v>38</v>
      </c>
      <c r="F49" s="31">
        <v>20</v>
      </c>
      <c r="G49" s="35">
        <v>70.079645491863488</v>
      </c>
      <c r="H49" s="36">
        <v>42755</v>
      </c>
      <c r="I49" s="31">
        <v>2020</v>
      </c>
      <c r="J49" s="31">
        <v>4</v>
      </c>
      <c r="K49" s="31">
        <v>2021</v>
      </c>
      <c r="L49" s="31">
        <v>2021</v>
      </c>
      <c r="M49" s="76" t="s">
        <v>286</v>
      </c>
      <c r="N49" s="50" t="s">
        <v>287</v>
      </c>
      <c r="O49" s="35">
        <v>0</v>
      </c>
      <c r="P49" s="35">
        <v>8.8068059999999999</v>
      </c>
      <c r="Q49" s="82" t="s">
        <v>136</v>
      </c>
      <c r="R49" s="31" t="s">
        <v>137</v>
      </c>
      <c r="S49" s="31" t="s">
        <v>137</v>
      </c>
      <c r="T49" s="31" t="s">
        <v>138</v>
      </c>
      <c r="U49" s="31" t="s">
        <v>38</v>
      </c>
      <c r="V49" s="35" t="s">
        <v>38</v>
      </c>
      <c r="W49" s="31">
        <v>2020</v>
      </c>
      <c r="X49" s="43" t="s">
        <v>468</v>
      </c>
      <c r="Y49" s="42" t="s">
        <v>38</v>
      </c>
    </row>
    <row r="50" spans="1:25" s="96" customFormat="1" ht="31.5" x14ac:dyDescent="0.25">
      <c r="A50" s="11" t="s">
        <v>100</v>
      </c>
      <c r="B50" s="15" t="s">
        <v>47</v>
      </c>
      <c r="C50" s="13" t="s">
        <v>37</v>
      </c>
      <c r="D50" s="21" t="s">
        <v>38</v>
      </c>
      <c r="E50" s="13" t="s">
        <v>38</v>
      </c>
      <c r="F50" s="13" t="s">
        <v>38</v>
      </c>
      <c r="G50" s="14" t="s">
        <v>38</v>
      </c>
      <c r="H50" s="13" t="s">
        <v>38</v>
      </c>
      <c r="I50" s="13" t="s">
        <v>38</v>
      </c>
      <c r="J50" s="13" t="s">
        <v>38</v>
      </c>
      <c r="K50" s="13" t="s">
        <v>38</v>
      </c>
      <c r="L50" s="13" t="s">
        <v>38</v>
      </c>
      <c r="M50" s="13" t="s">
        <v>38</v>
      </c>
      <c r="N50" s="13" t="s">
        <v>38</v>
      </c>
      <c r="O50" s="14" t="s">
        <v>38</v>
      </c>
      <c r="P50" s="14" t="s">
        <v>38</v>
      </c>
      <c r="Q50" s="13" t="s">
        <v>38</v>
      </c>
      <c r="R50" s="13" t="s">
        <v>38</v>
      </c>
      <c r="S50" s="13" t="s">
        <v>38</v>
      </c>
      <c r="T50" s="13" t="s">
        <v>38</v>
      </c>
      <c r="U50" s="13" t="s">
        <v>38</v>
      </c>
      <c r="V50" s="13" t="s">
        <v>38</v>
      </c>
      <c r="W50" s="13" t="s">
        <v>38</v>
      </c>
      <c r="X50" s="28" t="s">
        <v>38</v>
      </c>
      <c r="Y50" s="30" t="s">
        <v>38</v>
      </c>
    </row>
    <row r="51" spans="1:25" s="96" customFormat="1" ht="15.75" x14ac:dyDescent="0.25">
      <c r="A51" s="11" t="s">
        <v>101</v>
      </c>
      <c r="B51" s="47" t="s">
        <v>60</v>
      </c>
      <c r="C51" s="13" t="s">
        <v>37</v>
      </c>
      <c r="D51" s="67" t="s">
        <v>38</v>
      </c>
      <c r="E51" s="59" t="s">
        <v>38</v>
      </c>
      <c r="F51" s="13" t="s">
        <v>38</v>
      </c>
      <c r="G51" s="14" t="s">
        <v>38</v>
      </c>
      <c r="H51" s="59" t="s">
        <v>38</v>
      </c>
      <c r="I51" s="59" t="s">
        <v>38</v>
      </c>
      <c r="J51" s="59" t="s">
        <v>38</v>
      </c>
      <c r="K51" s="59" t="s">
        <v>38</v>
      </c>
      <c r="L51" s="59" t="s">
        <v>38</v>
      </c>
      <c r="M51" s="59" t="s">
        <v>38</v>
      </c>
      <c r="N51" s="59" t="s">
        <v>38</v>
      </c>
      <c r="O51" s="68">
        <f>O52</f>
        <v>0</v>
      </c>
      <c r="P51" s="68">
        <f>P52</f>
        <v>69.419619999999995</v>
      </c>
      <c r="Q51" s="59" t="s">
        <v>38</v>
      </c>
      <c r="R51" s="13" t="s">
        <v>38</v>
      </c>
      <c r="S51" s="13" t="s">
        <v>38</v>
      </c>
      <c r="T51" s="13" t="s">
        <v>38</v>
      </c>
      <c r="U51" s="13" t="s">
        <v>38</v>
      </c>
      <c r="V51" s="13" t="s">
        <v>38</v>
      </c>
      <c r="W51" s="59" t="s">
        <v>38</v>
      </c>
      <c r="X51" s="69" t="s">
        <v>38</v>
      </c>
      <c r="Y51" s="30" t="s">
        <v>38</v>
      </c>
    </row>
    <row r="52" spans="1:25" s="96" customFormat="1" ht="31.5" x14ac:dyDescent="0.25">
      <c r="A52" s="11" t="s">
        <v>102</v>
      </c>
      <c r="B52" s="15" t="s">
        <v>40</v>
      </c>
      <c r="C52" s="13" t="s">
        <v>37</v>
      </c>
      <c r="D52" s="67" t="s">
        <v>38</v>
      </c>
      <c r="E52" s="59" t="s">
        <v>38</v>
      </c>
      <c r="F52" s="59" t="s">
        <v>38</v>
      </c>
      <c r="G52" s="68" t="s">
        <v>38</v>
      </c>
      <c r="H52" s="68" t="s">
        <v>38</v>
      </c>
      <c r="I52" s="68" t="s">
        <v>38</v>
      </c>
      <c r="J52" s="68" t="s">
        <v>38</v>
      </c>
      <c r="K52" s="68" t="s">
        <v>38</v>
      </c>
      <c r="L52" s="68" t="s">
        <v>38</v>
      </c>
      <c r="M52" s="68" t="s">
        <v>38</v>
      </c>
      <c r="N52" s="68" t="s">
        <v>38</v>
      </c>
      <c r="O52" s="68">
        <v>0</v>
      </c>
      <c r="P52" s="68">
        <v>69.419619999999995</v>
      </c>
      <c r="Q52" s="68" t="s">
        <v>38</v>
      </c>
      <c r="R52" s="59" t="s">
        <v>38</v>
      </c>
      <c r="S52" s="68" t="s">
        <v>38</v>
      </c>
      <c r="T52" s="68" t="s">
        <v>38</v>
      </c>
      <c r="U52" s="68" t="s">
        <v>38</v>
      </c>
      <c r="V52" s="68" t="s">
        <v>38</v>
      </c>
      <c r="W52" s="68" t="s">
        <v>38</v>
      </c>
      <c r="X52" s="70" t="s">
        <v>38</v>
      </c>
      <c r="Y52" s="30" t="s">
        <v>38</v>
      </c>
    </row>
    <row r="53" spans="1:25" s="96" customFormat="1" ht="47.25" x14ac:dyDescent="0.25">
      <c r="A53" s="11" t="s">
        <v>103</v>
      </c>
      <c r="B53" s="15" t="s">
        <v>41</v>
      </c>
      <c r="C53" s="13" t="s">
        <v>37</v>
      </c>
      <c r="D53" s="67" t="s">
        <v>38</v>
      </c>
      <c r="E53" s="59" t="s">
        <v>38</v>
      </c>
      <c r="F53" s="59" t="s">
        <v>38</v>
      </c>
      <c r="G53" s="68" t="s">
        <v>38</v>
      </c>
      <c r="H53" s="68" t="s">
        <v>38</v>
      </c>
      <c r="I53" s="68" t="s">
        <v>38</v>
      </c>
      <c r="J53" s="68" t="s">
        <v>38</v>
      </c>
      <c r="K53" s="68" t="s">
        <v>38</v>
      </c>
      <c r="L53" s="68" t="s">
        <v>38</v>
      </c>
      <c r="M53" s="68" t="s">
        <v>38</v>
      </c>
      <c r="N53" s="68" t="s">
        <v>38</v>
      </c>
      <c r="O53" s="68">
        <v>0</v>
      </c>
      <c r="P53" s="68">
        <v>69.419619999999995</v>
      </c>
      <c r="Q53" s="68" t="s">
        <v>38</v>
      </c>
      <c r="R53" s="59" t="s">
        <v>38</v>
      </c>
      <c r="S53" s="68" t="s">
        <v>38</v>
      </c>
      <c r="T53" s="68" t="s">
        <v>38</v>
      </c>
      <c r="U53" s="68" t="s">
        <v>38</v>
      </c>
      <c r="V53" s="68" t="s">
        <v>38</v>
      </c>
      <c r="W53" s="68" t="s">
        <v>38</v>
      </c>
      <c r="X53" s="70" t="s">
        <v>38</v>
      </c>
      <c r="Y53" s="30" t="s">
        <v>38</v>
      </c>
    </row>
    <row r="54" spans="1:25" s="96" customFormat="1" ht="63" x14ac:dyDescent="0.25">
      <c r="A54" s="11" t="s">
        <v>104</v>
      </c>
      <c r="B54" s="15" t="s">
        <v>42</v>
      </c>
      <c r="C54" s="13" t="s">
        <v>37</v>
      </c>
      <c r="D54" s="67" t="s">
        <v>38</v>
      </c>
      <c r="E54" s="59" t="s">
        <v>38</v>
      </c>
      <c r="F54" s="59" t="s">
        <v>38</v>
      </c>
      <c r="G54" s="68" t="s">
        <v>38</v>
      </c>
      <c r="H54" s="68" t="s">
        <v>38</v>
      </c>
      <c r="I54" s="68" t="s">
        <v>38</v>
      </c>
      <c r="J54" s="68" t="s">
        <v>38</v>
      </c>
      <c r="K54" s="68" t="s">
        <v>38</v>
      </c>
      <c r="L54" s="68" t="s">
        <v>38</v>
      </c>
      <c r="M54" s="68" t="s">
        <v>38</v>
      </c>
      <c r="N54" s="68" t="s">
        <v>38</v>
      </c>
      <c r="O54" s="68">
        <v>0</v>
      </c>
      <c r="P54" s="68">
        <v>0</v>
      </c>
      <c r="Q54" s="68" t="s">
        <v>38</v>
      </c>
      <c r="R54" s="59" t="s">
        <v>38</v>
      </c>
      <c r="S54" s="68" t="s">
        <v>38</v>
      </c>
      <c r="T54" s="68" t="s">
        <v>38</v>
      </c>
      <c r="U54" s="68" t="s">
        <v>38</v>
      </c>
      <c r="V54" s="68" t="s">
        <v>38</v>
      </c>
      <c r="W54" s="68" t="s">
        <v>38</v>
      </c>
      <c r="X54" s="70" t="s">
        <v>38</v>
      </c>
      <c r="Y54" s="30" t="s">
        <v>38</v>
      </c>
    </row>
    <row r="55" spans="1:25" s="96" customFormat="1" ht="63" x14ac:dyDescent="0.25">
      <c r="A55" s="11" t="s">
        <v>105</v>
      </c>
      <c r="B55" s="51" t="s">
        <v>43</v>
      </c>
      <c r="C55" s="52" t="s">
        <v>37</v>
      </c>
      <c r="D55" s="67" t="s">
        <v>38</v>
      </c>
      <c r="E55" s="59" t="s">
        <v>38</v>
      </c>
      <c r="F55" s="59" t="s">
        <v>38</v>
      </c>
      <c r="G55" s="68" t="s">
        <v>38</v>
      </c>
      <c r="H55" s="67" t="s">
        <v>38</v>
      </c>
      <c r="I55" s="59" t="s">
        <v>38</v>
      </c>
      <c r="J55" s="59" t="s">
        <v>38</v>
      </c>
      <c r="K55" s="59" t="s">
        <v>38</v>
      </c>
      <c r="L55" s="59" t="s">
        <v>38</v>
      </c>
      <c r="M55" s="68" t="s">
        <v>38</v>
      </c>
      <c r="N55" s="59" t="s">
        <v>38</v>
      </c>
      <c r="O55" s="68">
        <v>0</v>
      </c>
      <c r="P55" s="68">
        <v>2.5564200000000001</v>
      </c>
      <c r="Q55" s="69" t="s">
        <v>38</v>
      </c>
      <c r="R55" s="68" t="s">
        <v>38</v>
      </c>
      <c r="S55" s="59" t="s">
        <v>38</v>
      </c>
      <c r="T55" s="68" t="s">
        <v>38</v>
      </c>
      <c r="U55" s="59" t="s">
        <v>38</v>
      </c>
      <c r="V55" s="59" t="s">
        <v>38</v>
      </c>
      <c r="W55" s="59" t="s">
        <v>38</v>
      </c>
      <c r="X55" s="69" t="s">
        <v>38</v>
      </c>
      <c r="Y55" s="30" t="s">
        <v>38</v>
      </c>
    </row>
    <row r="56" spans="1:25" ht="63" x14ac:dyDescent="0.25">
      <c r="A56" s="17" t="s">
        <v>105</v>
      </c>
      <c r="B56" s="53" t="s">
        <v>193</v>
      </c>
      <c r="C56" s="31" t="s">
        <v>194</v>
      </c>
      <c r="D56" s="71">
        <v>43322</v>
      </c>
      <c r="E56" s="93">
        <v>674</v>
      </c>
      <c r="F56" s="93">
        <v>1</v>
      </c>
      <c r="G56" s="72">
        <v>0.74627447999999996</v>
      </c>
      <c r="H56" s="93">
        <v>43871</v>
      </c>
      <c r="I56" s="93" t="s">
        <v>38</v>
      </c>
      <c r="J56" s="93" t="s">
        <v>38</v>
      </c>
      <c r="K56" s="93">
        <v>2019</v>
      </c>
      <c r="L56" s="93">
        <v>2019</v>
      </c>
      <c r="M56" s="73" t="s">
        <v>202</v>
      </c>
      <c r="N56" s="79" t="s">
        <v>203</v>
      </c>
      <c r="O56" s="72">
        <v>0</v>
      </c>
      <c r="P56" s="72">
        <v>1.4</v>
      </c>
      <c r="Q56" s="79" t="s">
        <v>204</v>
      </c>
      <c r="R56" s="93" t="s">
        <v>205</v>
      </c>
      <c r="S56" s="93" t="s">
        <v>207</v>
      </c>
      <c r="T56" s="93" t="s">
        <v>206</v>
      </c>
      <c r="U56" s="93" t="s">
        <v>38</v>
      </c>
      <c r="V56" s="93" t="s">
        <v>38</v>
      </c>
      <c r="W56" s="93">
        <v>2020</v>
      </c>
      <c r="X56" s="90" t="s">
        <v>469</v>
      </c>
      <c r="Y56" s="42" t="s">
        <v>38</v>
      </c>
    </row>
    <row r="57" spans="1:25" ht="47.25" x14ac:dyDescent="0.25">
      <c r="A57" s="17" t="s">
        <v>105</v>
      </c>
      <c r="B57" s="23" t="s">
        <v>288</v>
      </c>
      <c r="C57" s="31" t="s">
        <v>337</v>
      </c>
      <c r="D57" s="71">
        <v>43640</v>
      </c>
      <c r="E57" s="93" t="s">
        <v>353</v>
      </c>
      <c r="F57" s="93">
        <v>1</v>
      </c>
      <c r="G57" s="72">
        <v>11.82276626</v>
      </c>
      <c r="H57" s="71">
        <v>44104</v>
      </c>
      <c r="I57" s="93" t="s">
        <v>38</v>
      </c>
      <c r="J57" s="93" t="s">
        <v>38</v>
      </c>
      <c r="K57" s="93">
        <v>2020</v>
      </c>
      <c r="L57" s="93">
        <v>2020</v>
      </c>
      <c r="M57" s="73" t="s">
        <v>354</v>
      </c>
      <c r="N57" s="77" t="s">
        <v>355</v>
      </c>
      <c r="O57" s="90">
        <v>0</v>
      </c>
      <c r="P57" s="72">
        <v>1.15642</v>
      </c>
      <c r="Q57" s="79" t="s">
        <v>356</v>
      </c>
      <c r="R57" s="93" t="s">
        <v>357</v>
      </c>
      <c r="S57" s="93" t="s">
        <v>207</v>
      </c>
      <c r="T57" s="93" t="s">
        <v>358</v>
      </c>
      <c r="U57" s="93" t="s">
        <v>38</v>
      </c>
      <c r="V57" s="90" t="s">
        <v>38</v>
      </c>
      <c r="W57" s="93">
        <v>2020</v>
      </c>
      <c r="X57" s="89" t="s">
        <v>261</v>
      </c>
      <c r="Y57" s="42" t="s">
        <v>38</v>
      </c>
    </row>
    <row r="58" spans="1:25" s="96" customFormat="1" ht="63" x14ac:dyDescent="0.25">
      <c r="A58" s="11" t="s">
        <v>106</v>
      </c>
      <c r="B58" s="15" t="s">
        <v>44</v>
      </c>
      <c r="C58" s="13" t="s">
        <v>37</v>
      </c>
      <c r="D58" s="67" t="s">
        <v>38</v>
      </c>
      <c r="E58" s="59" t="s">
        <v>38</v>
      </c>
      <c r="F58" s="59" t="s">
        <v>38</v>
      </c>
      <c r="G58" s="68" t="s">
        <v>38</v>
      </c>
      <c r="H58" s="59" t="s">
        <v>38</v>
      </c>
      <c r="I58" s="59" t="s">
        <v>38</v>
      </c>
      <c r="J58" s="59" t="s">
        <v>38</v>
      </c>
      <c r="K58" s="59" t="s">
        <v>38</v>
      </c>
      <c r="L58" s="59" t="s">
        <v>38</v>
      </c>
      <c r="M58" s="59" t="s">
        <v>38</v>
      </c>
      <c r="N58" s="59" t="s">
        <v>38</v>
      </c>
      <c r="O58" s="68" t="s">
        <v>38</v>
      </c>
      <c r="P58" s="68" t="s">
        <v>38</v>
      </c>
      <c r="Q58" s="59" t="s">
        <v>38</v>
      </c>
      <c r="R58" s="59" t="s">
        <v>38</v>
      </c>
      <c r="S58" s="59" t="s">
        <v>38</v>
      </c>
      <c r="T58" s="59" t="s">
        <v>38</v>
      </c>
      <c r="U58" s="59" t="s">
        <v>38</v>
      </c>
      <c r="V58" s="59" t="s">
        <v>38</v>
      </c>
      <c r="W58" s="59" t="s">
        <v>38</v>
      </c>
      <c r="X58" s="69" t="s">
        <v>38</v>
      </c>
      <c r="Y58" s="30" t="s">
        <v>38</v>
      </c>
    </row>
    <row r="59" spans="1:25" s="96" customFormat="1" ht="78.75" x14ac:dyDescent="0.25">
      <c r="A59" s="11" t="s">
        <v>107</v>
      </c>
      <c r="B59" s="15" t="s">
        <v>45</v>
      </c>
      <c r="C59" s="13" t="s">
        <v>37</v>
      </c>
      <c r="D59" s="67" t="s">
        <v>38</v>
      </c>
      <c r="E59" s="59" t="s">
        <v>38</v>
      </c>
      <c r="F59" s="59" t="s">
        <v>38</v>
      </c>
      <c r="G59" s="68" t="s">
        <v>38</v>
      </c>
      <c r="H59" s="68" t="s">
        <v>38</v>
      </c>
      <c r="I59" s="68" t="s">
        <v>38</v>
      </c>
      <c r="J59" s="68" t="s">
        <v>38</v>
      </c>
      <c r="K59" s="68" t="s">
        <v>38</v>
      </c>
      <c r="L59" s="68" t="s">
        <v>38</v>
      </c>
      <c r="M59" s="68" t="s">
        <v>38</v>
      </c>
      <c r="N59" s="68" t="s">
        <v>38</v>
      </c>
      <c r="O59" s="68">
        <v>0</v>
      </c>
      <c r="P59" s="68">
        <v>45.183999999999997</v>
      </c>
      <c r="Q59" s="68" t="s">
        <v>38</v>
      </c>
      <c r="R59" s="68" t="s">
        <v>38</v>
      </c>
      <c r="S59" s="68" t="s">
        <v>38</v>
      </c>
      <c r="T59" s="68" t="s">
        <v>38</v>
      </c>
      <c r="U59" s="68" t="s">
        <v>38</v>
      </c>
      <c r="V59" s="68" t="s">
        <v>38</v>
      </c>
      <c r="W59" s="68" t="s">
        <v>38</v>
      </c>
      <c r="X59" s="70" t="s">
        <v>38</v>
      </c>
      <c r="Y59" s="30" t="s">
        <v>38</v>
      </c>
    </row>
    <row r="60" spans="1:25" ht="94.5" x14ac:dyDescent="0.25">
      <c r="A60" s="17" t="s">
        <v>107</v>
      </c>
      <c r="B60" s="33" t="s">
        <v>83</v>
      </c>
      <c r="C60" s="31" t="s">
        <v>63</v>
      </c>
      <c r="D60" s="60" t="s">
        <v>38</v>
      </c>
      <c r="E60" s="90" t="s">
        <v>38</v>
      </c>
      <c r="F60" s="93">
        <v>5</v>
      </c>
      <c r="G60" s="72">
        <v>383.27799999999996</v>
      </c>
      <c r="H60" s="71">
        <v>42485</v>
      </c>
      <c r="I60" s="93">
        <v>2027</v>
      </c>
      <c r="J60" s="93">
        <v>4</v>
      </c>
      <c r="K60" s="93">
        <v>2027</v>
      </c>
      <c r="L60" s="93">
        <v>2027</v>
      </c>
      <c r="M60" s="63" t="s">
        <v>289</v>
      </c>
      <c r="N60" s="77" t="s">
        <v>283</v>
      </c>
      <c r="O60" s="72">
        <v>0</v>
      </c>
      <c r="P60" s="72">
        <v>45.183999999999997</v>
      </c>
      <c r="Q60" s="77" t="s">
        <v>73</v>
      </c>
      <c r="R60" s="93" t="s">
        <v>74</v>
      </c>
      <c r="S60" s="93" t="s">
        <v>74</v>
      </c>
      <c r="T60" s="93" t="s">
        <v>143</v>
      </c>
      <c r="U60" s="93" t="s">
        <v>144</v>
      </c>
      <c r="V60" s="93" t="s">
        <v>74</v>
      </c>
      <c r="W60" s="93">
        <v>2027</v>
      </c>
      <c r="X60" s="90" t="s">
        <v>469</v>
      </c>
      <c r="Y60" s="42" t="s">
        <v>38</v>
      </c>
    </row>
    <row r="61" spans="1:25" ht="63" x14ac:dyDescent="0.25">
      <c r="A61" s="17" t="s">
        <v>107</v>
      </c>
      <c r="B61" s="33" t="s">
        <v>381</v>
      </c>
      <c r="C61" s="87" t="s">
        <v>382</v>
      </c>
      <c r="D61" s="60">
        <v>42881</v>
      </c>
      <c r="E61" s="90" t="s">
        <v>406</v>
      </c>
      <c r="F61" s="93">
        <v>1</v>
      </c>
      <c r="G61" s="72">
        <v>15.074</v>
      </c>
      <c r="H61" s="71">
        <v>43465</v>
      </c>
      <c r="I61" s="93" t="s">
        <v>38</v>
      </c>
      <c r="J61" s="93" t="s">
        <v>38</v>
      </c>
      <c r="K61" s="93">
        <v>2018</v>
      </c>
      <c r="L61" s="93">
        <v>2018</v>
      </c>
      <c r="M61" s="63" t="s">
        <v>412</v>
      </c>
      <c r="N61" s="77" t="s">
        <v>424</v>
      </c>
      <c r="O61" s="72">
        <v>0</v>
      </c>
      <c r="P61" s="72">
        <v>2.27</v>
      </c>
      <c r="Q61" s="77" t="s">
        <v>436</v>
      </c>
      <c r="R61" s="93" t="s">
        <v>448</v>
      </c>
      <c r="S61" s="93" t="s">
        <v>459</v>
      </c>
      <c r="T61" s="93" t="s">
        <v>459</v>
      </c>
      <c r="U61" s="93" t="s">
        <v>464</v>
      </c>
      <c r="V61" s="93" t="s">
        <v>464</v>
      </c>
      <c r="W61" s="93">
        <v>2019</v>
      </c>
      <c r="X61" s="90" t="s">
        <v>470</v>
      </c>
      <c r="Y61" s="86" t="s">
        <v>38</v>
      </c>
    </row>
    <row r="62" spans="1:25" s="96" customFormat="1" ht="78.75" x14ac:dyDescent="0.25">
      <c r="A62" s="11" t="s">
        <v>108</v>
      </c>
      <c r="B62" s="51" t="s">
        <v>46</v>
      </c>
      <c r="C62" s="13" t="s">
        <v>37</v>
      </c>
      <c r="D62" s="67" t="s">
        <v>38</v>
      </c>
      <c r="E62" s="59" t="s">
        <v>38</v>
      </c>
      <c r="F62" s="59" t="s">
        <v>38</v>
      </c>
      <c r="G62" s="68" t="s">
        <v>38</v>
      </c>
      <c r="H62" s="67" t="s">
        <v>38</v>
      </c>
      <c r="I62" s="59" t="s">
        <v>38</v>
      </c>
      <c r="J62" s="59" t="s">
        <v>38</v>
      </c>
      <c r="K62" s="59" t="s">
        <v>38</v>
      </c>
      <c r="L62" s="59" t="s">
        <v>38</v>
      </c>
      <c r="M62" s="69" t="s">
        <v>38</v>
      </c>
      <c r="N62" s="69" t="s">
        <v>38</v>
      </c>
      <c r="O62" s="68">
        <v>0</v>
      </c>
      <c r="P62" s="68">
        <v>21.679199999999998</v>
      </c>
      <c r="Q62" s="69" t="s">
        <v>38</v>
      </c>
      <c r="R62" s="59" t="s">
        <v>38</v>
      </c>
      <c r="S62" s="59" t="s">
        <v>38</v>
      </c>
      <c r="T62" s="59" t="s">
        <v>38</v>
      </c>
      <c r="U62" s="59" t="s">
        <v>38</v>
      </c>
      <c r="V62" s="59" t="s">
        <v>38</v>
      </c>
      <c r="W62" s="59" t="s">
        <v>38</v>
      </c>
      <c r="X62" s="69" t="s">
        <v>38</v>
      </c>
      <c r="Y62" s="30" t="s">
        <v>38</v>
      </c>
    </row>
    <row r="63" spans="1:25" ht="94.5" x14ac:dyDescent="0.25">
      <c r="A63" s="17" t="s">
        <v>108</v>
      </c>
      <c r="B63" s="19" t="s">
        <v>383</v>
      </c>
      <c r="C63" s="31" t="s">
        <v>384</v>
      </c>
      <c r="D63" s="60" t="s">
        <v>38</v>
      </c>
      <c r="E63" s="90" t="s">
        <v>38</v>
      </c>
      <c r="F63" s="93">
        <v>4</v>
      </c>
      <c r="G63" s="72">
        <v>0</v>
      </c>
      <c r="H63" s="71">
        <v>43390</v>
      </c>
      <c r="I63" s="93" t="s">
        <v>38</v>
      </c>
      <c r="J63" s="93" t="s">
        <v>38</v>
      </c>
      <c r="K63" s="93">
        <v>2018</v>
      </c>
      <c r="L63" s="93">
        <v>2018</v>
      </c>
      <c r="M63" s="63" t="s">
        <v>413</v>
      </c>
      <c r="N63" s="77" t="s">
        <v>425</v>
      </c>
      <c r="O63" s="72">
        <v>0.38379999999999997</v>
      </c>
      <c r="P63" s="72">
        <v>1.4386049999999999</v>
      </c>
      <c r="Q63" s="77" t="s">
        <v>437</v>
      </c>
      <c r="R63" s="93" t="s">
        <v>449</v>
      </c>
      <c r="S63" s="93" t="s">
        <v>72</v>
      </c>
      <c r="T63" s="93" t="s">
        <v>54</v>
      </c>
      <c r="U63" s="93" t="s">
        <v>38</v>
      </c>
      <c r="V63" s="93" t="s">
        <v>38</v>
      </c>
      <c r="W63" s="93">
        <v>2018</v>
      </c>
      <c r="X63" s="90" t="s">
        <v>469</v>
      </c>
      <c r="Y63" s="86" t="s">
        <v>38</v>
      </c>
    </row>
    <row r="64" spans="1:25" ht="63" x14ac:dyDescent="0.25">
      <c r="A64" s="17" t="s">
        <v>108</v>
      </c>
      <c r="B64" s="19" t="s">
        <v>385</v>
      </c>
      <c r="C64" s="31" t="s">
        <v>386</v>
      </c>
      <c r="D64" s="60" t="s">
        <v>38</v>
      </c>
      <c r="E64" s="90" t="s">
        <v>38</v>
      </c>
      <c r="F64" s="93">
        <v>2</v>
      </c>
      <c r="G64" s="72">
        <v>0</v>
      </c>
      <c r="H64" s="71">
        <v>43465</v>
      </c>
      <c r="I64" s="93" t="s">
        <v>38</v>
      </c>
      <c r="J64" s="93" t="s">
        <v>38</v>
      </c>
      <c r="K64" s="93">
        <v>2018</v>
      </c>
      <c r="L64" s="93">
        <v>2018</v>
      </c>
      <c r="M64" s="63" t="s">
        <v>414</v>
      </c>
      <c r="N64" s="77" t="s">
        <v>426</v>
      </c>
      <c r="O64" s="72">
        <v>0</v>
      </c>
      <c r="P64" s="72">
        <v>1.3992</v>
      </c>
      <c r="Q64" s="77" t="s">
        <v>438</v>
      </c>
      <c r="R64" s="93" t="s">
        <v>450</v>
      </c>
      <c r="S64" s="93" t="s">
        <v>69</v>
      </c>
      <c r="T64" s="93" t="s">
        <v>67</v>
      </c>
      <c r="U64" s="93" t="s">
        <v>38</v>
      </c>
      <c r="V64" s="93" t="s">
        <v>38</v>
      </c>
      <c r="W64" s="93">
        <v>2018</v>
      </c>
      <c r="X64" s="90" t="s">
        <v>469</v>
      </c>
      <c r="Y64" s="86" t="s">
        <v>38</v>
      </c>
    </row>
    <row r="65" spans="1:25" ht="63" x14ac:dyDescent="0.25">
      <c r="A65" s="17" t="s">
        <v>108</v>
      </c>
      <c r="B65" s="19" t="s">
        <v>387</v>
      </c>
      <c r="C65" s="31" t="s">
        <v>388</v>
      </c>
      <c r="D65" s="60" t="s">
        <v>405</v>
      </c>
      <c r="E65" s="90" t="s">
        <v>407</v>
      </c>
      <c r="F65" s="93">
        <v>1</v>
      </c>
      <c r="G65" s="72">
        <v>0</v>
      </c>
      <c r="H65" s="71">
        <v>43465</v>
      </c>
      <c r="I65" s="93" t="s">
        <v>38</v>
      </c>
      <c r="J65" s="93" t="s">
        <v>38</v>
      </c>
      <c r="K65" s="93">
        <v>2018</v>
      </c>
      <c r="L65" s="93">
        <v>2018</v>
      </c>
      <c r="M65" s="63" t="s">
        <v>415</v>
      </c>
      <c r="N65" s="77" t="s">
        <v>427</v>
      </c>
      <c r="O65" s="72">
        <v>0</v>
      </c>
      <c r="P65" s="72">
        <v>1.4450000000000001</v>
      </c>
      <c r="Q65" s="77" t="s">
        <v>439</v>
      </c>
      <c r="R65" s="93" t="s">
        <v>451</v>
      </c>
      <c r="S65" s="93" t="s">
        <v>70</v>
      </c>
      <c r="T65" s="93" t="s">
        <v>69</v>
      </c>
      <c r="U65" s="93" t="s">
        <v>38</v>
      </c>
      <c r="V65" s="93" t="s">
        <v>38</v>
      </c>
      <c r="W65" s="93">
        <v>2018</v>
      </c>
      <c r="X65" s="90" t="s">
        <v>471</v>
      </c>
      <c r="Y65" s="86" t="s">
        <v>38</v>
      </c>
    </row>
    <row r="66" spans="1:25" ht="126" x14ac:dyDescent="0.25">
      <c r="A66" s="17" t="s">
        <v>108</v>
      </c>
      <c r="B66" s="19" t="s">
        <v>389</v>
      </c>
      <c r="C66" s="31" t="s">
        <v>390</v>
      </c>
      <c r="D66" s="60" t="s">
        <v>38</v>
      </c>
      <c r="E66" s="90" t="s">
        <v>38</v>
      </c>
      <c r="F66" s="93">
        <v>4</v>
      </c>
      <c r="G66" s="72">
        <v>0</v>
      </c>
      <c r="H66" s="71">
        <v>43390</v>
      </c>
      <c r="I66" s="93" t="s">
        <v>38</v>
      </c>
      <c r="J66" s="93" t="s">
        <v>38</v>
      </c>
      <c r="K66" s="93">
        <v>2018</v>
      </c>
      <c r="L66" s="93">
        <v>2018</v>
      </c>
      <c r="M66" s="63" t="s">
        <v>416</v>
      </c>
      <c r="N66" s="77" t="s">
        <v>428</v>
      </c>
      <c r="O66" s="72">
        <v>0</v>
      </c>
      <c r="P66" s="72">
        <v>4.7561999999999998</v>
      </c>
      <c r="Q66" s="77" t="s">
        <v>440</v>
      </c>
      <c r="R66" s="93" t="s">
        <v>452</v>
      </c>
      <c r="S66" s="93" t="s">
        <v>67</v>
      </c>
      <c r="T66" s="93" t="s">
        <v>51</v>
      </c>
      <c r="U66" s="93" t="s">
        <v>38</v>
      </c>
      <c r="V66" s="93" t="s">
        <v>38</v>
      </c>
      <c r="W66" s="93">
        <v>2018</v>
      </c>
      <c r="X66" s="90" t="s">
        <v>471</v>
      </c>
      <c r="Y66" s="86" t="s">
        <v>38</v>
      </c>
    </row>
    <row r="67" spans="1:25" ht="63" x14ac:dyDescent="0.25">
      <c r="A67" s="17" t="s">
        <v>108</v>
      </c>
      <c r="B67" s="19" t="s">
        <v>391</v>
      </c>
      <c r="C67" s="31" t="s">
        <v>392</v>
      </c>
      <c r="D67" s="60">
        <v>42880</v>
      </c>
      <c r="E67" s="90" t="s">
        <v>408</v>
      </c>
      <c r="F67" s="93">
        <v>1</v>
      </c>
      <c r="G67" s="72">
        <v>0</v>
      </c>
      <c r="H67" s="71">
        <v>43388</v>
      </c>
      <c r="I67" s="93" t="s">
        <v>38</v>
      </c>
      <c r="J67" s="93" t="s">
        <v>38</v>
      </c>
      <c r="K67" s="93">
        <v>2018</v>
      </c>
      <c r="L67" s="93">
        <v>2018</v>
      </c>
      <c r="M67" s="63" t="s">
        <v>417</v>
      </c>
      <c r="N67" s="77" t="s">
        <v>429</v>
      </c>
      <c r="O67" s="72">
        <v>0</v>
      </c>
      <c r="P67" s="72">
        <v>0.69399999999999995</v>
      </c>
      <c r="Q67" s="77" t="s">
        <v>441</v>
      </c>
      <c r="R67" s="93" t="s">
        <v>453</v>
      </c>
      <c r="S67" s="93" t="s">
        <v>67</v>
      </c>
      <c r="T67" s="93" t="s">
        <v>462</v>
      </c>
      <c r="U67" s="93" t="s">
        <v>38</v>
      </c>
      <c r="V67" s="93" t="s">
        <v>38</v>
      </c>
      <c r="W67" s="93">
        <v>2018</v>
      </c>
      <c r="X67" s="90" t="s">
        <v>471</v>
      </c>
      <c r="Y67" s="86" t="s">
        <v>38</v>
      </c>
    </row>
    <row r="68" spans="1:25" ht="63" x14ac:dyDescent="0.25">
      <c r="A68" s="17" t="s">
        <v>108</v>
      </c>
      <c r="B68" s="53" t="s">
        <v>465</v>
      </c>
      <c r="C68" s="31" t="s">
        <v>61</v>
      </c>
      <c r="D68" s="71">
        <v>42881</v>
      </c>
      <c r="E68" s="93" t="s">
        <v>145</v>
      </c>
      <c r="F68" s="93">
        <v>1</v>
      </c>
      <c r="G68" s="72">
        <v>63.739739999999998</v>
      </c>
      <c r="H68" s="93">
        <v>43829</v>
      </c>
      <c r="I68" s="93" t="s">
        <v>38</v>
      </c>
      <c r="J68" s="93" t="s">
        <v>38</v>
      </c>
      <c r="K68" s="93">
        <v>2020</v>
      </c>
      <c r="L68" s="93">
        <v>2020</v>
      </c>
      <c r="M68" s="73" t="s">
        <v>147</v>
      </c>
      <c r="N68" s="79" t="s">
        <v>62</v>
      </c>
      <c r="O68" s="72">
        <v>0</v>
      </c>
      <c r="P68" s="72">
        <v>8.11</v>
      </c>
      <c r="Q68" s="79" t="s">
        <v>81</v>
      </c>
      <c r="R68" s="93" t="s">
        <v>146</v>
      </c>
      <c r="S68" s="90" t="s">
        <v>378</v>
      </c>
      <c r="T68" s="90" t="s">
        <v>378</v>
      </c>
      <c r="U68" s="93" t="s">
        <v>38</v>
      </c>
      <c r="V68" s="93" t="s">
        <v>38</v>
      </c>
      <c r="W68" s="93">
        <v>2020</v>
      </c>
      <c r="X68" s="90" t="s">
        <v>471</v>
      </c>
      <c r="Y68" s="42" t="s">
        <v>38</v>
      </c>
    </row>
    <row r="69" spans="1:25" ht="63" x14ac:dyDescent="0.25">
      <c r="A69" s="17" t="s">
        <v>108</v>
      </c>
      <c r="B69" s="23" t="s">
        <v>393</v>
      </c>
      <c r="C69" s="31" t="s">
        <v>394</v>
      </c>
      <c r="D69" s="60">
        <v>42941</v>
      </c>
      <c r="E69" s="90" t="s">
        <v>409</v>
      </c>
      <c r="F69" s="93">
        <v>1</v>
      </c>
      <c r="G69" s="72">
        <v>21.34</v>
      </c>
      <c r="H69" s="71">
        <v>43404</v>
      </c>
      <c r="I69" s="93" t="s">
        <v>38</v>
      </c>
      <c r="J69" s="93" t="s">
        <v>38</v>
      </c>
      <c r="K69" s="93">
        <v>2018</v>
      </c>
      <c r="L69" s="93">
        <v>2018</v>
      </c>
      <c r="M69" s="63" t="s">
        <v>418</v>
      </c>
      <c r="N69" s="77" t="s">
        <v>430</v>
      </c>
      <c r="O69" s="72">
        <v>0</v>
      </c>
      <c r="P69" s="72">
        <v>2.21</v>
      </c>
      <c r="Q69" s="77" t="s">
        <v>442</v>
      </c>
      <c r="R69" s="93" t="s">
        <v>454</v>
      </c>
      <c r="S69" s="93" t="s">
        <v>460</v>
      </c>
      <c r="T69" s="93" t="s">
        <v>463</v>
      </c>
      <c r="U69" s="93" t="s">
        <v>38</v>
      </c>
      <c r="V69" s="93" t="s">
        <v>38</v>
      </c>
      <c r="W69" s="93">
        <v>2018</v>
      </c>
      <c r="X69" s="90" t="s">
        <v>471</v>
      </c>
      <c r="Y69" s="86" t="s">
        <v>38</v>
      </c>
    </row>
    <row r="70" spans="1:25" ht="63" x14ac:dyDescent="0.25">
      <c r="A70" s="17" t="s">
        <v>108</v>
      </c>
      <c r="B70" s="23" t="s">
        <v>395</v>
      </c>
      <c r="C70" s="31" t="s">
        <v>396</v>
      </c>
      <c r="D70" s="60">
        <v>42695</v>
      </c>
      <c r="E70" s="90" t="s">
        <v>410</v>
      </c>
      <c r="F70" s="93">
        <v>1</v>
      </c>
      <c r="G70" s="72">
        <v>22.184000000000001</v>
      </c>
      <c r="H70" s="71">
        <v>43404</v>
      </c>
      <c r="I70" s="93" t="s">
        <v>38</v>
      </c>
      <c r="J70" s="93" t="s">
        <v>38</v>
      </c>
      <c r="K70" s="93">
        <v>2018</v>
      </c>
      <c r="L70" s="93">
        <v>2018</v>
      </c>
      <c r="M70" s="63" t="s">
        <v>419</v>
      </c>
      <c r="N70" s="77" t="s">
        <v>431</v>
      </c>
      <c r="O70" s="72">
        <v>0</v>
      </c>
      <c r="P70" s="72">
        <v>2.4700000000000002</v>
      </c>
      <c r="Q70" s="77" t="s">
        <v>443</v>
      </c>
      <c r="R70" s="93" t="s">
        <v>455</v>
      </c>
      <c r="S70" s="93" t="s">
        <v>70</v>
      </c>
      <c r="T70" s="93" t="s">
        <v>69</v>
      </c>
      <c r="U70" s="93" t="s">
        <v>38</v>
      </c>
      <c r="V70" s="93" t="s">
        <v>38</v>
      </c>
      <c r="W70" s="93">
        <v>2018</v>
      </c>
      <c r="X70" s="90" t="s">
        <v>471</v>
      </c>
      <c r="Y70" s="86" t="s">
        <v>38</v>
      </c>
    </row>
    <row r="71" spans="1:25" ht="141.75" x14ac:dyDescent="0.25">
      <c r="A71" s="17" t="s">
        <v>108</v>
      </c>
      <c r="B71" s="19" t="s">
        <v>208</v>
      </c>
      <c r="C71" s="31" t="s">
        <v>209</v>
      </c>
      <c r="D71" s="60" t="s">
        <v>38</v>
      </c>
      <c r="E71" s="90" t="s">
        <v>38</v>
      </c>
      <c r="F71" s="93">
        <v>10</v>
      </c>
      <c r="G71" s="72">
        <v>0.29466455000000003</v>
      </c>
      <c r="H71" s="71">
        <v>43854</v>
      </c>
      <c r="I71" s="93" t="s">
        <v>38</v>
      </c>
      <c r="J71" s="93" t="s">
        <v>38</v>
      </c>
      <c r="K71" s="93">
        <v>2019</v>
      </c>
      <c r="L71" s="93">
        <v>2019</v>
      </c>
      <c r="M71" s="63" t="s">
        <v>290</v>
      </c>
      <c r="N71" s="77" t="s">
        <v>291</v>
      </c>
      <c r="O71" s="72">
        <v>0</v>
      </c>
      <c r="P71" s="72">
        <v>6.0070999999999986</v>
      </c>
      <c r="Q71" s="77" t="s">
        <v>214</v>
      </c>
      <c r="R71" s="72" t="s">
        <v>215</v>
      </c>
      <c r="S71" s="72" t="s">
        <v>54</v>
      </c>
      <c r="T71" s="72" t="s">
        <v>69</v>
      </c>
      <c r="U71" s="93" t="s">
        <v>38</v>
      </c>
      <c r="V71" s="93" t="s">
        <v>38</v>
      </c>
      <c r="W71" s="93">
        <v>2019</v>
      </c>
      <c r="X71" s="90" t="s">
        <v>261</v>
      </c>
      <c r="Y71" s="42" t="s">
        <v>38</v>
      </c>
    </row>
    <row r="72" spans="1:25" ht="47.25" x14ac:dyDescent="0.25">
      <c r="A72" s="17" t="s">
        <v>108</v>
      </c>
      <c r="B72" s="23" t="s">
        <v>397</v>
      </c>
      <c r="C72" s="31" t="s">
        <v>398</v>
      </c>
      <c r="D72" s="60">
        <v>43292</v>
      </c>
      <c r="E72" s="90" t="s">
        <v>411</v>
      </c>
      <c r="F72" s="93">
        <v>1</v>
      </c>
      <c r="G72" s="72">
        <v>3.04E-2</v>
      </c>
      <c r="H72" s="71">
        <v>43841</v>
      </c>
      <c r="I72" s="93" t="s">
        <v>38</v>
      </c>
      <c r="J72" s="93" t="s">
        <v>38</v>
      </c>
      <c r="K72" s="93">
        <v>2018</v>
      </c>
      <c r="L72" s="93">
        <v>2018</v>
      </c>
      <c r="M72" s="63" t="s">
        <v>420</v>
      </c>
      <c r="N72" s="77" t="s">
        <v>432</v>
      </c>
      <c r="O72" s="72">
        <v>0</v>
      </c>
      <c r="P72" s="72">
        <v>0.73</v>
      </c>
      <c r="Q72" s="77" t="s">
        <v>444</v>
      </c>
      <c r="R72" s="93" t="s">
        <v>215</v>
      </c>
      <c r="S72" s="93" t="s">
        <v>54</v>
      </c>
      <c r="T72" s="93" t="s">
        <v>69</v>
      </c>
      <c r="U72" s="93" t="s">
        <v>38</v>
      </c>
      <c r="V72" s="93" t="s">
        <v>38</v>
      </c>
      <c r="W72" s="93">
        <v>2018</v>
      </c>
      <c r="X72" s="90" t="s">
        <v>261</v>
      </c>
      <c r="Y72" s="86" t="s">
        <v>38</v>
      </c>
    </row>
    <row r="73" spans="1:25" ht="63" x14ac:dyDescent="0.25">
      <c r="A73" s="17" t="s">
        <v>108</v>
      </c>
      <c r="B73" s="19" t="s">
        <v>210</v>
      </c>
      <c r="C73" s="31" t="s">
        <v>211</v>
      </c>
      <c r="D73" s="71" t="s">
        <v>38</v>
      </c>
      <c r="E73" s="90" t="s">
        <v>38</v>
      </c>
      <c r="F73" s="93">
        <v>3</v>
      </c>
      <c r="G73" s="72">
        <v>5.7638199999999994E-3</v>
      </c>
      <c r="H73" s="71">
        <v>43871</v>
      </c>
      <c r="I73" s="93" t="s">
        <v>38</v>
      </c>
      <c r="J73" s="93" t="s">
        <v>38</v>
      </c>
      <c r="K73" s="93">
        <v>2019</v>
      </c>
      <c r="L73" s="93">
        <v>2019</v>
      </c>
      <c r="M73" s="63" t="s">
        <v>292</v>
      </c>
      <c r="N73" s="77" t="s">
        <v>293</v>
      </c>
      <c r="O73" s="72">
        <v>0</v>
      </c>
      <c r="P73" s="72">
        <v>2.0070999999999999</v>
      </c>
      <c r="Q73" s="77" t="s">
        <v>216</v>
      </c>
      <c r="R73" s="93" t="s">
        <v>217</v>
      </c>
      <c r="S73" s="93" t="s">
        <v>218</v>
      </c>
      <c r="T73" s="93" t="s">
        <v>54</v>
      </c>
      <c r="U73" s="93" t="s">
        <v>38</v>
      </c>
      <c r="V73" s="93" t="s">
        <v>38</v>
      </c>
      <c r="W73" s="93">
        <v>2020</v>
      </c>
      <c r="X73" s="90" t="s">
        <v>471</v>
      </c>
      <c r="Y73" s="42" t="s">
        <v>38</v>
      </c>
    </row>
    <row r="74" spans="1:25" ht="63" x14ac:dyDescent="0.25">
      <c r="A74" s="17" t="s">
        <v>108</v>
      </c>
      <c r="B74" s="19" t="s">
        <v>212</v>
      </c>
      <c r="C74" s="31" t="s">
        <v>213</v>
      </c>
      <c r="D74" s="71">
        <v>43322</v>
      </c>
      <c r="E74" s="93">
        <v>676</v>
      </c>
      <c r="F74" s="93">
        <v>1</v>
      </c>
      <c r="G74" s="72">
        <v>0</v>
      </c>
      <c r="H74" s="71">
        <v>43871</v>
      </c>
      <c r="I74" s="93" t="s">
        <v>38</v>
      </c>
      <c r="J74" s="93" t="s">
        <v>38</v>
      </c>
      <c r="K74" s="93">
        <v>2019</v>
      </c>
      <c r="L74" s="93">
        <v>2019</v>
      </c>
      <c r="M74" s="63" t="s">
        <v>219</v>
      </c>
      <c r="N74" s="77" t="s">
        <v>220</v>
      </c>
      <c r="O74" s="72">
        <v>0</v>
      </c>
      <c r="P74" s="72">
        <v>0.99</v>
      </c>
      <c r="Q74" s="83" t="s">
        <v>221</v>
      </c>
      <c r="R74" s="93" t="s">
        <v>222</v>
      </c>
      <c r="S74" s="93" t="s">
        <v>67</v>
      </c>
      <c r="T74" s="93" t="s">
        <v>51</v>
      </c>
      <c r="U74" s="93" t="s">
        <v>38</v>
      </c>
      <c r="V74" s="93" t="s">
        <v>38</v>
      </c>
      <c r="W74" s="93">
        <v>2020</v>
      </c>
      <c r="X74" s="90" t="s">
        <v>471</v>
      </c>
      <c r="Y74" s="42" t="s">
        <v>38</v>
      </c>
    </row>
    <row r="75" spans="1:25" ht="63" x14ac:dyDescent="0.25">
      <c r="A75" s="17" t="s">
        <v>108</v>
      </c>
      <c r="B75" s="23" t="s">
        <v>399</v>
      </c>
      <c r="C75" s="31" t="s">
        <v>400</v>
      </c>
      <c r="D75" s="60">
        <v>43278</v>
      </c>
      <c r="E75" s="90">
        <v>670</v>
      </c>
      <c r="F75" s="93">
        <v>1</v>
      </c>
      <c r="G75" s="72">
        <v>0</v>
      </c>
      <c r="H75" s="71">
        <v>44192</v>
      </c>
      <c r="I75" s="93" t="s">
        <v>38</v>
      </c>
      <c r="J75" s="93" t="s">
        <v>38</v>
      </c>
      <c r="K75" s="93">
        <v>2018</v>
      </c>
      <c r="L75" s="93">
        <v>2018</v>
      </c>
      <c r="M75" s="63" t="s">
        <v>421</v>
      </c>
      <c r="N75" s="77" t="s">
        <v>433</v>
      </c>
      <c r="O75" s="72">
        <v>0</v>
      </c>
      <c r="P75" s="72">
        <v>0.36399999999999999</v>
      </c>
      <c r="Q75" s="77" t="s">
        <v>445</v>
      </c>
      <c r="R75" s="93" t="s">
        <v>456</v>
      </c>
      <c r="S75" s="93" t="s">
        <v>54</v>
      </c>
      <c r="T75" s="93" t="s">
        <v>70</v>
      </c>
      <c r="U75" s="93" t="s">
        <v>38</v>
      </c>
      <c r="V75" s="93" t="s">
        <v>38</v>
      </c>
      <c r="W75" s="93">
        <v>2018</v>
      </c>
      <c r="X75" s="90" t="s">
        <v>471</v>
      </c>
      <c r="Y75" s="86" t="s">
        <v>38</v>
      </c>
    </row>
    <row r="76" spans="1:25" ht="110.25" x14ac:dyDescent="0.25">
      <c r="A76" s="17" t="s">
        <v>108</v>
      </c>
      <c r="B76" s="23" t="s">
        <v>401</v>
      </c>
      <c r="C76" s="31" t="s">
        <v>402</v>
      </c>
      <c r="D76" s="60" t="s">
        <v>38</v>
      </c>
      <c r="E76" s="90" t="s">
        <v>38</v>
      </c>
      <c r="F76" s="93">
        <v>4</v>
      </c>
      <c r="G76" s="72">
        <v>0</v>
      </c>
      <c r="H76" s="71">
        <v>43846</v>
      </c>
      <c r="I76" s="93" t="s">
        <v>38</v>
      </c>
      <c r="J76" s="93" t="s">
        <v>38</v>
      </c>
      <c r="K76" s="93">
        <v>2018</v>
      </c>
      <c r="L76" s="93">
        <v>2018</v>
      </c>
      <c r="M76" s="63" t="s">
        <v>422</v>
      </c>
      <c r="N76" s="77" t="s">
        <v>434</v>
      </c>
      <c r="O76" s="72">
        <v>0</v>
      </c>
      <c r="P76" s="72">
        <v>2.4131800000000001</v>
      </c>
      <c r="Q76" s="77" t="s">
        <v>446</v>
      </c>
      <c r="R76" s="93" t="s">
        <v>457</v>
      </c>
      <c r="S76" s="93" t="s">
        <v>461</v>
      </c>
      <c r="T76" s="93" t="s">
        <v>223</v>
      </c>
      <c r="U76" s="93" t="s">
        <v>38</v>
      </c>
      <c r="V76" s="93" t="s">
        <v>38</v>
      </c>
      <c r="W76" s="93">
        <v>2018</v>
      </c>
      <c r="X76" s="90" t="s">
        <v>471</v>
      </c>
      <c r="Y76" s="86" t="s">
        <v>38</v>
      </c>
    </row>
    <row r="77" spans="1:25" ht="63" x14ac:dyDescent="0.25">
      <c r="A77" s="17" t="s">
        <v>108</v>
      </c>
      <c r="B77" s="23" t="s">
        <v>403</v>
      </c>
      <c r="C77" s="31" t="s">
        <v>404</v>
      </c>
      <c r="D77" s="60">
        <v>43259</v>
      </c>
      <c r="E77" s="90">
        <v>681</v>
      </c>
      <c r="F77" s="93">
        <v>1</v>
      </c>
      <c r="G77" s="72">
        <v>1.365735E-2</v>
      </c>
      <c r="H77" s="71">
        <v>43807</v>
      </c>
      <c r="I77" s="93" t="s">
        <v>38</v>
      </c>
      <c r="J77" s="93" t="s">
        <v>38</v>
      </c>
      <c r="K77" s="93">
        <v>2018</v>
      </c>
      <c r="L77" s="93">
        <v>2018</v>
      </c>
      <c r="M77" s="63" t="s">
        <v>423</v>
      </c>
      <c r="N77" s="77" t="s">
        <v>435</v>
      </c>
      <c r="O77" s="72">
        <v>0</v>
      </c>
      <c r="P77" s="72">
        <v>0.75</v>
      </c>
      <c r="Q77" s="77" t="s">
        <v>447</v>
      </c>
      <c r="R77" s="93" t="s">
        <v>458</v>
      </c>
      <c r="S77" s="93" t="s">
        <v>67</v>
      </c>
      <c r="T77" s="93" t="s">
        <v>51</v>
      </c>
      <c r="U77" s="93" t="s">
        <v>38</v>
      </c>
      <c r="V77" s="93" t="s">
        <v>38</v>
      </c>
      <c r="W77" s="93">
        <v>2019</v>
      </c>
      <c r="X77" s="90" t="s">
        <v>471</v>
      </c>
      <c r="Y77" s="86" t="s">
        <v>38</v>
      </c>
    </row>
    <row r="78" spans="1:25" ht="63" x14ac:dyDescent="0.25">
      <c r="A78" s="17" t="s">
        <v>108</v>
      </c>
      <c r="B78" s="19" t="s">
        <v>332</v>
      </c>
      <c r="C78" s="31" t="s">
        <v>161</v>
      </c>
      <c r="D78" s="60" t="s">
        <v>177</v>
      </c>
      <c r="E78" s="90" t="s">
        <v>162</v>
      </c>
      <c r="F78" s="93">
        <v>1</v>
      </c>
      <c r="G78" s="72">
        <v>13.502000000000001</v>
      </c>
      <c r="H78" s="71">
        <v>43830</v>
      </c>
      <c r="I78" s="93" t="s">
        <v>38</v>
      </c>
      <c r="J78" s="93" t="s">
        <v>38</v>
      </c>
      <c r="K78" s="93">
        <v>2019</v>
      </c>
      <c r="L78" s="93">
        <v>2019</v>
      </c>
      <c r="M78" s="63" t="s">
        <v>163</v>
      </c>
      <c r="N78" s="77" t="s">
        <v>164</v>
      </c>
      <c r="O78" s="72">
        <v>0</v>
      </c>
      <c r="P78" s="72">
        <v>2.5649999999999999</v>
      </c>
      <c r="Q78" s="83" t="s">
        <v>165</v>
      </c>
      <c r="R78" s="90" t="s">
        <v>166</v>
      </c>
      <c r="S78" s="93" t="s">
        <v>167</v>
      </c>
      <c r="T78" s="93" t="s">
        <v>168</v>
      </c>
      <c r="U78" s="93" t="s">
        <v>38</v>
      </c>
      <c r="V78" s="93" t="s">
        <v>38</v>
      </c>
      <c r="W78" s="93">
        <v>2020</v>
      </c>
      <c r="X78" s="90" t="s">
        <v>471</v>
      </c>
      <c r="Y78" s="42" t="s">
        <v>38</v>
      </c>
    </row>
    <row r="79" spans="1:25" ht="63" x14ac:dyDescent="0.25">
      <c r="A79" s="17" t="s">
        <v>108</v>
      </c>
      <c r="B79" s="19" t="s">
        <v>195</v>
      </c>
      <c r="C79" s="31" t="s">
        <v>196</v>
      </c>
      <c r="D79" s="71">
        <v>43181</v>
      </c>
      <c r="E79" s="93" t="s">
        <v>224</v>
      </c>
      <c r="F79" s="93">
        <v>1</v>
      </c>
      <c r="G79" s="72">
        <v>16.013000000000002</v>
      </c>
      <c r="H79" s="71">
        <v>44285</v>
      </c>
      <c r="I79" s="93" t="s">
        <v>38</v>
      </c>
      <c r="J79" s="93" t="s">
        <v>38</v>
      </c>
      <c r="K79" s="93">
        <v>2019</v>
      </c>
      <c r="L79" s="93">
        <v>2019</v>
      </c>
      <c r="M79" s="63" t="s">
        <v>225</v>
      </c>
      <c r="N79" s="77" t="s">
        <v>226</v>
      </c>
      <c r="O79" s="72">
        <v>0</v>
      </c>
      <c r="P79" s="72">
        <v>2</v>
      </c>
      <c r="Q79" s="77" t="s">
        <v>227</v>
      </c>
      <c r="R79" s="93" t="s">
        <v>228</v>
      </c>
      <c r="S79" s="93" t="s">
        <v>229</v>
      </c>
      <c r="T79" s="93" t="s">
        <v>230</v>
      </c>
      <c r="U79" s="93" t="s">
        <v>38</v>
      </c>
      <c r="V79" s="93" t="s">
        <v>38</v>
      </c>
      <c r="W79" s="93">
        <v>2020</v>
      </c>
      <c r="X79" s="90" t="s">
        <v>471</v>
      </c>
      <c r="Y79" s="42" t="s">
        <v>38</v>
      </c>
    </row>
    <row r="80" spans="1:25" ht="63" x14ac:dyDescent="0.25">
      <c r="A80" s="17" t="s">
        <v>108</v>
      </c>
      <c r="B80" s="23" t="s">
        <v>240</v>
      </c>
      <c r="C80" s="31" t="s">
        <v>241</v>
      </c>
      <c r="D80" s="60">
        <v>43488</v>
      </c>
      <c r="E80" s="93" t="s">
        <v>233</v>
      </c>
      <c r="F80" s="93">
        <v>1</v>
      </c>
      <c r="G80" s="72">
        <v>21.439716000000001</v>
      </c>
      <c r="H80" s="71">
        <v>44006</v>
      </c>
      <c r="I80" s="93" t="s">
        <v>38</v>
      </c>
      <c r="J80" s="93" t="s">
        <v>38</v>
      </c>
      <c r="K80" s="93">
        <v>2020</v>
      </c>
      <c r="L80" s="93">
        <v>2020</v>
      </c>
      <c r="M80" s="63" t="s">
        <v>268</v>
      </c>
      <c r="N80" s="77" t="s">
        <v>234</v>
      </c>
      <c r="O80" s="72">
        <v>0</v>
      </c>
      <c r="P80" s="72">
        <v>1.577</v>
      </c>
      <c r="Q80" s="77" t="s">
        <v>242</v>
      </c>
      <c r="R80" s="93" t="s">
        <v>262</v>
      </c>
      <c r="S80" s="74" t="s">
        <v>71</v>
      </c>
      <c r="T80" s="74" t="s">
        <v>72</v>
      </c>
      <c r="U80" s="93" t="s">
        <v>38</v>
      </c>
      <c r="V80" s="93" t="s">
        <v>38</v>
      </c>
      <c r="W80" s="93">
        <v>2020</v>
      </c>
      <c r="X80" s="90" t="s">
        <v>471</v>
      </c>
      <c r="Y80" s="42" t="s">
        <v>38</v>
      </c>
    </row>
    <row r="81" spans="1:25" ht="63" x14ac:dyDescent="0.25">
      <c r="A81" s="17" t="s">
        <v>108</v>
      </c>
      <c r="B81" s="23" t="s">
        <v>248</v>
      </c>
      <c r="C81" s="31" t="s">
        <v>249</v>
      </c>
      <c r="D81" s="71">
        <v>43363</v>
      </c>
      <c r="E81" s="71" t="s">
        <v>272</v>
      </c>
      <c r="F81" s="93">
        <v>1</v>
      </c>
      <c r="G81" s="72">
        <v>15.111000000000001</v>
      </c>
      <c r="H81" s="71">
        <v>44196</v>
      </c>
      <c r="I81" s="93" t="s">
        <v>38</v>
      </c>
      <c r="J81" s="93" t="s">
        <v>38</v>
      </c>
      <c r="K81" s="93">
        <v>2019</v>
      </c>
      <c r="L81" s="93">
        <v>2019</v>
      </c>
      <c r="M81" s="63" t="s">
        <v>269</v>
      </c>
      <c r="N81" s="77" t="s">
        <v>270</v>
      </c>
      <c r="O81" s="72">
        <v>0</v>
      </c>
      <c r="P81" s="72">
        <v>2.64</v>
      </c>
      <c r="Q81" s="77" t="s">
        <v>263</v>
      </c>
      <c r="R81" s="72" t="s">
        <v>264</v>
      </c>
      <c r="S81" s="93" t="s">
        <v>67</v>
      </c>
      <c r="T81" s="93" t="s">
        <v>51</v>
      </c>
      <c r="U81" s="93" t="s">
        <v>38</v>
      </c>
      <c r="V81" s="93" t="s">
        <v>38</v>
      </c>
      <c r="W81" s="93">
        <v>2020</v>
      </c>
      <c r="X81" s="90" t="s">
        <v>471</v>
      </c>
      <c r="Y81" s="42" t="s">
        <v>38</v>
      </c>
    </row>
    <row r="82" spans="1:25" ht="63" x14ac:dyDescent="0.25">
      <c r="A82" s="17" t="s">
        <v>108</v>
      </c>
      <c r="B82" s="23" t="s">
        <v>250</v>
      </c>
      <c r="C82" s="31" t="s">
        <v>251</v>
      </c>
      <c r="D82" s="71" t="s">
        <v>38</v>
      </c>
      <c r="E82" s="93" t="s">
        <v>38</v>
      </c>
      <c r="F82" s="93">
        <v>2</v>
      </c>
      <c r="G82" s="72">
        <v>2.6528039999999999E-2</v>
      </c>
      <c r="H82" s="71">
        <v>44068</v>
      </c>
      <c r="I82" s="93" t="s">
        <v>38</v>
      </c>
      <c r="J82" s="93" t="s">
        <v>38</v>
      </c>
      <c r="K82" s="93">
        <v>2019</v>
      </c>
      <c r="L82" s="93">
        <v>2019</v>
      </c>
      <c r="M82" s="63" t="s">
        <v>368</v>
      </c>
      <c r="N82" s="77" t="s">
        <v>372</v>
      </c>
      <c r="O82" s="72">
        <v>0</v>
      </c>
      <c r="P82" s="72">
        <v>1.1200000000000001</v>
      </c>
      <c r="Q82" s="77" t="s">
        <v>265</v>
      </c>
      <c r="R82" s="93" t="s">
        <v>266</v>
      </c>
      <c r="S82" s="93" t="s">
        <v>69</v>
      </c>
      <c r="T82" s="93" t="s">
        <v>67</v>
      </c>
      <c r="U82" s="93" t="s">
        <v>38</v>
      </c>
      <c r="V82" s="93" t="s">
        <v>38</v>
      </c>
      <c r="W82" s="93">
        <v>2020</v>
      </c>
      <c r="X82" s="90" t="s">
        <v>471</v>
      </c>
      <c r="Y82" s="42" t="s">
        <v>38</v>
      </c>
    </row>
    <row r="83" spans="1:25" ht="63" x14ac:dyDescent="0.25">
      <c r="A83" s="17" t="s">
        <v>108</v>
      </c>
      <c r="B83" s="23" t="s">
        <v>252</v>
      </c>
      <c r="C83" s="31" t="s">
        <v>253</v>
      </c>
      <c r="D83" s="71" t="s">
        <v>38</v>
      </c>
      <c r="E83" s="93" t="s">
        <v>38</v>
      </c>
      <c r="F83" s="93">
        <v>2</v>
      </c>
      <c r="G83" s="72">
        <v>3.6174600000000001E-2</v>
      </c>
      <c r="H83" s="71">
        <v>44068</v>
      </c>
      <c r="I83" s="93" t="s">
        <v>38</v>
      </c>
      <c r="J83" s="93" t="s">
        <v>38</v>
      </c>
      <c r="K83" s="93">
        <v>2020</v>
      </c>
      <c r="L83" s="93">
        <v>2020</v>
      </c>
      <c r="M83" s="63" t="s">
        <v>330</v>
      </c>
      <c r="N83" s="77" t="s">
        <v>271</v>
      </c>
      <c r="O83" s="72">
        <v>0</v>
      </c>
      <c r="P83" s="72">
        <v>1.9300000000000002</v>
      </c>
      <c r="Q83" s="77" t="s">
        <v>267</v>
      </c>
      <c r="R83" s="93" t="s">
        <v>266</v>
      </c>
      <c r="S83" s="93" t="s">
        <v>54</v>
      </c>
      <c r="T83" s="93" t="s">
        <v>69</v>
      </c>
      <c r="U83" s="93" t="s">
        <v>38</v>
      </c>
      <c r="V83" s="93" t="s">
        <v>38</v>
      </c>
      <c r="W83" s="93">
        <v>2021</v>
      </c>
      <c r="X83" s="90" t="s">
        <v>471</v>
      </c>
      <c r="Y83" s="42" t="s">
        <v>38</v>
      </c>
    </row>
    <row r="84" spans="1:25" ht="63" x14ac:dyDescent="0.25">
      <c r="A84" s="17" t="s">
        <v>108</v>
      </c>
      <c r="B84" s="23" t="s">
        <v>294</v>
      </c>
      <c r="C84" s="31" t="s">
        <v>295</v>
      </c>
      <c r="D84" s="71" t="s">
        <v>38</v>
      </c>
      <c r="E84" s="93" t="s">
        <v>38</v>
      </c>
      <c r="F84" s="93">
        <v>4</v>
      </c>
      <c r="G84" s="72">
        <v>6.4444380000000009E-2</v>
      </c>
      <c r="H84" s="71">
        <v>44212</v>
      </c>
      <c r="I84" s="93" t="s">
        <v>38</v>
      </c>
      <c r="J84" s="93" t="s">
        <v>38</v>
      </c>
      <c r="K84" s="93">
        <v>2020</v>
      </c>
      <c r="L84" s="93">
        <v>2020</v>
      </c>
      <c r="M84" s="63" t="s">
        <v>487</v>
      </c>
      <c r="N84" s="77" t="s">
        <v>488</v>
      </c>
      <c r="O84" s="72">
        <v>0</v>
      </c>
      <c r="P84" s="72">
        <v>2.69</v>
      </c>
      <c r="Q84" s="77" t="s">
        <v>296</v>
      </c>
      <c r="R84" s="93" t="s">
        <v>297</v>
      </c>
      <c r="S84" s="93" t="s">
        <v>54</v>
      </c>
      <c r="T84" s="93" t="s">
        <v>70</v>
      </c>
      <c r="U84" s="93" t="s">
        <v>38</v>
      </c>
      <c r="V84" s="93" t="s">
        <v>38</v>
      </c>
      <c r="W84" s="93">
        <v>2021</v>
      </c>
      <c r="X84" s="90" t="s">
        <v>471</v>
      </c>
      <c r="Y84" s="42" t="s">
        <v>38</v>
      </c>
    </row>
    <row r="85" spans="1:25" ht="63" x14ac:dyDescent="0.25">
      <c r="A85" s="17" t="s">
        <v>108</v>
      </c>
      <c r="B85" s="23" t="s">
        <v>298</v>
      </c>
      <c r="C85" s="54" t="s">
        <v>299</v>
      </c>
      <c r="D85" s="71">
        <v>43726</v>
      </c>
      <c r="E85" s="93">
        <v>738</v>
      </c>
      <c r="F85" s="93">
        <v>1</v>
      </c>
      <c r="G85" s="72">
        <v>0</v>
      </c>
      <c r="H85" s="71">
        <v>44273</v>
      </c>
      <c r="I85" s="93" t="s">
        <v>38</v>
      </c>
      <c r="J85" s="93" t="s">
        <v>38</v>
      </c>
      <c r="K85" s="93">
        <v>2020</v>
      </c>
      <c r="L85" s="93">
        <v>2020</v>
      </c>
      <c r="M85" s="63" t="s">
        <v>300</v>
      </c>
      <c r="N85" s="77" t="s">
        <v>301</v>
      </c>
      <c r="O85" s="72">
        <v>0</v>
      </c>
      <c r="P85" s="93">
        <v>0.26</v>
      </c>
      <c r="Q85" s="77" t="s">
        <v>302</v>
      </c>
      <c r="R85" s="93" t="s">
        <v>228</v>
      </c>
      <c r="S85" s="93" t="s">
        <v>69</v>
      </c>
      <c r="T85" s="93" t="s">
        <v>67</v>
      </c>
      <c r="U85" s="93" t="s">
        <v>38</v>
      </c>
      <c r="V85" s="93" t="s">
        <v>38</v>
      </c>
      <c r="W85" s="93">
        <v>2021</v>
      </c>
      <c r="X85" s="90" t="s">
        <v>471</v>
      </c>
      <c r="Y85" s="42" t="s">
        <v>38</v>
      </c>
    </row>
    <row r="86" spans="1:25" ht="110.25" x14ac:dyDescent="0.25">
      <c r="A86" s="17" t="s">
        <v>108</v>
      </c>
      <c r="B86" s="23" t="s">
        <v>303</v>
      </c>
      <c r="C86" s="54" t="s">
        <v>304</v>
      </c>
      <c r="D86" s="71" t="s">
        <v>38</v>
      </c>
      <c r="E86" s="93" t="s">
        <v>38</v>
      </c>
      <c r="F86" s="93">
        <v>7</v>
      </c>
      <c r="G86" s="72">
        <v>3.75144E-3</v>
      </c>
      <c r="H86" s="71">
        <v>44268</v>
      </c>
      <c r="I86" s="93" t="s">
        <v>38</v>
      </c>
      <c r="J86" s="93" t="s">
        <v>38</v>
      </c>
      <c r="K86" s="93">
        <v>2020</v>
      </c>
      <c r="L86" s="93">
        <v>2020</v>
      </c>
      <c r="M86" s="63" t="s">
        <v>489</v>
      </c>
      <c r="N86" s="77" t="s">
        <v>490</v>
      </c>
      <c r="O86" s="72">
        <v>0</v>
      </c>
      <c r="P86" s="72">
        <v>7.08</v>
      </c>
      <c r="Q86" s="77" t="s">
        <v>305</v>
      </c>
      <c r="R86" s="93" t="s">
        <v>306</v>
      </c>
      <c r="S86" s="93" t="s">
        <v>69</v>
      </c>
      <c r="T86" s="93" t="s">
        <v>51</v>
      </c>
      <c r="U86" s="93" t="s">
        <v>38</v>
      </c>
      <c r="V86" s="93" t="s">
        <v>38</v>
      </c>
      <c r="W86" s="93">
        <v>2021</v>
      </c>
      <c r="X86" s="90" t="s">
        <v>471</v>
      </c>
      <c r="Y86" s="42" t="s">
        <v>38</v>
      </c>
    </row>
    <row r="87" spans="1:25" ht="63" x14ac:dyDescent="0.25">
      <c r="A87" s="17" t="s">
        <v>108</v>
      </c>
      <c r="B87" s="23" t="s">
        <v>307</v>
      </c>
      <c r="C87" s="54" t="s">
        <v>308</v>
      </c>
      <c r="D87" s="71" t="s">
        <v>38</v>
      </c>
      <c r="E87" s="93" t="s">
        <v>38</v>
      </c>
      <c r="F87" s="93">
        <v>3</v>
      </c>
      <c r="G87" s="72">
        <v>1.6077660000000001E-2</v>
      </c>
      <c r="H87" s="71">
        <v>44239</v>
      </c>
      <c r="I87" s="93" t="s">
        <v>38</v>
      </c>
      <c r="J87" s="93" t="s">
        <v>38</v>
      </c>
      <c r="K87" s="93">
        <v>2020</v>
      </c>
      <c r="L87" s="93">
        <v>2020</v>
      </c>
      <c r="M87" s="63" t="s">
        <v>309</v>
      </c>
      <c r="N87" s="77" t="s">
        <v>310</v>
      </c>
      <c r="O87" s="72">
        <v>0</v>
      </c>
      <c r="P87" s="72">
        <v>1.0695999999999999</v>
      </c>
      <c r="Q87" s="77" t="s">
        <v>311</v>
      </c>
      <c r="R87" s="93" t="s">
        <v>312</v>
      </c>
      <c r="S87" s="93" t="s">
        <v>69</v>
      </c>
      <c r="T87" s="93" t="s">
        <v>67</v>
      </c>
      <c r="U87" s="93" t="s">
        <v>38</v>
      </c>
      <c r="V87" s="93" t="s">
        <v>38</v>
      </c>
      <c r="W87" s="93">
        <v>2021</v>
      </c>
      <c r="X87" s="90" t="s">
        <v>471</v>
      </c>
      <c r="Y87" s="42" t="s">
        <v>38</v>
      </c>
    </row>
    <row r="88" spans="1:25" ht="63" x14ac:dyDescent="0.25">
      <c r="A88" s="17" t="s">
        <v>108</v>
      </c>
      <c r="B88" s="23" t="s">
        <v>313</v>
      </c>
      <c r="C88" s="54" t="s">
        <v>314</v>
      </c>
      <c r="D88" s="71">
        <v>43718</v>
      </c>
      <c r="E88" s="93" t="s">
        <v>315</v>
      </c>
      <c r="F88" s="93">
        <v>1</v>
      </c>
      <c r="G88" s="72">
        <v>0</v>
      </c>
      <c r="H88" s="71">
        <v>44265</v>
      </c>
      <c r="I88" s="93" t="s">
        <v>38</v>
      </c>
      <c r="J88" s="93" t="s">
        <v>38</v>
      </c>
      <c r="K88" s="93">
        <v>2020</v>
      </c>
      <c r="L88" s="93">
        <v>2020</v>
      </c>
      <c r="M88" s="63" t="s">
        <v>369</v>
      </c>
      <c r="N88" s="77" t="s">
        <v>373</v>
      </c>
      <c r="O88" s="72">
        <v>0</v>
      </c>
      <c r="P88" s="93">
        <v>4.46</v>
      </c>
      <c r="Q88" s="77" t="s">
        <v>316</v>
      </c>
      <c r="R88" s="93" t="s">
        <v>317</v>
      </c>
      <c r="S88" s="93" t="s">
        <v>54</v>
      </c>
      <c r="T88" s="93" t="s">
        <v>69</v>
      </c>
      <c r="U88" s="93" t="s">
        <v>38</v>
      </c>
      <c r="V88" s="93" t="s">
        <v>38</v>
      </c>
      <c r="W88" s="93">
        <v>2021</v>
      </c>
      <c r="X88" s="90" t="s">
        <v>471</v>
      </c>
      <c r="Y88" s="42" t="s">
        <v>38</v>
      </c>
    </row>
    <row r="89" spans="1:25" ht="63" x14ac:dyDescent="0.25">
      <c r="A89" s="17" t="s">
        <v>108</v>
      </c>
      <c r="B89" s="23" t="s">
        <v>318</v>
      </c>
      <c r="C89" s="54" t="s">
        <v>319</v>
      </c>
      <c r="D89" s="71" t="s">
        <v>38</v>
      </c>
      <c r="E89" s="93" t="s">
        <v>38</v>
      </c>
      <c r="F89" s="93">
        <v>2</v>
      </c>
      <c r="G89" s="72">
        <v>2.6796E-2</v>
      </c>
      <c r="H89" s="71">
        <v>44281</v>
      </c>
      <c r="I89" s="93" t="s">
        <v>38</v>
      </c>
      <c r="J89" s="93" t="s">
        <v>38</v>
      </c>
      <c r="K89" s="93">
        <v>2020</v>
      </c>
      <c r="L89" s="93">
        <v>2020</v>
      </c>
      <c r="M89" s="63" t="s">
        <v>491</v>
      </c>
      <c r="N89" s="77" t="s">
        <v>492</v>
      </c>
      <c r="O89" s="72">
        <v>0</v>
      </c>
      <c r="P89" s="72">
        <v>1.66</v>
      </c>
      <c r="Q89" s="77" t="s">
        <v>320</v>
      </c>
      <c r="R89" s="93" t="s">
        <v>321</v>
      </c>
      <c r="S89" s="93" t="s">
        <v>69</v>
      </c>
      <c r="T89" s="93" t="s">
        <v>67</v>
      </c>
      <c r="U89" s="93" t="s">
        <v>38</v>
      </c>
      <c r="V89" s="93" t="s">
        <v>38</v>
      </c>
      <c r="W89" s="93">
        <v>2021</v>
      </c>
      <c r="X89" s="90" t="s">
        <v>471</v>
      </c>
      <c r="Y89" s="42" t="s">
        <v>38</v>
      </c>
    </row>
    <row r="90" spans="1:25" ht="63" x14ac:dyDescent="0.25">
      <c r="A90" s="17" t="s">
        <v>108</v>
      </c>
      <c r="B90" s="23" t="s">
        <v>322</v>
      </c>
      <c r="C90" s="54" t="s">
        <v>340</v>
      </c>
      <c r="D90" s="71">
        <v>43755</v>
      </c>
      <c r="E90" s="93">
        <v>730</v>
      </c>
      <c r="F90" s="93">
        <v>1</v>
      </c>
      <c r="G90" s="72">
        <v>0</v>
      </c>
      <c r="H90" s="71">
        <v>44303</v>
      </c>
      <c r="I90" s="93" t="s">
        <v>38</v>
      </c>
      <c r="J90" s="93" t="s">
        <v>38</v>
      </c>
      <c r="K90" s="93">
        <v>2020</v>
      </c>
      <c r="L90" s="93">
        <v>2020</v>
      </c>
      <c r="M90" s="63" t="s">
        <v>323</v>
      </c>
      <c r="N90" s="77" t="s">
        <v>324</v>
      </c>
      <c r="O90" s="72">
        <v>0</v>
      </c>
      <c r="P90" s="72">
        <v>0.2</v>
      </c>
      <c r="Q90" s="77" t="s">
        <v>325</v>
      </c>
      <c r="R90" s="93" t="s">
        <v>326</v>
      </c>
      <c r="S90" s="93" t="s">
        <v>69</v>
      </c>
      <c r="T90" s="93" t="s">
        <v>67</v>
      </c>
      <c r="U90" s="93" t="s">
        <v>38</v>
      </c>
      <c r="V90" s="93" t="s">
        <v>38</v>
      </c>
      <c r="W90" s="93">
        <v>2021</v>
      </c>
      <c r="X90" s="90" t="s">
        <v>471</v>
      </c>
      <c r="Y90" s="42" t="s">
        <v>38</v>
      </c>
    </row>
    <row r="91" spans="1:25" ht="47.25" x14ac:dyDescent="0.25">
      <c r="A91" s="17" t="s">
        <v>108</v>
      </c>
      <c r="B91" s="23" t="s">
        <v>473</v>
      </c>
      <c r="C91" s="54" t="s">
        <v>474</v>
      </c>
      <c r="D91" s="71" t="s">
        <v>493</v>
      </c>
      <c r="E91" s="93" t="s">
        <v>494</v>
      </c>
      <c r="F91" s="93">
        <v>1</v>
      </c>
      <c r="G91" s="72">
        <v>7.7143920000000001</v>
      </c>
      <c r="H91" s="71">
        <v>44674</v>
      </c>
      <c r="I91" s="93"/>
      <c r="J91" s="93"/>
      <c r="K91" s="93"/>
      <c r="L91" s="93"/>
      <c r="M91" s="63" t="s">
        <v>360</v>
      </c>
      <c r="N91" s="77" t="s">
        <v>361</v>
      </c>
      <c r="O91" s="72">
        <v>0</v>
      </c>
      <c r="P91" s="72">
        <v>1.258</v>
      </c>
      <c r="Q91" s="77" t="s">
        <v>362</v>
      </c>
      <c r="R91" s="93" t="s">
        <v>363</v>
      </c>
      <c r="S91" s="93" t="s">
        <v>54</v>
      </c>
      <c r="T91" s="93" t="s">
        <v>364</v>
      </c>
      <c r="U91" s="93" t="s">
        <v>38</v>
      </c>
      <c r="V91" s="93" t="s">
        <v>38</v>
      </c>
      <c r="W91" s="93" t="s">
        <v>38</v>
      </c>
      <c r="X91" s="90" t="s">
        <v>38</v>
      </c>
      <c r="Y91" s="42" t="s">
        <v>38</v>
      </c>
    </row>
    <row r="92" spans="1:25" ht="63" x14ac:dyDescent="0.25">
      <c r="A92" s="17" t="s">
        <v>108</v>
      </c>
      <c r="B92" s="23" t="s">
        <v>231</v>
      </c>
      <c r="C92" s="31" t="s">
        <v>232</v>
      </c>
      <c r="D92" s="60" t="s">
        <v>38</v>
      </c>
      <c r="E92" s="93" t="s">
        <v>38</v>
      </c>
      <c r="F92" s="93">
        <v>4</v>
      </c>
      <c r="G92" s="72">
        <v>8.5391969999999998E-2</v>
      </c>
      <c r="H92" s="71">
        <v>43960</v>
      </c>
      <c r="I92" s="93" t="s">
        <v>38</v>
      </c>
      <c r="J92" s="93" t="s">
        <v>38</v>
      </c>
      <c r="K92" s="93">
        <v>2020</v>
      </c>
      <c r="L92" s="93">
        <v>2020</v>
      </c>
      <c r="M92" s="63" t="s">
        <v>327</v>
      </c>
      <c r="N92" s="77" t="s">
        <v>328</v>
      </c>
      <c r="O92" s="72">
        <v>0</v>
      </c>
      <c r="P92" s="72">
        <v>5.5310000000000006</v>
      </c>
      <c r="Q92" s="77" t="s">
        <v>235</v>
      </c>
      <c r="R92" s="93" t="s">
        <v>329</v>
      </c>
      <c r="S92" s="93" t="s">
        <v>70</v>
      </c>
      <c r="T92" s="93" t="s">
        <v>69</v>
      </c>
      <c r="U92" s="93" t="s">
        <v>38</v>
      </c>
      <c r="V92" s="93" t="s">
        <v>38</v>
      </c>
      <c r="W92" s="93">
        <v>2021</v>
      </c>
      <c r="X92" s="90" t="s">
        <v>471</v>
      </c>
      <c r="Y92" s="42" t="s">
        <v>38</v>
      </c>
    </row>
    <row r="93" spans="1:25" ht="63" x14ac:dyDescent="0.25">
      <c r="A93" s="17" t="s">
        <v>108</v>
      </c>
      <c r="B93" s="23" t="s">
        <v>365</v>
      </c>
      <c r="C93" s="54" t="s">
        <v>341</v>
      </c>
      <c r="D93" s="71">
        <v>43706</v>
      </c>
      <c r="E93" s="93">
        <v>737</v>
      </c>
      <c r="F93" s="93">
        <v>1</v>
      </c>
      <c r="G93" s="72">
        <v>3.7782360000000001E-2</v>
      </c>
      <c r="H93" s="71" t="s">
        <v>359</v>
      </c>
      <c r="I93" s="93" t="s">
        <v>38</v>
      </c>
      <c r="J93" s="93" t="s">
        <v>38</v>
      </c>
      <c r="K93" s="93">
        <v>2020</v>
      </c>
      <c r="L93" s="93">
        <v>2020</v>
      </c>
      <c r="M93" s="63" t="s">
        <v>360</v>
      </c>
      <c r="N93" s="77" t="s">
        <v>361</v>
      </c>
      <c r="O93" s="58">
        <v>0</v>
      </c>
      <c r="P93" s="72">
        <v>1.41</v>
      </c>
      <c r="Q93" s="79" t="s">
        <v>362</v>
      </c>
      <c r="R93" s="93" t="s">
        <v>363</v>
      </c>
      <c r="S93" s="93" t="s">
        <v>54</v>
      </c>
      <c r="T93" s="93" t="s">
        <v>364</v>
      </c>
      <c r="U93" s="93" t="s">
        <v>38</v>
      </c>
      <c r="V93" s="90" t="s">
        <v>38</v>
      </c>
      <c r="W93" s="93">
        <v>2021</v>
      </c>
      <c r="X93" s="90" t="s">
        <v>471</v>
      </c>
      <c r="Y93" s="42" t="s">
        <v>38</v>
      </c>
    </row>
    <row r="94" spans="1:25" s="96" customFormat="1" ht="31.5" x14ac:dyDescent="0.25">
      <c r="A94" s="11" t="s">
        <v>109</v>
      </c>
      <c r="B94" s="15" t="s">
        <v>47</v>
      </c>
      <c r="C94" s="13" t="s">
        <v>37</v>
      </c>
      <c r="D94" s="67" t="s">
        <v>38</v>
      </c>
      <c r="E94" s="59" t="s">
        <v>38</v>
      </c>
      <c r="F94" s="59" t="s">
        <v>38</v>
      </c>
      <c r="G94" s="68" t="s">
        <v>38</v>
      </c>
      <c r="H94" s="59" t="s">
        <v>38</v>
      </c>
      <c r="I94" s="59" t="s">
        <v>38</v>
      </c>
      <c r="J94" s="59" t="s">
        <v>38</v>
      </c>
      <c r="K94" s="59" t="s">
        <v>38</v>
      </c>
      <c r="L94" s="59" t="s">
        <v>38</v>
      </c>
      <c r="M94" s="59" t="s">
        <v>38</v>
      </c>
      <c r="N94" s="59" t="s">
        <v>38</v>
      </c>
      <c r="O94" s="68" t="s">
        <v>38</v>
      </c>
      <c r="P94" s="68" t="s">
        <v>38</v>
      </c>
      <c r="Q94" s="59" t="s">
        <v>38</v>
      </c>
      <c r="R94" s="59" t="s">
        <v>38</v>
      </c>
      <c r="S94" s="59" t="s">
        <v>38</v>
      </c>
      <c r="T94" s="59" t="s">
        <v>38</v>
      </c>
      <c r="U94" s="59" t="s">
        <v>38</v>
      </c>
      <c r="V94" s="59" t="s">
        <v>38</v>
      </c>
      <c r="W94" s="59" t="s">
        <v>38</v>
      </c>
      <c r="X94" s="69" t="s">
        <v>38</v>
      </c>
      <c r="Y94" s="59" t="s">
        <v>38</v>
      </c>
    </row>
    <row r="95" spans="1:25" s="96" customFormat="1" ht="15.75" x14ac:dyDescent="0.25">
      <c r="A95" s="11" t="s">
        <v>110</v>
      </c>
      <c r="B95" s="55" t="s">
        <v>64</v>
      </c>
      <c r="C95" s="56" t="s">
        <v>37</v>
      </c>
      <c r="D95" s="67" t="s">
        <v>38</v>
      </c>
      <c r="E95" s="59" t="s">
        <v>38</v>
      </c>
      <c r="F95" s="59" t="s">
        <v>38</v>
      </c>
      <c r="G95" s="68" t="s">
        <v>38</v>
      </c>
      <c r="H95" s="59" t="s">
        <v>38</v>
      </c>
      <c r="I95" s="59" t="s">
        <v>38</v>
      </c>
      <c r="J95" s="59" t="s">
        <v>38</v>
      </c>
      <c r="K95" s="59" t="s">
        <v>38</v>
      </c>
      <c r="L95" s="59" t="s">
        <v>38</v>
      </c>
      <c r="M95" s="59" t="s">
        <v>38</v>
      </c>
      <c r="N95" s="59" t="s">
        <v>38</v>
      </c>
      <c r="O95" s="68" t="s">
        <v>38</v>
      </c>
      <c r="P95" s="68" t="s">
        <v>38</v>
      </c>
      <c r="Q95" s="59" t="s">
        <v>38</v>
      </c>
      <c r="R95" s="59" t="s">
        <v>38</v>
      </c>
      <c r="S95" s="59" t="s">
        <v>38</v>
      </c>
      <c r="T95" s="59" t="s">
        <v>38</v>
      </c>
      <c r="U95" s="59" t="s">
        <v>38</v>
      </c>
      <c r="V95" s="59" t="s">
        <v>38</v>
      </c>
      <c r="W95" s="59" t="s">
        <v>38</v>
      </c>
      <c r="X95" s="69" t="s">
        <v>38</v>
      </c>
      <c r="Y95" s="59" t="s">
        <v>38</v>
      </c>
    </row>
    <row r="96" spans="1:25" s="96" customFormat="1" ht="31.5" x14ac:dyDescent="0.25">
      <c r="A96" s="11" t="s">
        <v>111</v>
      </c>
      <c r="B96" s="15" t="s">
        <v>40</v>
      </c>
      <c r="C96" s="13" t="s">
        <v>37</v>
      </c>
      <c r="D96" s="67" t="s">
        <v>38</v>
      </c>
      <c r="E96" s="59" t="s">
        <v>38</v>
      </c>
      <c r="F96" s="59" t="s">
        <v>38</v>
      </c>
      <c r="G96" s="68" t="s">
        <v>38</v>
      </c>
      <c r="H96" s="59" t="s">
        <v>38</v>
      </c>
      <c r="I96" s="59" t="s">
        <v>38</v>
      </c>
      <c r="J96" s="59" t="s">
        <v>38</v>
      </c>
      <c r="K96" s="59" t="s">
        <v>38</v>
      </c>
      <c r="L96" s="59" t="s">
        <v>38</v>
      </c>
      <c r="M96" s="59" t="s">
        <v>38</v>
      </c>
      <c r="N96" s="59" t="s">
        <v>38</v>
      </c>
      <c r="O96" s="68" t="s">
        <v>38</v>
      </c>
      <c r="P96" s="68" t="s">
        <v>38</v>
      </c>
      <c r="Q96" s="59" t="s">
        <v>38</v>
      </c>
      <c r="R96" s="59" t="s">
        <v>38</v>
      </c>
      <c r="S96" s="59" t="s">
        <v>38</v>
      </c>
      <c r="T96" s="59" t="s">
        <v>38</v>
      </c>
      <c r="U96" s="59" t="s">
        <v>38</v>
      </c>
      <c r="V96" s="59" t="s">
        <v>38</v>
      </c>
      <c r="W96" s="59" t="s">
        <v>38</v>
      </c>
      <c r="X96" s="69" t="s">
        <v>38</v>
      </c>
      <c r="Y96" s="59" t="s">
        <v>38</v>
      </c>
    </row>
    <row r="97" spans="1:25" s="96" customFormat="1" ht="47.25" x14ac:dyDescent="0.25">
      <c r="A97" s="11" t="s">
        <v>112</v>
      </c>
      <c r="B97" s="15" t="s">
        <v>41</v>
      </c>
      <c r="C97" s="13" t="s">
        <v>37</v>
      </c>
      <c r="D97" s="67" t="s">
        <v>38</v>
      </c>
      <c r="E97" s="59" t="s">
        <v>38</v>
      </c>
      <c r="F97" s="59" t="s">
        <v>38</v>
      </c>
      <c r="G97" s="68" t="s">
        <v>38</v>
      </c>
      <c r="H97" s="59" t="s">
        <v>38</v>
      </c>
      <c r="I97" s="59" t="s">
        <v>38</v>
      </c>
      <c r="J97" s="59" t="s">
        <v>38</v>
      </c>
      <c r="K97" s="59" t="s">
        <v>38</v>
      </c>
      <c r="L97" s="59" t="s">
        <v>38</v>
      </c>
      <c r="M97" s="59" t="s">
        <v>38</v>
      </c>
      <c r="N97" s="59" t="s">
        <v>38</v>
      </c>
      <c r="O97" s="68" t="s">
        <v>38</v>
      </c>
      <c r="P97" s="68" t="s">
        <v>38</v>
      </c>
      <c r="Q97" s="59" t="s">
        <v>38</v>
      </c>
      <c r="R97" s="59" t="s">
        <v>38</v>
      </c>
      <c r="S97" s="59" t="s">
        <v>38</v>
      </c>
      <c r="T97" s="59" t="s">
        <v>38</v>
      </c>
      <c r="U97" s="59" t="s">
        <v>38</v>
      </c>
      <c r="V97" s="59" t="s">
        <v>38</v>
      </c>
      <c r="W97" s="59" t="s">
        <v>38</v>
      </c>
      <c r="X97" s="69" t="s">
        <v>38</v>
      </c>
      <c r="Y97" s="59" t="s">
        <v>38</v>
      </c>
    </row>
    <row r="98" spans="1:25" s="96" customFormat="1" ht="63" x14ac:dyDescent="0.25">
      <c r="A98" s="11" t="s">
        <v>113</v>
      </c>
      <c r="B98" s="15" t="s">
        <v>42</v>
      </c>
      <c r="C98" s="13" t="s">
        <v>37</v>
      </c>
      <c r="D98" s="67" t="s">
        <v>38</v>
      </c>
      <c r="E98" s="59" t="s">
        <v>38</v>
      </c>
      <c r="F98" s="59" t="s">
        <v>38</v>
      </c>
      <c r="G98" s="68" t="s">
        <v>38</v>
      </c>
      <c r="H98" s="59" t="s">
        <v>38</v>
      </c>
      <c r="I98" s="59" t="s">
        <v>38</v>
      </c>
      <c r="J98" s="59" t="s">
        <v>38</v>
      </c>
      <c r="K98" s="59" t="s">
        <v>38</v>
      </c>
      <c r="L98" s="59" t="s">
        <v>38</v>
      </c>
      <c r="M98" s="59" t="s">
        <v>38</v>
      </c>
      <c r="N98" s="59" t="s">
        <v>38</v>
      </c>
      <c r="O98" s="68" t="s">
        <v>38</v>
      </c>
      <c r="P98" s="68" t="s">
        <v>38</v>
      </c>
      <c r="Q98" s="59" t="s">
        <v>38</v>
      </c>
      <c r="R98" s="59" t="s">
        <v>38</v>
      </c>
      <c r="S98" s="59" t="s">
        <v>38</v>
      </c>
      <c r="T98" s="59" t="s">
        <v>38</v>
      </c>
      <c r="U98" s="59" t="s">
        <v>38</v>
      </c>
      <c r="V98" s="59" t="s">
        <v>38</v>
      </c>
      <c r="W98" s="59" t="s">
        <v>38</v>
      </c>
      <c r="X98" s="69" t="s">
        <v>38</v>
      </c>
      <c r="Y98" s="59" t="s">
        <v>38</v>
      </c>
    </row>
    <row r="99" spans="1:25" s="96" customFormat="1" ht="63" x14ac:dyDescent="0.25">
      <c r="A99" s="11" t="s">
        <v>114</v>
      </c>
      <c r="B99" s="15" t="s">
        <v>43</v>
      </c>
      <c r="C99" s="13" t="s">
        <v>37</v>
      </c>
      <c r="D99" s="67" t="s">
        <v>38</v>
      </c>
      <c r="E99" s="59" t="s">
        <v>38</v>
      </c>
      <c r="F99" s="59" t="s">
        <v>38</v>
      </c>
      <c r="G99" s="68" t="s">
        <v>38</v>
      </c>
      <c r="H99" s="59" t="s">
        <v>38</v>
      </c>
      <c r="I99" s="59" t="s">
        <v>38</v>
      </c>
      <c r="J99" s="59" t="s">
        <v>38</v>
      </c>
      <c r="K99" s="59" t="s">
        <v>38</v>
      </c>
      <c r="L99" s="59" t="s">
        <v>38</v>
      </c>
      <c r="M99" s="59" t="s">
        <v>38</v>
      </c>
      <c r="N99" s="59" t="s">
        <v>38</v>
      </c>
      <c r="O99" s="68" t="s">
        <v>38</v>
      </c>
      <c r="P99" s="68" t="s">
        <v>38</v>
      </c>
      <c r="Q99" s="59" t="s">
        <v>38</v>
      </c>
      <c r="R99" s="59" t="s">
        <v>38</v>
      </c>
      <c r="S99" s="59" t="s">
        <v>38</v>
      </c>
      <c r="T99" s="59" t="s">
        <v>38</v>
      </c>
      <c r="U99" s="59" t="s">
        <v>38</v>
      </c>
      <c r="V99" s="59" t="s">
        <v>38</v>
      </c>
      <c r="W99" s="59" t="s">
        <v>38</v>
      </c>
      <c r="X99" s="69" t="s">
        <v>38</v>
      </c>
      <c r="Y99" s="59" t="s">
        <v>38</v>
      </c>
    </row>
    <row r="100" spans="1:25" s="96" customFormat="1" ht="63" x14ac:dyDescent="0.25">
      <c r="A100" s="11" t="s">
        <v>115</v>
      </c>
      <c r="B100" s="15" t="s">
        <v>44</v>
      </c>
      <c r="C100" s="13" t="s">
        <v>37</v>
      </c>
      <c r="D100" s="67" t="s">
        <v>38</v>
      </c>
      <c r="E100" s="59" t="s">
        <v>38</v>
      </c>
      <c r="F100" s="59" t="s">
        <v>38</v>
      </c>
      <c r="G100" s="68" t="s">
        <v>38</v>
      </c>
      <c r="H100" s="59" t="s">
        <v>38</v>
      </c>
      <c r="I100" s="59" t="s">
        <v>38</v>
      </c>
      <c r="J100" s="59" t="s">
        <v>38</v>
      </c>
      <c r="K100" s="59" t="s">
        <v>38</v>
      </c>
      <c r="L100" s="59" t="s">
        <v>38</v>
      </c>
      <c r="M100" s="59" t="s">
        <v>38</v>
      </c>
      <c r="N100" s="59" t="s">
        <v>38</v>
      </c>
      <c r="O100" s="68" t="s">
        <v>38</v>
      </c>
      <c r="P100" s="68" t="s">
        <v>38</v>
      </c>
      <c r="Q100" s="59" t="s">
        <v>38</v>
      </c>
      <c r="R100" s="59" t="s">
        <v>38</v>
      </c>
      <c r="S100" s="59" t="s">
        <v>38</v>
      </c>
      <c r="T100" s="59" t="s">
        <v>38</v>
      </c>
      <c r="U100" s="59" t="s">
        <v>38</v>
      </c>
      <c r="V100" s="59" t="s">
        <v>38</v>
      </c>
      <c r="W100" s="59" t="s">
        <v>38</v>
      </c>
      <c r="X100" s="69" t="s">
        <v>38</v>
      </c>
      <c r="Y100" s="59" t="s">
        <v>38</v>
      </c>
    </row>
    <row r="101" spans="1:25" s="96" customFormat="1" ht="78.75" x14ac:dyDescent="0.25">
      <c r="A101" s="11" t="s">
        <v>116</v>
      </c>
      <c r="B101" s="15" t="s">
        <v>45</v>
      </c>
      <c r="C101" s="13" t="s">
        <v>37</v>
      </c>
      <c r="D101" s="67" t="s">
        <v>38</v>
      </c>
      <c r="E101" s="59" t="s">
        <v>38</v>
      </c>
      <c r="F101" s="59" t="s">
        <v>38</v>
      </c>
      <c r="G101" s="68" t="s">
        <v>38</v>
      </c>
      <c r="H101" s="59" t="s">
        <v>38</v>
      </c>
      <c r="I101" s="59" t="s">
        <v>38</v>
      </c>
      <c r="J101" s="59" t="s">
        <v>38</v>
      </c>
      <c r="K101" s="59" t="s">
        <v>38</v>
      </c>
      <c r="L101" s="59" t="s">
        <v>38</v>
      </c>
      <c r="M101" s="59" t="s">
        <v>38</v>
      </c>
      <c r="N101" s="59" t="s">
        <v>38</v>
      </c>
      <c r="O101" s="68" t="s">
        <v>38</v>
      </c>
      <c r="P101" s="68" t="s">
        <v>38</v>
      </c>
      <c r="Q101" s="59" t="s">
        <v>38</v>
      </c>
      <c r="R101" s="59" t="s">
        <v>38</v>
      </c>
      <c r="S101" s="59" t="s">
        <v>38</v>
      </c>
      <c r="T101" s="59" t="s">
        <v>38</v>
      </c>
      <c r="U101" s="59" t="s">
        <v>38</v>
      </c>
      <c r="V101" s="59" t="s">
        <v>38</v>
      </c>
      <c r="W101" s="59" t="s">
        <v>38</v>
      </c>
      <c r="X101" s="69" t="s">
        <v>38</v>
      </c>
      <c r="Y101" s="59" t="s">
        <v>38</v>
      </c>
    </row>
    <row r="102" spans="1:25" s="96" customFormat="1" ht="78.75" x14ac:dyDescent="0.25">
      <c r="A102" s="11" t="s">
        <v>117</v>
      </c>
      <c r="B102" s="15" t="s">
        <v>46</v>
      </c>
      <c r="C102" s="13" t="s">
        <v>37</v>
      </c>
      <c r="D102" s="67" t="s">
        <v>38</v>
      </c>
      <c r="E102" s="59" t="s">
        <v>38</v>
      </c>
      <c r="F102" s="59" t="s">
        <v>38</v>
      </c>
      <c r="G102" s="68" t="s">
        <v>38</v>
      </c>
      <c r="H102" s="59" t="s">
        <v>38</v>
      </c>
      <c r="I102" s="59" t="s">
        <v>38</v>
      </c>
      <c r="J102" s="59" t="s">
        <v>38</v>
      </c>
      <c r="K102" s="59" t="s">
        <v>38</v>
      </c>
      <c r="L102" s="59" t="s">
        <v>38</v>
      </c>
      <c r="M102" s="59" t="s">
        <v>38</v>
      </c>
      <c r="N102" s="59" t="s">
        <v>38</v>
      </c>
      <c r="O102" s="68" t="s">
        <v>38</v>
      </c>
      <c r="P102" s="68" t="s">
        <v>38</v>
      </c>
      <c r="Q102" s="59" t="s">
        <v>38</v>
      </c>
      <c r="R102" s="59" t="s">
        <v>38</v>
      </c>
      <c r="S102" s="59" t="s">
        <v>38</v>
      </c>
      <c r="T102" s="59" t="s">
        <v>38</v>
      </c>
      <c r="U102" s="59" t="s">
        <v>38</v>
      </c>
      <c r="V102" s="59" t="s">
        <v>38</v>
      </c>
      <c r="W102" s="59" t="s">
        <v>38</v>
      </c>
      <c r="X102" s="69" t="s">
        <v>38</v>
      </c>
      <c r="Y102" s="59" t="s">
        <v>38</v>
      </c>
    </row>
    <row r="103" spans="1:25" ht="47.25" x14ac:dyDescent="0.25">
      <c r="A103" s="17" t="s">
        <v>117</v>
      </c>
      <c r="B103" s="19" t="s">
        <v>333</v>
      </c>
      <c r="C103" s="57" t="s">
        <v>171</v>
      </c>
      <c r="D103" s="71">
        <v>43116</v>
      </c>
      <c r="E103" s="93" t="s">
        <v>178</v>
      </c>
      <c r="F103" s="93">
        <v>1</v>
      </c>
      <c r="G103" s="72">
        <v>154.79499999999999</v>
      </c>
      <c r="H103" s="71">
        <v>43738</v>
      </c>
      <c r="I103" s="93">
        <v>2020</v>
      </c>
      <c r="J103" s="93">
        <v>2</v>
      </c>
      <c r="K103" s="93">
        <v>2020</v>
      </c>
      <c r="L103" s="93">
        <v>2020</v>
      </c>
      <c r="M103" s="63" t="s">
        <v>179</v>
      </c>
      <c r="N103" s="79" t="s">
        <v>180</v>
      </c>
      <c r="O103" s="72">
        <v>0</v>
      </c>
      <c r="P103" s="72" t="s">
        <v>181</v>
      </c>
      <c r="Q103" s="77" t="s">
        <v>182</v>
      </c>
      <c r="R103" s="93">
        <v>0</v>
      </c>
      <c r="S103" s="93">
        <v>0</v>
      </c>
      <c r="T103" s="93" t="s">
        <v>273</v>
      </c>
      <c r="U103" s="93" t="s">
        <v>38</v>
      </c>
      <c r="V103" s="93" t="s">
        <v>38</v>
      </c>
      <c r="W103" s="93" t="s">
        <v>38</v>
      </c>
      <c r="X103" s="90" t="s">
        <v>38</v>
      </c>
      <c r="Y103" s="93" t="s">
        <v>38</v>
      </c>
    </row>
    <row r="104" spans="1:25" ht="47.25" x14ac:dyDescent="0.25">
      <c r="A104" s="17" t="s">
        <v>117</v>
      </c>
      <c r="B104" s="19" t="s">
        <v>334</v>
      </c>
      <c r="C104" s="57" t="s">
        <v>172</v>
      </c>
      <c r="D104" s="71">
        <v>43116</v>
      </c>
      <c r="E104" s="93" t="s">
        <v>183</v>
      </c>
      <c r="F104" s="93">
        <v>1</v>
      </c>
      <c r="G104" s="72">
        <v>144.833</v>
      </c>
      <c r="H104" s="71">
        <v>43738</v>
      </c>
      <c r="I104" s="93">
        <v>2020</v>
      </c>
      <c r="J104" s="93">
        <v>2</v>
      </c>
      <c r="K104" s="93">
        <v>2020</v>
      </c>
      <c r="L104" s="93">
        <v>2020</v>
      </c>
      <c r="M104" s="63" t="s">
        <v>184</v>
      </c>
      <c r="N104" s="79" t="s">
        <v>180</v>
      </c>
      <c r="O104" s="72">
        <v>0</v>
      </c>
      <c r="P104" s="72" t="s">
        <v>185</v>
      </c>
      <c r="Q104" s="79" t="s">
        <v>186</v>
      </c>
      <c r="R104" s="93">
        <v>0</v>
      </c>
      <c r="S104" s="93">
        <v>0</v>
      </c>
      <c r="T104" s="93" t="s">
        <v>273</v>
      </c>
      <c r="U104" s="93" t="s">
        <v>38</v>
      </c>
      <c r="V104" s="93" t="s">
        <v>38</v>
      </c>
      <c r="W104" s="93" t="s">
        <v>38</v>
      </c>
      <c r="X104" s="90" t="s">
        <v>38</v>
      </c>
      <c r="Y104" s="93" t="s">
        <v>38</v>
      </c>
    </row>
    <row r="105" spans="1:25" ht="78.75" x14ac:dyDescent="0.25">
      <c r="A105" s="17" t="s">
        <v>117</v>
      </c>
      <c r="B105" s="19" t="s">
        <v>335</v>
      </c>
      <c r="C105" s="57" t="s">
        <v>173</v>
      </c>
      <c r="D105" s="71">
        <v>43116</v>
      </c>
      <c r="E105" s="93" t="s">
        <v>187</v>
      </c>
      <c r="F105" s="93">
        <v>1</v>
      </c>
      <c r="G105" s="72">
        <v>123.908</v>
      </c>
      <c r="H105" s="71">
        <v>43738</v>
      </c>
      <c r="I105" s="93">
        <v>2020</v>
      </c>
      <c r="J105" s="93">
        <v>2</v>
      </c>
      <c r="K105" s="93">
        <v>2020</v>
      </c>
      <c r="L105" s="93">
        <v>2020</v>
      </c>
      <c r="M105" s="63" t="s">
        <v>188</v>
      </c>
      <c r="N105" s="79" t="s">
        <v>180</v>
      </c>
      <c r="O105" s="72">
        <v>0</v>
      </c>
      <c r="P105" s="72">
        <v>6.9</v>
      </c>
      <c r="Q105" s="79" t="s">
        <v>189</v>
      </c>
      <c r="R105" s="93">
        <v>0</v>
      </c>
      <c r="S105" s="93">
        <v>0</v>
      </c>
      <c r="T105" s="93" t="s">
        <v>72</v>
      </c>
      <c r="U105" s="93" t="s">
        <v>38</v>
      </c>
      <c r="V105" s="93" t="s">
        <v>38</v>
      </c>
      <c r="W105" s="93" t="s">
        <v>38</v>
      </c>
      <c r="X105" s="90" t="s">
        <v>38</v>
      </c>
      <c r="Y105" s="93" t="s">
        <v>38</v>
      </c>
    </row>
    <row r="106" spans="1:25" s="96" customFormat="1" ht="31.5" x14ac:dyDescent="0.25">
      <c r="A106" s="11" t="s">
        <v>118</v>
      </c>
      <c r="B106" s="15" t="s">
        <v>47</v>
      </c>
      <c r="C106" s="13" t="s">
        <v>37</v>
      </c>
      <c r="D106" s="67" t="s">
        <v>38</v>
      </c>
      <c r="E106" s="59" t="s">
        <v>38</v>
      </c>
      <c r="F106" s="59" t="s">
        <v>38</v>
      </c>
      <c r="G106" s="68" t="s">
        <v>38</v>
      </c>
      <c r="H106" s="59" t="s">
        <v>38</v>
      </c>
      <c r="I106" s="59" t="s">
        <v>38</v>
      </c>
      <c r="J106" s="59" t="s">
        <v>38</v>
      </c>
      <c r="K106" s="59" t="s">
        <v>38</v>
      </c>
      <c r="L106" s="59" t="s">
        <v>38</v>
      </c>
      <c r="M106" s="59" t="s">
        <v>38</v>
      </c>
      <c r="N106" s="59" t="s">
        <v>38</v>
      </c>
      <c r="O106" s="68" t="s">
        <v>38</v>
      </c>
      <c r="P106" s="68" t="s">
        <v>38</v>
      </c>
      <c r="Q106" s="59" t="s">
        <v>38</v>
      </c>
      <c r="R106" s="59" t="s">
        <v>38</v>
      </c>
      <c r="S106" s="59" t="s">
        <v>38</v>
      </c>
      <c r="T106" s="59" t="s">
        <v>38</v>
      </c>
      <c r="U106" s="59" t="s">
        <v>38</v>
      </c>
      <c r="V106" s="59" t="s">
        <v>38</v>
      </c>
      <c r="W106" s="59" t="s">
        <v>38</v>
      </c>
      <c r="X106" s="69" t="s">
        <v>38</v>
      </c>
      <c r="Y106" s="59" t="s">
        <v>38</v>
      </c>
    </row>
    <row r="107" spans="1:25" s="96" customFormat="1" ht="15.75" x14ac:dyDescent="0.25">
      <c r="A107" s="11" t="s">
        <v>119</v>
      </c>
      <c r="B107" s="15" t="s">
        <v>65</v>
      </c>
      <c r="C107" s="13" t="s">
        <v>37</v>
      </c>
      <c r="D107" s="67" t="s">
        <v>38</v>
      </c>
      <c r="E107" s="59" t="s">
        <v>38</v>
      </c>
      <c r="F107" s="59" t="s">
        <v>38</v>
      </c>
      <c r="G107" s="68" t="s">
        <v>38</v>
      </c>
      <c r="H107" s="59" t="s">
        <v>38</v>
      </c>
      <c r="I107" s="59" t="s">
        <v>38</v>
      </c>
      <c r="J107" s="59" t="s">
        <v>38</v>
      </c>
      <c r="K107" s="59" t="s">
        <v>38</v>
      </c>
      <c r="L107" s="59" t="s">
        <v>38</v>
      </c>
      <c r="M107" s="59" t="s">
        <v>38</v>
      </c>
      <c r="N107" s="59" t="s">
        <v>38</v>
      </c>
      <c r="O107" s="68">
        <f t="shared" ref="O107:P107" si="2">SUM(O108)</f>
        <v>0</v>
      </c>
      <c r="P107" s="68">
        <f t="shared" si="2"/>
        <v>15.909401000000001</v>
      </c>
      <c r="Q107" s="59" t="s">
        <v>38</v>
      </c>
      <c r="R107" s="59" t="s">
        <v>38</v>
      </c>
      <c r="S107" s="68" t="s">
        <v>38</v>
      </c>
      <c r="T107" s="68" t="s">
        <v>38</v>
      </c>
      <c r="U107" s="59" t="s">
        <v>38</v>
      </c>
      <c r="V107" s="59" t="s">
        <v>38</v>
      </c>
      <c r="W107" s="59" t="s">
        <v>38</v>
      </c>
      <c r="X107" s="69" t="s">
        <v>38</v>
      </c>
      <c r="Y107" s="59" t="s">
        <v>38</v>
      </c>
    </row>
    <row r="108" spans="1:25" s="96" customFormat="1" ht="31.5" x14ac:dyDescent="0.25">
      <c r="A108" s="11" t="s">
        <v>120</v>
      </c>
      <c r="B108" s="15" t="s">
        <v>40</v>
      </c>
      <c r="C108" s="13" t="s">
        <v>37</v>
      </c>
      <c r="D108" s="67" t="s">
        <v>38</v>
      </c>
      <c r="E108" s="59" t="s">
        <v>38</v>
      </c>
      <c r="F108" s="59" t="s">
        <v>38</v>
      </c>
      <c r="G108" s="68" t="s">
        <v>38</v>
      </c>
      <c r="H108" s="59" t="s">
        <v>38</v>
      </c>
      <c r="I108" s="59" t="s">
        <v>38</v>
      </c>
      <c r="J108" s="59" t="s">
        <v>38</v>
      </c>
      <c r="K108" s="59" t="s">
        <v>38</v>
      </c>
      <c r="L108" s="59" t="s">
        <v>38</v>
      </c>
      <c r="M108" s="59" t="s">
        <v>38</v>
      </c>
      <c r="N108" s="59" t="s">
        <v>38</v>
      </c>
      <c r="O108" s="68">
        <f>SUM(O109,O116)</f>
        <v>0</v>
      </c>
      <c r="P108" s="68">
        <f>SUM(P109,P116)</f>
        <v>15.909401000000001</v>
      </c>
      <c r="Q108" s="59" t="s">
        <v>38</v>
      </c>
      <c r="R108" s="59" t="s">
        <v>38</v>
      </c>
      <c r="S108" s="59" t="s">
        <v>38</v>
      </c>
      <c r="T108" s="59" t="s">
        <v>38</v>
      </c>
      <c r="U108" s="59" t="s">
        <v>38</v>
      </c>
      <c r="V108" s="59" t="s">
        <v>38</v>
      </c>
      <c r="W108" s="59" t="s">
        <v>38</v>
      </c>
      <c r="X108" s="69" t="s">
        <v>38</v>
      </c>
      <c r="Y108" s="59" t="s">
        <v>38</v>
      </c>
    </row>
    <row r="109" spans="1:25" s="96" customFormat="1" ht="47.25" x14ac:dyDescent="0.25">
      <c r="A109" s="11" t="s">
        <v>121</v>
      </c>
      <c r="B109" s="15" t="s">
        <v>41</v>
      </c>
      <c r="C109" s="13" t="s">
        <v>37</v>
      </c>
      <c r="D109" s="67" t="s">
        <v>38</v>
      </c>
      <c r="E109" s="59" t="s">
        <v>38</v>
      </c>
      <c r="F109" s="59" t="s">
        <v>38</v>
      </c>
      <c r="G109" s="68" t="s">
        <v>38</v>
      </c>
      <c r="H109" s="59" t="s">
        <v>38</v>
      </c>
      <c r="I109" s="59" t="s">
        <v>38</v>
      </c>
      <c r="J109" s="59" t="s">
        <v>38</v>
      </c>
      <c r="K109" s="59" t="s">
        <v>38</v>
      </c>
      <c r="L109" s="59" t="s">
        <v>38</v>
      </c>
      <c r="M109" s="59" t="s">
        <v>38</v>
      </c>
      <c r="N109" s="59" t="s">
        <v>38</v>
      </c>
      <c r="O109" s="68">
        <f>SUM(O110,O111,O112,O113,O114)</f>
        <v>0</v>
      </c>
      <c r="P109" s="68">
        <f>SUM(P110,P111,P112,P113,P114)</f>
        <v>15.909401000000001</v>
      </c>
      <c r="Q109" s="59" t="s">
        <v>38</v>
      </c>
      <c r="R109" s="59" t="s">
        <v>38</v>
      </c>
      <c r="S109" s="59" t="s">
        <v>38</v>
      </c>
      <c r="T109" s="59" t="s">
        <v>38</v>
      </c>
      <c r="U109" s="59" t="s">
        <v>38</v>
      </c>
      <c r="V109" s="59" t="s">
        <v>38</v>
      </c>
      <c r="W109" s="59" t="s">
        <v>38</v>
      </c>
      <c r="X109" s="69" t="s">
        <v>38</v>
      </c>
      <c r="Y109" s="59" t="s">
        <v>38</v>
      </c>
    </row>
    <row r="110" spans="1:25" s="96" customFormat="1" ht="63" x14ac:dyDescent="0.25">
      <c r="A110" s="11" t="s">
        <v>122</v>
      </c>
      <c r="B110" s="15" t="s">
        <v>42</v>
      </c>
      <c r="C110" s="13" t="s">
        <v>37</v>
      </c>
      <c r="D110" s="67" t="s">
        <v>38</v>
      </c>
      <c r="E110" s="59" t="s">
        <v>38</v>
      </c>
      <c r="F110" s="59" t="s">
        <v>38</v>
      </c>
      <c r="G110" s="68" t="s">
        <v>38</v>
      </c>
      <c r="H110" s="59" t="s">
        <v>38</v>
      </c>
      <c r="I110" s="59" t="s">
        <v>38</v>
      </c>
      <c r="J110" s="59" t="s">
        <v>38</v>
      </c>
      <c r="K110" s="59" t="s">
        <v>38</v>
      </c>
      <c r="L110" s="59" t="s">
        <v>38</v>
      </c>
      <c r="M110" s="59" t="s">
        <v>38</v>
      </c>
      <c r="N110" s="59" t="s">
        <v>38</v>
      </c>
      <c r="O110" s="68" t="s">
        <v>38</v>
      </c>
      <c r="P110" s="68" t="s">
        <v>38</v>
      </c>
      <c r="Q110" s="59" t="s">
        <v>38</v>
      </c>
      <c r="R110" s="59" t="s">
        <v>38</v>
      </c>
      <c r="S110" s="59" t="s">
        <v>38</v>
      </c>
      <c r="T110" s="59" t="s">
        <v>38</v>
      </c>
      <c r="U110" s="59" t="s">
        <v>38</v>
      </c>
      <c r="V110" s="59" t="s">
        <v>38</v>
      </c>
      <c r="W110" s="59" t="s">
        <v>38</v>
      </c>
      <c r="X110" s="69" t="s">
        <v>38</v>
      </c>
      <c r="Y110" s="59" t="s">
        <v>38</v>
      </c>
    </row>
    <row r="111" spans="1:25" s="96" customFormat="1" ht="63" x14ac:dyDescent="0.25">
      <c r="A111" s="11" t="s">
        <v>123</v>
      </c>
      <c r="B111" s="15" t="s">
        <v>43</v>
      </c>
      <c r="C111" s="13" t="s">
        <v>37</v>
      </c>
      <c r="D111" s="67" t="s">
        <v>38</v>
      </c>
      <c r="E111" s="59" t="s">
        <v>38</v>
      </c>
      <c r="F111" s="59" t="s">
        <v>38</v>
      </c>
      <c r="G111" s="68" t="s">
        <v>38</v>
      </c>
      <c r="H111" s="59" t="s">
        <v>38</v>
      </c>
      <c r="I111" s="59" t="s">
        <v>38</v>
      </c>
      <c r="J111" s="59" t="s">
        <v>38</v>
      </c>
      <c r="K111" s="59" t="s">
        <v>38</v>
      </c>
      <c r="L111" s="59" t="s">
        <v>38</v>
      </c>
      <c r="M111" s="59" t="s">
        <v>38</v>
      </c>
      <c r="N111" s="59" t="s">
        <v>38</v>
      </c>
      <c r="O111" s="68" t="s">
        <v>38</v>
      </c>
      <c r="P111" s="68" t="s">
        <v>38</v>
      </c>
      <c r="Q111" s="59" t="s">
        <v>38</v>
      </c>
      <c r="R111" s="59" t="s">
        <v>38</v>
      </c>
      <c r="S111" s="59" t="s">
        <v>38</v>
      </c>
      <c r="T111" s="59" t="s">
        <v>38</v>
      </c>
      <c r="U111" s="59" t="s">
        <v>38</v>
      </c>
      <c r="V111" s="59" t="s">
        <v>38</v>
      </c>
      <c r="W111" s="59" t="s">
        <v>38</v>
      </c>
      <c r="X111" s="69" t="s">
        <v>38</v>
      </c>
      <c r="Y111" s="59" t="s">
        <v>38</v>
      </c>
    </row>
    <row r="112" spans="1:25" s="96" customFormat="1" ht="63" x14ac:dyDescent="0.25">
      <c r="A112" s="11" t="s">
        <v>124</v>
      </c>
      <c r="B112" s="15" t="s">
        <v>44</v>
      </c>
      <c r="C112" s="13" t="s">
        <v>37</v>
      </c>
      <c r="D112" s="67" t="s">
        <v>38</v>
      </c>
      <c r="E112" s="59" t="s">
        <v>38</v>
      </c>
      <c r="F112" s="59" t="s">
        <v>38</v>
      </c>
      <c r="G112" s="68" t="s">
        <v>38</v>
      </c>
      <c r="H112" s="59" t="s">
        <v>38</v>
      </c>
      <c r="I112" s="59" t="s">
        <v>38</v>
      </c>
      <c r="J112" s="59" t="s">
        <v>38</v>
      </c>
      <c r="K112" s="59" t="s">
        <v>38</v>
      </c>
      <c r="L112" s="59" t="s">
        <v>38</v>
      </c>
      <c r="M112" s="59" t="s">
        <v>38</v>
      </c>
      <c r="N112" s="59" t="s">
        <v>38</v>
      </c>
      <c r="O112" s="68" t="s">
        <v>38</v>
      </c>
      <c r="P112" s="68" t="s">
        <v>38</v>
      </c>
      <c r="Q112" s="59" t="s">
        <v>38</v>
      </c>
      <c r="R112" s="59" t="s">
        <v>38</v>
      </c>
      <c r="S112" s="59" t="s">
        <v>38</v>
      </c>
      <c r="T112" s="59" t="s">
        <v>38</v>
      </c>
      <c r="U112" s="59" t="s">
        <v>38</v>
      </c>
      <c r="V112" s="59" t="s">
        <v>38</v>
      </c>
      <c r="W112" s="59" t="s">
        <v>38</v>
      </c>
      <c r="X112" s="69" t="s">
        <v>38</v>
      </c>
      <c r="Y112" s="59" t="s">
        <v>38</v>
      </c>
    </row>
    <row r="113" spans="1:25" s="96" customFormat="1" ht="78.75" x14ac:dyDescent="0.25">
      <c r="A113" s="11" t="s">
        <v>125</v>
      </c>
      <c r="B113" s="15" t="s">
        <v>45</v>
      </c>
      <c r="C113" s="13" t="s">
        <v>37</v>
      </c>
      <c r="D113" s="67" t="s">
        <v>38</v>
      </c>
      <c r="E113" s="59" t="s">
        <v>38</v>
      </c>
      <c r="F113" s="59" t="s">
        <v>38</v>
      </c>
      <c r="G113" s="68" t="s">
        <v>38</v>
      </c>
      <c r="H113" s="59" t="s">
        <v>38</v>
      </c>
      <c r="I113" s="59" t="s">
        <v>38</v>
      </c>
      <c r="J113" s="59" t="s">
        <v>38</v>
      </c>
      <c r="K113" s="59" t="s">
        <v>38</v>
      </c>
      <c r="L113" s="59" t="s">
        <v>38</v>
      </c>
      <c r="M113" s="59" t="s">
        <v>38</v>
      </c>
      <c r="N113" s="59" t="s">
        <v>38</v>
      </c>
      <c r="O113" s="68" t="s">
        <v>38</v>
      </c>
      <c r="P113" s="68" t="s">
        <v>38</v>
      </c>
      <c r="Q113" s="59" t="s">
        <v>38</v>
      </c>
      <c r="R113" s="59" t="s">
        <v>38</v>
      </c>
      <c r="S113" s="59" t="s">
        <v>38</v>
      </c>
      <c r="T113" s="59" t="s">
        <v>38</v>
      </c>
      <c r="U113" s="59" t="s">
        <v>38</v>
      </c>
      <c r="V113" s="59" t="s">
        <v>38</v>
      </c>
      <c r="W113" s="59" t="s">
        <v>38</v>
      </c>
      <c r="X113" s="69" t="s">
        <v>38</v>
      </c>
      <c r="Y113" s="59" t="s">
        <v>38</v>
      </c>
    </row>
    <row r="114" spans="1:25" s="96" customFormat="1" ht="78.75" x14ac:dyDescent="0.25">
      <c r="A114" s="11" t="s">
        <v>126</v>
      </c>
      <c r="B114" s="15" t="s">
        <v>46</v>
      </c>
      <c r="C114" s="13" t="s">
        <v>37</v>
      </c>
      <c r="D114" s="67" t="s">
        <v>38</v>
      </c>
      <c r="E114" s="59" t="s">
        <v>38</v>
      </c>
      <c r="F114" s="59" t="s">
        <v>38</v>
      </c>
      <c r="G114" s="68" t="s">
        <v>38</v>
      </c>
      <c r="H114" s="59" t="s">
        <v>38</v>
      </c>
      <c r="I114" s="59" t="s">
        <v>38</v>
      </c>
      <c r="J114" s="59" t="s">
        <v>38</v>
      </c>
      <c r="K114" s="59" t="s">
        <v>38</v>
      </c>
      <c r="L114" s="59" t="s">
        <v>38</v>
      </c>
      <c r="M114" s="59" t="s">
        <v>38</v>
      </c>
      <c r="N114" s="59" t="s">
        <v>38</v>
      </c>
      <c r="O114" s="68">
        <f>SUM(O115)</f>
        <v>0</v>
      </c>
      <c r="P114" s="68">
        <f>SUM(P115)</f>
        <v>15.909401000000001</v>
      </c>
      <c r="Q114" s="68" t="s">
        <v>38</v>
      </c>
      <c r="R114" s="59" t="s">
        <v>38</v>
      </c>
      <c r="S114" s="59" t="s">
        <v>38</v>
      </c>
      <c r="T114" s="59" t="s">
        <v>38</v>
      </c>
      <c r="U114" s="59" t="s">
        <v>38</v>
      </c>
      <c r="V114" s="59" t="s">
        <v>38</v>
      </c>
      <c r="W114" s="59" t="s">
        <v>38</v>
      </c>
      <c r="X114" s="69" t="s">
        <v>38</v>
      </c>
      <c r="Y114" s="59" t="s">
        <v>38</v>
      </c>
    </row>
    <row r="115" spans="1:25" ht="409.5" x14ac:dyDescent="0.25">
      <c r="A115" s="17" t="s">
        <v>126</v>
      </c>
      <c r="B115" s="29" t="s">
        <v>154</v>
      </c>
      <c r="C115" s="45" t="s">
        <v>66</v>
      </c>
      <c r="D115" s="71" t="s">
        <v>38</v>
      </c>
      <c r="E115" s="93" t="s">
        <v>38</v>
      </c>
      <c r="F115" s="93">
        <f>31+2</f>
        <v>33</v>
      </c>
      <c r="G115" s="72">
        <f>84.55171313+0.00739406+6.07416647</f>
        <v>90.633273659999986</v>
      </c>
      <c r="H115" s="71">
        <v>42551</v>
      </c>
      <c r="I115" s="93" t="s">
        <v>38</v>
      </c>
      <c r="J115" s="93" t="s">
        <v>38</v>
      </c>
      <c r="K115" s="93">
        <v>2026</v>
      </c>
      <c r="L115" s="93">
        <v>2026</v>
      </c>
      <c r="M115" s="63" t="s">
        <v>507</v>
      </c>
      <c r="N115" s="77" t="s">
        <v>508</v>
      </c>
      <c r="O115" s="72">
        <v>0</v>
      </c>
      <c r="P115" s="72">
        <f>14.84481+0.109391+0.9552</f>
        <v>15.909401000000001</v>
      </c>
      <c r="Q115" s="77" t="s">
        <v>131</v>
      </c>
      <c r="R115" s="93" t="s">
        <v>132</v>
      </c>
      <c r="S115" s="90" t="s">
        <v>379</v>
      </c>
      <c r="T115" s="90" t="s">
        <v>380</v>
      </c>
      <c r="U115" s="93" t="s">
        <v>38</v>
      </c>
      <c r="V115" s="93" t="s">
        <v>38</v>
      </c>
      <c r="W115" s="93">
        <v>2026</v>
      </c>
      <c r="X115" s="90" t="s">
        <v>376</v>
      </c>
      <c r="Y115" s="93" t="s">
        <v>38</v>
      </c>
    </row>
    <row r="116" spans="1:25" s="96" customFormat="1" ht="31.5" x14ac:dyDescent="0.25">
      <c r="A116" s="11" t="s">
        <v>127</v>
      </c>
      <c r="B116" s="15" t="s">
        <v>47</v>
      </c>
      <c r="C116" s="13" t="s">
        <v>37</v>
      </c>
      <c r="D116" s="67" t="s">
        <v>38</v>
      </c>
      <c r="E116" s="59" t="s">
        <v>38</v>
      </c>
      <c r="F116" s="59" t="s">
        <v>38</v>
      </c>
      <c r="G116" s="68" t="s">
        <v>38</v>
      </c>
      <c r="H116" s="59" t="s">
        <v>38</v>
      </c>
      <c r="I116" s="59" t="s">
        <v>38</v>
      </c>
      <c r="J116" s="59" t="s">
        <v>38</v>
      </c>
      <c r="K116" s="59" t="s">
        <v>38</v>
      </c>
      <c r="L116" s="59" t="s">
        <v>38</v>
      </c>
      <c r="M116" s="59" t="s">
        <v>38</v>
      </c>
      <c r="N116" s="59" t="s">
        <v>38</v>
      </c>
      <c r="O116" s="68" t="s">
        <v>38</v>
      </c>
      <c r="P116" s="68" t="s">
        <v>38</v>
      </c>
      <c r="Q116" s="59" t="s">
        <v>38</v>
      </c>
      <c r="R116" s="59" t="s">
        <v>38</v>
      </c>
      <c r="S116" s="59" t="s">
        <v>38</v>
      </c>
      <c r="T116" s="59" t="s">
        <v>38</v>
      </c>
      <c r="U116" s="59" t="s">
        <v>38</v>
      </c>
      <c r="V116" s="59" t="s">
        <v>38</v>
      </c>
      <c r="W116" s="59" t="s">
        <v>38</v>
      </c>
      <c r="X116" s="69" t="s">
        <v>38</v>
      </c>
      <c r="Y116" s="59" t="s">
        <v>38</v>
      </c>
    </row>
    <row r="117" spans="1:25" x14ac:dyDescent="0.25">
      <c r="B117" s="1"/>
      <c r="C117" s="1"/>
      <c r="D117" s="2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25" x14ac:dyDescent="0.25">
      <c r="B118" s="1"/>
      <c r="C118" s="1"/>
      <c r="D118" s="2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25" x14ac:dyDescent="0.25">
      <c r="B119" s="1"/>
      <c r="C119" s="1"/>
      <c r="D119" s="2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25" x14ac:dyDescent="0.25">
      <c r="B120" s="1"/>
      <c r="C120" s="1"/>
      <c r="D120" s="2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25" x14ac:dyDescent="0.25">
      <c r="B121" s="1"/>
      <c r="C121" s="1"/>
      <c r="D121" s="2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25" x14ac:dyDescent="0.25">
      <c r="B122" s="1"/>
      <c r="C122" s="1"/>
      <c r="D122" s="2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25" x14ac:dyDescent="0.25">
      <c r="B123" s="1"/>
      <c r="C123" s="1"/>
      <c r="D123" s="2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25" x14ac:dyDescent="0.25">
      <c r="B124" s="1"/>
      <c r="C124" s="1"/>
      <c r="D124" s="2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25" x14ac:dyDescent="0.25">
      <c r="B125" s="1"/>
      <c r="C125" s="1"/>
      <c r="D125" s="2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25" x14ac:dyDescent="0.25">
      <c r="B126" s="1"/>
      <c r="C126" s="1"/>
      <c r="D126" s="2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25" x14ac:dyDescent="0.25">
      <c r="B127" s="1"/>
      <c r="C127" s="1"/>
      <c r="D127" s="2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25" x14ac:dyDescent="0.25">
      <c r="B128" s="1"/>
      <c r="C128" s="1"/>
      <c r="D128" s="2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2:18" x14ac:dyDescent="0.25">
      <c r="B129" s="1"/>
      <c r="C129" s="1"/>
      <c r="D129" s="2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2:18" x14ac:dyDescent="0.25">
      <c r="B130" s="1"/>
      <c r="C130" s="1"/>
      <c r="D130" s="2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2:18" x14ac:dyDescent="0.25">
      <c r="B131" s="1"/>
      <c r="C131" s="1"/>
      <c r="D131" s="2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2:18" x14ac:dyDescent="0.25">
      <c r="B132" s="1"/>
      <c r="C132" s="1"/>
      <c r="D132" s="2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2:18" x14ac:dyDescent="0.25">
      <c r="B133" s="1"/>
      <c r="C133" s="1"/>
      <c r="D133" s="2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2:18" x14ac:dyDescent="0.25">
      <c r="B134" s="1"/>
      <c r="C134" s="1"/>
      <c r="D134" s="2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2:18" x14ac:dyDescent="0.25">
      <c r="B135" s="1"/>
      <c r="C135" s="1"/>
      <c r="D135" s="2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2:18" x14ac:dyDescent="0.25">
      <c r="B136" s="1"/>
      <c r="C136" s="1"/>
      <c r="D136" s="2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2:18" x14ac:dyDescent="0.25">
      <c r="B137" s="1"/>
      <c r="C137" s="1"/>
      <c r="D137" s="2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2:18" x14ac:dyDescent="0.25">
      <c r="B138" s="1"/>
      <c r="C138" s="1"/>
      <c r="D138" s="2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2:18" x14ac:dyDescent="0.25">
      <c r="B139" s="1"/>
      <c r="C139" s="1"/>
      <c r="D139" s="2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2:18" x14ac:dyDescent="0.25">
      <c r="B140" s="1"/>
      <c r="C140" s="1"/>
      <c r="D140" s="2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2:18" x14ac:dyDescent="0.25">
      <c r="B141" s="1"/>
      <c r="C141" s="1"/>
      <c r="D141" s="2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2:18" x14ac:dyDescent="0.25">
      <c r="B142" s="1"/>
      <c r="C142" s="1"/>
      <c r="D142" s="2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2:18" x14ac:dyDescent="0.25">
      <c r="B143" s="1"/>
      <c r="C143" s="1"/>
      <c r="D143" s="2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2:18" x14ac:dyDescent="0.25">
      <c r="B144" s="1"/>
      <c r="C144" s="1"/>
      <c r="D144" s="2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2:18" x14ac:dyDescent="0.25">
      <c r="B145" s="1"/>
      <c r="C145" s="1"/>
      <c r="D145" s="2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2:18" x14ac:dyDescent="0.25">
      <c r="B146" s="1"/>
      <c r="C146" s="1"/>
      <c r="D146" s="2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2:18" x14ac:dyDescent="0.25">
      <c r="B147" s="1"/>
      <c r="C147" s="1"/>
      <c r="D147" s="2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2:18" x14ac:dyDescent="0.25">
      <c r="B148" s="1"/>
      <c r="C148" s="1"/>
      <c r="D148" s="2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2:18" x14ac:dyDescent="0.25">
      <c r="B149" s="1"/>
      <c r="C149" s="1"/>
      <c r="D149" s="2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2:18" x14ac:dyDescent="0.25">
      <c r="B150" s="1"/>
      <c r="C150" s="1"/>
      <c r="D150" s="2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2:18" x14ac:dyDescent="0.25">
      <c r="B151" s="1"/>
      <c r="C151" s="1"/>
      <c r="D151" s="2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2:18" x14ac:dyDescent="0.25">
      <c r="B152" s="1"/>
      <c r="C152" s="1"/>
      <c r="D152" s="2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2:18" x14ac:dyDescent="0.25">
      <c r="B153" s="1"/>
      <c r="C153" s="1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2:18" x14ac:dyDescent="0.25">
      <c r="B154" s="1"/>
      <c r="C154" s="1"/>
      <c r="D154" s="2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2:18" x14ac:dyDescent="0.25">
      <c r="B155" s="1"/>
      <c r="C155" s="1"/>
      <c r="D155" s="2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2:18" x14ac:dyDescent="0.25">
      <c r="B156" s="1"/>
      <c r="C156" s="1"/>
      <c r="D156" s="2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2:18" x14ac:dyDescent="0.25">
      <c r="B157" s="1"/>
      <c r="C157" s="1"/>
      <c r="D157" s="2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2:18" x14ac:dyDescent="0.25">
      <c r="B158" s="1"/>
      <c r="C158" s="1"/>
      <c r="D158" s="2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2:18" x14ac:dyDescent="0.25">
      <c r="B159" s="1"/>
      <c r="C159" s="1"/>
      <c r="D159" s="2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2:18" x14ac:dyDescent="0.25">
      <c r="B160" s="1"/>
      <c r="C160" s="1"/>
      <c r="D160" s="2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2:18" x14ac:dyDescent="0.25">
      <c r="B161" s="1"/>
      <c r="C161" s="1"/>
      <c r="D161" s="2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2:18" x14ac:dyDescent="0.25">
      <c r="B162" s="1"/>
      <c r="C162" s="1"/>
      <c r="D162" s="2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2:18" x14ac:dyDescent="0.25">
      <c r="B163" s="1"/>
      <c r="C163" s="1"/>
      <c r="D163" s="2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2:18" x14ac:dyDescent="0.25">
      <c r="B164" s="1"/>
      <c r="C164" s="1"/>
      <c r="D164" s="2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2:18" x14ac:dyDescent="0.25">
      <c r="B165" s="1"/>
      <c r="C165" s="1"/>
      <c r="D165" s="2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2:18" x14ac:dyDescent="0.25">
      <c r="B166" s="1"/>
      <c r="C166" s="1"/>
      <c r="D166" s="2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2:18" x14ac:dyDescent="0.25">
      <c r="B167" s="1"/>
      <c r="C167" s="1"/>
      <c r="D167" s="2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2:18" x14ac:dyDescent="0.25">
      <c r="B168" s="1"/>
      <c r="C168" s="1"/>
      <c r="D168" s="2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2:18" x14ac:dyDescent="0.25">
      <c r="B169" s="1"/>
      <c r="C169" s="1"/>
      <c r="D169" s="2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2:18" x14ac:dyDescent="0.25">
      <c r="B170" s="1"/>
      <c r="C170" s="1"/>
      <c r="D170" s="2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2:18" x14ac:dyDescent="0.25">
      <c r="B171" s="1"/>
      <c r="C171" s="1"/>
      <c r="D171" s="2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2:18" x14ac:dyDescent="0.25">
      <c r="B172" s="1"/>
      <c r="C172" s="1"/>
      <c r="D172" s="2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2:18" x14ac:dyDescent="0.25">
      <c r="B173" s="1"/>
      <c r="C173" s="1"/>
      <c r="D173" s="2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2:18" x14ac:dyDescent="0.25">
      <c r="B174" s="1"/>
      <c r="C174" s="1"/>
      <c r="D174" s="2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2:18" x14ac:dyDescent="0.25">
      <c r="B175" s="1"/>
      <c r="C175" s="1"/>
      <c r="D175" s="2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2:18" x14ac:dyDescent="0.25">
      <c r="B176" s="1"/>
      <c r="C176" s="1"/>
      <c r="D176" s="2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2:18" x14ac:dyDescent="0.25">
      <c r="B177" s="1"/>
      <c r="C177" s="1"/>
      <c r="D177" s="2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2:18" x14ac:dyDescent="0.25">
      <c r="B178" s="1"/>
      <c r="C178" s="1"/>
      <c r="D178" s="2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2:18" x14ac:dyDescent="0.25">
      <c r="B179" s="1"/>
      <c r="C179" s="1"/>
      <c r="D179" s="2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2:18" x14ac:dyDescent="0.25">
      <c r="B180" s="1"/>
      <c r="C180" s="1"/>
      <c r="D180" s="2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2:18" x14ac:dyDescent="0.25">
      <c r="B181" s="1"/>
      <c r="C181" s="1"/>
      <c r="D181" s="2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2:18" x14ac:dyDescent="0.25">
      <c r="B182" s="1"/>
      <c r="C182" s="1"/>
      <c r="D182" s="2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2:18" x14ac:dyDescent="0.25">
      <c r="B183" s="1"/>
      <c r="C183" s="1"/>
      <c r="D183" s="2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2:18" x14ac:dyDescent="0.25">
      <c r="B184" s="1"/>
      <c r="C184" s="1"/>
      <c r="D184" s="2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2:18" x14ac:dyDescent="0.25">
      <c r="B185" s="1"/>
      <c r="C185" s="1"/>
      <c r="D185" s="2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2:18" x14ac:dyDescent="0.25">
      <c r="B186" s="1"/>
      <c r="C186" s="1"/>
      <c r="D186" s="2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2:18" x14ac:dyDescent="0.25">
      <c r="B187" s="1"/>
      <c r="C187" s="1"/>
      <c r="D187" s="22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2:18" x14ac:dyDescent="0.25">
      <c r="B188" s="1"/>
      <c r="C188" s="1"/>
      <c r="D188" s="22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2:18" x14ac:dyDescent="0.25">
      <c r="B189" s="1"/>
      <c r="C189" s="1"/>
      <c r="D189" s="22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2:18" x14ac:dyDescent="0.25">
      <c r="B190" s="1"/>
      <c r="C190" s="1"/>
      <c r="D190" s="22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2:18" x14ac:dyDescent="0.25">
      <c r="B191" s="1"/>
      <c r="C191" s="1"/>
      <c r="D191" s="22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2:18" x14ac:dyDescent="0.25">
      <c r="B192" s="1"/>
      <c r="C192" s="1"/>
      <c r="D192" s="22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2:18" x14ac:dyDescent="0.25">
      <c r="B193" s="1"/>
      <c r="C193" s="1"/>
      <c r="D193" s="22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2:18" x14ac:dyDescent="0.25">
      <c r="B194" s="1"/>
      <c r="C194" s="1"/>
      <c r="D194" s="22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2:18" x14ac:dyDescent="0.25">
      <c r="B195" s="1"/>
      <c r="C195" s="1"/>
      <c r="D195" s="22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2:18" x14ac:dyDescent="0.25">
      <c r="B196" s="1"/>
      <c r="C196" s="1"/>
      <c r="D196" s="22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2:18" x14ac:dyDescent="0.25">
      <c r="B197" s="1"/>
      <c r="C197" s="1"/>
      <c r="D197" s="22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2:18" x14ac:dyDescent="0.25">
      <c r="B198" s="1"/>
      <c r="C198" s="1"/>
      <c r="D198" s="22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2:18" x14ac:dyDescent="0.25">
      <c r="B199" s="1"/>
      <c r="C199" s="1"/>
      <c r="D199" s="22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2:18" x14ac:dyDescent="0.25">
      <c r="B200" s="1"/>
      <c r="C200" s="1"/>
      <c r="D200" s="22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2:18" x14ac:dyDescent="0.25">
      <c r="B201" s="1"/>
      <c r="C201" s="1"/>
      <c r="D201" s="22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2:18" x14ac:dyDescent="0.25">
      <c r="B202" s="1"/>
      <c r="C202" s="1"/>
      <c r="D202" s="22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2:18" x14ac:dyDescent="0.25">
      <c r="B203" s="1"/>
      <c r="C203" s="1"/>
      <c r="D203" s="22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2:18" x14ac:dyDescent="0.25">
      <c r="B204" s="1"/>
      <c r="C204" s="1"/>
      <c r="D204" s="22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2:18" x14ac:dyDescent="0.25">
      <c r="B205" s="1"/>
      <c r="C205" s="1"/>
      <c r="D205" s="22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2:18" x14ac:dyDescent="0.25">
      <c r="B206" s="1"/>
      <c r="C206" s="1"/>
      <c r="D206" s="22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2:18" x14ac:dyDescent="0.25">
      <c r="B207" s="1"/>
      <c r="C207" s="1"/>
      <c r="D207" s="22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2:18" x14ac:dyDescent="0.25">
      <c r="B208" s="1"/>
      <c r="C208" s="1"/>
      <c r="D208" s="22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2:18" x14ac:dyDescent="0.25">
      <c r="B209" s="1"/>
      <c r="C209" s="1"/>
      <c r="D209" s="22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2:18" x14ac:dyDescent="0.25">
      <c r="B210" s="1"/>
      <c r="C210" s="1"/>
      <c r="D210" s="22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2:18" x14ac:dyDescent="0.25">
      <c r="B211" s="1"/>
      <c r="C211" s="1"/>
      <c r="D211" s="22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2:18" x14ac:dyDescent="0.25">
      <c r="B212" s="1"/>
      <c r="C212" s="1"/>
      <c r="D212" s="22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2:18" x14ac:dyDescent="0.25">
      <c r="B213" s="1"/>
      <c r="C213" s="1"/>
      <c r="D213" s="22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2:18" x14ac:dyDescent="0.25">
      <c r="B214" s="1"/>
      <c r="C214" s="1"/>
      <c r="D214" s="22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2:18" x14ac:dyDescent="0.25">
      <c r="B215" s="1"/>
      <c r="C215" s="1"/>
      <c r="D215" s="22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2:18" x14ac:dyDescent="0.25">
      <c r="B216" s="1"/>
      <c r="C216" s="1"/>
      <c r="D216" s="22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2:18" x14ac:dyDescent="0.25">
      <c r="B217" s="1"/>
      <c r="C217" s="1"/>
      <c r="D217" s="22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2:18" x14ac:dyDescent="0.25">
      <c r="B218" s="1"/>
      <c r="C218" s="1"/>
      <c r="D218" s="22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2:18" x14ac:dyDescent="0.25">
      <c r="B219" s="1"/>
      <c r="C219" s="1"/>
      <c r="D219" s="22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2:18" x14ac:dyDescent="0.25">
      <c r="B220" s="1"/>
      <c r="C220" s="1"/>
      <c r="D220" s="22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2:18" x14ac:dyDescent="0.25">
      <c r="B221" s="1"/>
      <c r="C221" s="1"/>
      <c r="D221" s="22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2:18" x14ac:dyDescent="0.25">
      <c r="B222" s="1"/>
      <c r="C222" s="1"/>
      <c r="D222" s="22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2:18" x14ac:dyDescent="0.25">
      <c r="B223" s="1"/>
      <c r="C223" s="1"/>
      <c r="D223" s="22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2:18" x14ac:dyDescent="0.25">
      <c r="B224" s="1"/>
      <c r="C224" s="1"/>
      <c r="D224" s="22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2:18" x14ac:dyDescent="0.25">
      <c r="B225" s="1"/>
      <c r="C225" s="1"/>
      <c r="D225" s="22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2:18" x14ac:dyDescent="0.25">
      <c r="B226" s="1"/>
      <c r="C226" s="1"/>
      <c r="D226" s="22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2:18" x14ac:dyDescent="0.25">
      <c r="B227" s="1"/>
      <c r="C227" s="1"/>
      <c r="D227" s="22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2:18" x14ac:dyDescent="0.25">
      <c r="B228" s="1"/>
      <c r="C228" s="1"/>
      <c r="D228" s="22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2:18" x14ac:dyDescent="0.25">
      <c r="B229" s="1"/>
      <c r="C229" s="1"/>
      <c r="D229" s="22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2:18" x14ac:dyDescent="0.25">
      <c r="B230" s="1"/>
      <c r="C230" s="1"/>
      <c r="D230" s="22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2:18" x14ac:dyDescent="0.25">
      <c r="B231" s="1"/>
      <c r="C231" s="1"/>
      <c r="D231" s="22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2:18" x14ac:dyDescent="0.25">
      <c r="B232" s="1"/>
      <c r="C232" s="1"/>
      <c r="D232" s="22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2:18" x14ac:dyDescent="0.25">
      <c r="B233" s="1"/>
      <c r="C233" s="1"/>
      <c r="D233" s="22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2:18" x14ac:dyDescent="0.25">
      <c r="B234" s="1"/>
      <c r="C234" s="1"/>
      <c r="D234" s="22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2:18" x14ac:dyDescent="0.25">
      <c r="B235" s="1"/>
      <c r="C235" s="1"/>
      <c r="D235" s="22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2:18" x14ac:dyDescent="0.25">
      <c r="B236" s="1"/>
      <c r="C236" s="1"/>
      <c r="D236" s="22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2:18" x14ac:dyDescent="0.25">
      <c r="B237" s="1"/>
      <c r="C237" s="1"/>
      <c r="D237" s="22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2:18" x14ac:dyDescent="0.25">
      <c r="B238" s="1"/>
      <c r="C238" s="1"/>
      <c r="D238" s="22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2:18" x14ac:dyDescent="0.25">
      <c r="B239" s="1"/>
      <c r="C239" s="1"/>
      <c r="D239" s="22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2:18" x14ac:dyDescent="0.25">
      <c r="B240" s="1"/>
      <c r="C240" s="1"/>
      <c r="D240" s="22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2:18" x14ac:dyDescent="0.25">
      <c r="B241" s="1"/>
      <c r="C241" s="1"/>
      <c r="D241" s="22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2:18" x14ac:dyDescent="0.25">
      <c r="B242" s="1"/>
      <c r="C242" s="1"/>
      <c r="D242" s="22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2:18" x14ac:dyDescent="0.25">
      <c r="B243" s="1"/>
      <c r="C243" s="1"/>
      <c r="D243" s="22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2:18" x14ac:dyDescent="0.25">
      <c r="B244" s="1"/>
      <c r="C244" s="1"/>
      <c r="D244" s="22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2:18" x14ac:dyDescent="0.25">
      <c r="B245" s="1"/>
      <c r="C245" s="1"/>
      <c r="D245" s="22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2:18" x14ac:dyDescent="0.25">
      <c r="B246" s="1"/>
      <c r="C246" s="1"/>
      <c r="D246" s="22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2:18" x14ac:dyDescent="0.25">
      <c r="B247" s="1"/>
      <c r="C247" s="1"/>
      <c r="D247" s="22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2:18" x14ac:dyDescent="0.25">
      <c r="B248" s="1"/>
      <c r="C248" s="1"/>
      <c r="D248" s="22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2:18" x14ac:dyDescent="0.25">
      <c r="B249" s="1"/>
      <c r="C249" s="1"/>
      <c r="D249" s="22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2:18" x14ac:dyDescent="0.25">
      <c r="B250" s="1"/>
      <c r="C250" s="1"/>
      <c r="D250" s="22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2:18" x14ac:dyDescent="0.25">
      <c r="B251" s="1"/>
      <c r="C251" s="1"/>
      <c r="D251" s="22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2:18" x14ac:dyDescent="0.25">
      <c r="B252" s="1"/>
      <c r="C252" s="1"/>
      <c r="D252" s="22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2:18" x14ac:dyDescent="0.25">
      <c r="B253" s="1"/>
      <c r="C253" s="1"/>
      <c r="D253" s="22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2:18" x14ac:dyDescent="0.25">
      <c r="B254" s="1"/>
      <c r="C254" s="1"/>
      <c r="D254" s="22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2:18" x14ac:dyDescent="0.25">
      <c r="B255" s="1"/>
      <c r="C255" s="1"/>
      <c r="D255" s="22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2:18" x14ac:dyDescent="0.25">
      <c r="B256" s="1"/>
      <c r="C256" s="1"/>
      <c r="D256" s="22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22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22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22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22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22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22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22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22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22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22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22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22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22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22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22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22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22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22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22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22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22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22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22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22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22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22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22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22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22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22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22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22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22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22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22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22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22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22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22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22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22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22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22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22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22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22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22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22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22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22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22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22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22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22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22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22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22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22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22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22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22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22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22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22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22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22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22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22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22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22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22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22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22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22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22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22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22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22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22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22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22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22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22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22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22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22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22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22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22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22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22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22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22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22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22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22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22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22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22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22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22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22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22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22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22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22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22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22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22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22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22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22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22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22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22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22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22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22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22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22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22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22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22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22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22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22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22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22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22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2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2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2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2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2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2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2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2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2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2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2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2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2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2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2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22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22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22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22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22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22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22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22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22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22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22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22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22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22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22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22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22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22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22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22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22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22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22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22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22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22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22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22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22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22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22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22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22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22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22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22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22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22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22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22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22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22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22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22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22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22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22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22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22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22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22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22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22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22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22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22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22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22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22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22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22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22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22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22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22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22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22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22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22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22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22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22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22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22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22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22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22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22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22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22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22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22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22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22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22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22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22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22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22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22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22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22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22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22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22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22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22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22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22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22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22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22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22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22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22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22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22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22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22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22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22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22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22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22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22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22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22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22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22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22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22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22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22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22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22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22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22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22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22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22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22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22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22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22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22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22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22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22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22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22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22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22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22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22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22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22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22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22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22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22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22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22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22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22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22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22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22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22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22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22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22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22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22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22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22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22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22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22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22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22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22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22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22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22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22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22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22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22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22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22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22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22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22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22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22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22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22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22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22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22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22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22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22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22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22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22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22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22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22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22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22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22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22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22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22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22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22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22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22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22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22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22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22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22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22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22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22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22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22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22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22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22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22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22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22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22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22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22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22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22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22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22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22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22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22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22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22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22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22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22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22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22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22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22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22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22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22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22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22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22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22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22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22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22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22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22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22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22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22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22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22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22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22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22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22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22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22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22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22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22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22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22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22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22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22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22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22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22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22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22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22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22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22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22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22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22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22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22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22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22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22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22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22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22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22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22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22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22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22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22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22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22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22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22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22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22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22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22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22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22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22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22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22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22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22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22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22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22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22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22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22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22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22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22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22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22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22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22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22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22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22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22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22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22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22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22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22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22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22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22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22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22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22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22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22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22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22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22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22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22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22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22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22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22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22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22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22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22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22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22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22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22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22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22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22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22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22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22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22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22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22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22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22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22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22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22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22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22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22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22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22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22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22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22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22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22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22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22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22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22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22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22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22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22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22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22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22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22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22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22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22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22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22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22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22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22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22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22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22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22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22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22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22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22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22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22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22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22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22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22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22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22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22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22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22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22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22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22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22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22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22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22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22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22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22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22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22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22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22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22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22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22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22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22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22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22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22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22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22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22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22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22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22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22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22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22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22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22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22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22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22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22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22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22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22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22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22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22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22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22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22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22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22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22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22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22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22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22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22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22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22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22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22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22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22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22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22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22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22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22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22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22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22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22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22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22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22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22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22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22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22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22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22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22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22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22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22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22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22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22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22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22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22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22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22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22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22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22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22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22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22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22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22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22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22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22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22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22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22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22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22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22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22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22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22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22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22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22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22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22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22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22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22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22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22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22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22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22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22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22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22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22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22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22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22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22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22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22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22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22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22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22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22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22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22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22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22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22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22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22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22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22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22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22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22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22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22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22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22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22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22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22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22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22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22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22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22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22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22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22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22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22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22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22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22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22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22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22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22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22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22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22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22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22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22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22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22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22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22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22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22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22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22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22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22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22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22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22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22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22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22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22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22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22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22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22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22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22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22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22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22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22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22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22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22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22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22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22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22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22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22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22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22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22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22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22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22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22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22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22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22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22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22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22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22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22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22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22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22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22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22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22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22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22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22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22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22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22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22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22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22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22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22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22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22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22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22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22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22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22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22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22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22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22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22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22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22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22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22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22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22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22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22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22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22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22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22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22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22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22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22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22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22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22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</sheetData>
  <mergeCells count="31">
    <mergeCell ref="X12:X13"/>
    <mergeCell ref="A4:Y4"/>
    <mergeCell ref="A5:L5"/>
    <mergeCell ref="A6:Y6"/>
    <mergeCell ref="A7:Y7"/>
    <mergeCell ref="A8:L8"/>
    <mergeCell ref="A9:Y9"/>
    <mergeCell ref="H12:H13"/>
    <mergeCell ref="I12:J12"/>
    <mergeCell ref="K12:K13"/>
    <mergeCell ref="L12:L13"/>
    <mergeCell ref="C11:C13"/>
    <mergeCell ref="S12:T12"/>
    <mergeCell ref="M11:P11"/>
    <mergeCell ref="W11:X11"/>
    <mergeCell ref="Y11:Y13"/>
    <mergeCell ref="D11:F11"/>
    <mergeCell ref="A11:A13"/>
    <mergeCell ref="B11:B13"/>
    <mergeCell ref="H11:L11"/>
    <mergeCell ref="D12:E12"/>
    <mergeCell ref="F12:F13"/>
    <mergeCell ref="G11:G13"/>
    <mergeCell ref="W12:W13"/>
    <mergeCell ref="Q11:Q13"/>
    <mergeCell ref="R11:R13"/>
    <mergeCell ref="S11:V11"/>
    <mergeCell ref="M12:M13"/>
    <mergeCell ref="N12:N13"/>
    <mergeCell ref="O12:P12"/>
    <mergeCell ref="U12:V12"/>
  </mergeCells>
  <hyperlinks>
    <hyperlink ref="X103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0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2021-04-12T02:16:26Z</dcterms:modified>
</cp:coreProperties>
</file>