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АРМы\Пятилетка 2010-2023\Планы отчеты для Минэнерго\2022\Отчет 4 квартал 2022\Годовой\Папка 1_Отчетность АО ДГК за 2022 год\"/>
    </mc:Choice>
  </mc:AlternateContent>
  <bookViews>
    <workbookView xWindow="0" yWindow="0" windowWidth="28800" windowHeight="12300"/>
  </bookViews>
  <sheets>
    <sheet name="2 Г осв" sheetId="1" r:id="rId1"/>
  </sheets>
  <definedNames>
    <definedName name="_xlnm._FilterDatabase" localSheetId="0" hidden="1">'2 Г осв'!$A$19:$BO$658</definedName>
    <definedName name="Z_312F225E_EFE3_455A_A167_B1F3199E1635_.wvu.Cols" localSheetId="0" hidden="1">'2 Г осв'!#REF!</definedName>
    <definedName name="Z_312F225E_EFE3_455A_A167_B1F3199E1635_.wvu.FilterData" localSheetId="0" hidden="1">'2 Г осв'!$A$20:$W$545</definedName>
    <definedName name="Z_312F225E_EFE3_455A_A167_B1F3199E1635_.wvu.PrintArea" localSheetId="0" hidden="1">'2 Г осв'!$A$1:$T$545</definedName>
    <definedName name="_xlnm.Print_Area" localSheetId="0">'2 Г осв'!$A$1:$T$592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658" i="1" l="1"/>
  <c r="S658" i="1" s="1"/>
  <c r="I658" i="1"/>
  <c r="O658" i="1" s="1"/>
  <c r="Q657" i="1"/>
  <c r="S657" i="1" s="1"/>
  <c r="I657" i="1"/>
  <c r="O657" i="1" s="1"/>
  <c r="Q656" i="1"/>
  <c r="S656" i="1" s="1"/>
  <c r="I656" i="1"/>
  <c r="O656" i="1" s="1"/>
  <c r="Q655" i="1"/>
  <c r="S655" i="1" s="1"/>
  <c r="I655" i="1"/>
  <c r="M654" i="1"/>
  <c r="K654" i="1"/>
  <c r="G654" i="1"/>
  <c r="E654" i="1"/>
  <c r="Q648" i="1"/>
  <c r="O648" i="1"/>
  <c r="M648" i="1"/>
  <c r="K648" i="1"/>
  <c r="I648" i="1"/>
  <c r="G648" i="1"/>
  <c r="E648" i="1"/>
  <c r="Q639" i="1"/>
  <c r="S639" i="1" s="1"/>
  <c r="I639" i="1"/>
  <c r="O639" i="1" s="1"/>
  <c r="Q638" i="1"/>
  <c r="S638" i="1" s="1"/>
  <c r="I638" i="1"/>
  <c r="O638" i="1" s="1"/>
  <c r="Q637" i="1"/>
  <c r="S637" i="1" s="1"/>
  <c r="I637" i="1"/>
  <c r="O637" i="1" s="1"/>
  <c r="Q636" i="1"/>
  <c r="S636" i="1" s="1"/>
  <c r="I636" i="1"/>
  <c r="O636" i="1" s="1"/>
  <c r="Q635" i="1"/>
  <c r="S635" i="1" s="1"/>
  <c r="I635" i="1"/>
  <c r="O635" i="1" s="1"/>
  <c r="M634" i="1"/>
  <c r="K634" i="1"/>
  <c r="K630" i="1" s="1"/>
  <c r="G634" i="1"/>
  <c r="G630" i="1" s="1"/>
  <c r="E634" i="1"/>
  <c r="M630" i="1"/>
  <c r="E630" i="1"/>
  <c r="Q625" i="1"/>
  <c r="O625" i="1"/>
  <c r="M625" i="1"/>
  <c r="K625" i="1"/>
  <c r="I625" i="1"/>
  <c r="G625" i="1"/>
  <c r="E625" i="1"/>
  <c r="Q622" i="1"/>
  <c r="Q617" i="1" s="1"/>
  <c r="O622" i="1"/>
  <c r="O617" i="1" s="1"/>
  <c r="M622" i="1"/>
  <c r="M617" i="1" s="1"/>
  <c r="K622" i="1"/>
  <c r="I622" i="1"/>
  <c r="G622" i="1"/>
  <c r="G617" i="1" s="1"/>
  <c r="E622" i="1"/>
  <c r="E617" i="1" s="1"/>
  <c r="K617" i="1"/>
  <c r="I617" i="1"/>
  <c r="Q614" i="1"/>
  <c r="O614" i="1"/>
  <c r="M614" i="1"/>
  <c r="K614" i="1"/>
  <c r="I614" i="1"/>
  <c r="G614" i="1"/>
  <c r="E614" i="1"/>
  <c r="Q611" i="1"/>
  <c r="O611" i="1"/>
  <c r="M611" i="1"/>
  <c r="K611" i="1"/>
  <c r="I611" i="1"/>
  <c r="G611" i="1"/>
  <c r="G610" i="1" s="1"/>
  <c r="G609" i="1" s="1"/>
  <c r="E611" i="1"/>
  <c r="Q604" i="1"/>
  <c r="S604" i="1" s="1"/>
  <c r="I604" i="1"/>
  <c r="O604" i="1" s="1"/>
  <c r="Q600" i="1"/>
  <c r="I600" i="1"/>
  <c r="O600" i="1" s="1"/>
  <c r="Q599" i="1"/>
  <c r="S599" i="1" s="1"/>
  <c r="I599" i="1"/>
  <c r="O599" i="1" s="1"/>
  <c r="Q598" i="1"/>
  <c r="S598" i="1" s="1"/>
  <c r="I598" i="1"/>
  <c r="M597" i="1"/>
  <c r="K597" i="1"/>
  <c r="G597" i="1"/>
  <c r="E597" i="1"/>
  <c r="Q595" i="1"/>
  <c r="S595" i="1" s="1"/>
  <c r="I595" i="1"/>
  <c r="I594" i="1" s="1"/>
  <c r="I590" i="1" s="1"/>
  <c r="M594" i="1"/>
  <c r="K594" i="1"/>
  <c r="K590" i="1" s="1"/>
  <c r="G594" i="1"/>
  <c r="G590" i="1" s="1"/>
  <c r="E594" i="1"/>
  <c r="E590" i="1" s="1"/>
  <c r="M590" i="1"/>
  <c r="I584" i="1"/>
  <c r="I583" i="1" s="1"/>
  <c r="Q583" i="1"/>
  <c r="O583" i="1"/>
  <c r="M583" i="1"/>
  <c r="K583" i="1"/>
  <c r="G583" i="1"/>
  <c r="E583" i="1"/>
  <c r="Q579" i="1"/>
  <c r="S579" i="1" s="1"/>
  <c r="I579" i="1"/>
  <c r="O579" i="1" s="1"/>
  <c r="Q578" i="1"/>
  <c r="S578" i="1" s="1"/>
  <c r="I578" i="1"/>
  <c r="O578" i="1" s="1"/>
  <c r="Q576" i="1"/>
  <c r="S576" i="1" s="1"/>
  <c r="I576" i="1"/>
  <c r="O576" i="1" s="1"/>
  <c r="Q575" i="1"/>
  <c r="S575" i="1" s="1"/>
  <c r="O575" i="1"/>
  <c r="I575" i="1"/>
  <c r="Q574" i="1"/>
  <c r="S574" i="1" s="1"/>
  <c r="I574" i="1"/>
  <c r="O574" i="1" s="1"/>
  <c r="Q573" i="1"/>
  <c r="S573" i="1" s="1"/>
  <c r="I573" i="1"/>
  <c r="O573" i="1" s="1"/>
  <c r="Q571" i="1"/>
  <c r="S571" i="1" s="1"/>
  <c r="I571" i="1"/>
  <c r="O571" i="1" s="1"/>
  <c r="Q570" i="1"/>
  <c r="S570" i="1" s="1"/>
  <c r="I570" i="1"/>
  <c r="O570" i="1" s="1"/>
  <c r="Q569" i="1"/>
  <c r="S569" i="1" s="1"/>
  <c r="O569" i="1"/>
  <c r="I569" i="1"/>
  <c r="Q568" i="1"/>
  <c r="S568" i="1" s="1"/>
  <c r="I568" i="1"/>
  <c r="O568" i="1" s="1"/>
  <c r="Q567" i="1"/>
  <c r="S567" i="1" s="1"/>
  <c r="I567" i="1"/>
  <c r="M566" i="1"/>
  <c r="K566" i="1"/>
  <c r="G566" i="1"/>
  <c r="E566" i="1"/>
  <c r="Q563" i="1"/>
  <c r="O563" i="1"/>
  <c r="M563" i="1"/>
  <c r="K563" i="1"/>
  <c r="I563" i="1"/>
  <c r="G563" i="1"/>
  <c r="E563" i="1"/>
  <c r="Q561" i="1"/>
  <c r="S561" i="1" s="1"/>
  <c r="I561" i="1"/>
  <c r="O561" i="1" s="1"/>
  <c r="Q560" i="1"/>
  <c r="S560" i="1" s="1"/>
  <c r="I560" i="1"/>
  <c r="O560" i="1" s="1"/>
  <c r="Q558" i="1"/>
  <c r="I558" i="1"/>
  <c r="O558" i="1" s="1"/>
  <c r="Q557" i="1"/>
  <c r="S557" i="1" s="1"/>
  <c r="I557" i="1"/>
  <c r="O557" i="1" s="1"/>
  <c r="Q556" i="1"/>
  <c r="I556" i="1"/>
  <c r="O556" i="1" s="1"/>
  <c r="Q554" i="1"/>
  <c r="I554" i="1"/>
  <c r="O554" i="1" s="1"/>
  <c r="M553" i="1"/>
  <c r="K553" i="1"/>
  <c r="G553" i="1"/>
  <c r="E553" i="1"/>
  <c r="Q551" i="1"/>
  <c r="I551" i="1"/>
  <c r="O551" i="1" s="1"/>
  <c r="Q550" i="1"/>
  <c r="S550" i="1" s="1"/>
  <c r="I550" i="1"/>
  <c r="M549" i="1"/>
  <c r="K549" i="1"/>
  <c r="G549" i="1"/>
  <c r="E549" i="1"/>
  <c r="Q548" i="1"/>
  <c r="S548" i="1" s="1"/>
  <c r="I548" i="1"/>
  <c r="Q547" i="1"/>
  <c r="M547" i="1"/>
  <c r="K547" i="1"/>
  <c r="G547" i="1"/>
  <c r="E547" i="1"/>
  <c r="Q545" i="1"/>
  <c r="S545" i="1" s="1"/>
  <c r="I545" i="1"/>
  <c r="Q544" i="1"/>
  <c r="I544" i="1"/>
  <c r="O544" i="1" s="1"/>
  <c r="M543" i="1"/>
  <c r="K543" i="1"/>
  <c r="G543" i="1"/>
  <c r="E543" i="1"/>
  <c r="Q535" i="1"/>
  <c r="O535" i="1"/>
  <c r="M535" i="1"/>
  <c r="K535" i="1"/>
  <c r="I535" i="1"/>
  <c r="G535" i="1"/>
  <c r="E535" i="1"/>
  <c r="Q531" i="1"/>
  <c r="I531" i="1"/>
  <c r="I530" i="1" s="1"/>
  <c r="I528" i="1" s="1"/>
  <c r="M530" i="1"/>
  <c r="K530" i="1"/>
  <c r="G530" i="1"/>
  <c r="G528" i="1" s="1"/>
  <c r="E530" i="1"/>
  <c r="E528" i="1" s="1"/>
  <c r="E527" i="1" s="1"/>
  <c r="M528" i="1"/>
  <c r="K528" i="1"/>
  <c r="Q523" i="1"/>
  <c r="S523" i="1" s="1"/>
  <c r="I523" i="1"/>
  <c r="O523" i="1" s="1"/>
  <c r="Q520" i="1"/>
  <c r="S520" i="1" s="1"/>
  <c r="I520" i="1"/>
  <c r="O520" i="1" s="1"/>
  <c r="Q519" i="1"/>
  <c r="S519" i="1" s="1"/>
  <c r="I519" i="1"/>
  <c r="O519" i="1" s="1"/>
  <c r="Q518" i="1"/>
  <c r="S518" i="1" s="1"/>
  <c r="I518" i="1"/>
  <c r="O518" i="1" s="1"/>
  <c r="Q517" i="1"/>
  <c r="S517" i="1" s="1"/>
  <c r="I517" i="1"/>
  <c r="O517" i="1" s="1"/>
  <c r="Q516" i="1"/>
  <c r="S516" i="1" s="1"/>
  <c r="I516" i="1"/>
  <c r="O516" i="1" s="1"/>
  <c r="Q515" i="1"/>
  <c r="S515" i="1" s="1"/>
  <c r="I515" i="1"/>
  <c r="O515" i="1" s="1"/>
  <c r="Q514" i="1"/>
  <c r="S514" i="1" s="1"/>
  <c r="I514" i="1"/>
  <c r="O514" i="1" s="1"/>
  <c r="S513" i="1"/>
  <c r="Q513" i="1"/>
  <c r="I513" i="1"/>
  <c r="O513" i="1" s="1"/>
  <c r="Q512" i="1"/>
  <c r="S512" i="1" s="1"/>
  <c r="I512" i="1"/>
  <c r="O512" i="1" s="1"/>
  <c r="Q511" i="1"/>
  <c r="S511" i="1" s="1"/>
  <c r="I511" i="1"/>
  <c r="O511" i="1" s="1"/>
  <c r="Q510" i="1"/>
  <c r="S510" i="1" s="1"/>
  <c r="I510" i="1"/>
  <c r="O510" i="1" s="1"/>
  <c r="Q509" i="1"/>
  <c r="S509" i="1" s="1"/>
  <c r="I509" i="1"/>
  <c r="O509" i="1" s="1"/>
  <c r="Q508" i="1"/>
  <c r="S508" i="1" s="1"/>
  <c r="I508" i="1"/>
  <c r="O508" i="1" s="1"/>
  <c r="Q507" i="1"/>
  <c r="S507" i="1" s="1"/>
  <c r="I507" i="1"/>
  <c r="O507" i="1" s="1"/>
  <c r="Q506" i="1"/>
  <c r="S506" i="1" s="1"/>
  <c r="I506" i="1"/>
  <c r="O506" i="1" s="1"/>
  <c r="Q505" i="1"/>
  <c r="S505" i="1" s="1"/>
  <c r="I505" i="1"/>
  <c r="O505" i="1" s="1"/>
  <c r="Q504" i="1"/>
  <c r="S504" i="1" s="1"/>
  <c r="I504" i="1"/>
  <c r="O504" i="1" s="1"/>
  <c r="Q503" i="1"/>
  <c r="S503" i="1" s="1"/>
  <c r="I503" i="1"/>
  <c r="O503" i="1" s="1"/>
  <c r="Q502" i="1"/>
  <c r="S502" i="1" s="1"/>
  <c r="I502" i="1"/>
  <c r="O502" i="1" s="1"/>
  <c r="Q501" i="1"/>
  <c r="S501" i="1" s="1"/>
  <c r="I501" i="1"/>
  <c r="O501" i="1" s="1"/>
  <c r="Q500" i="1"/>
  <c r="S500" i="1" s="1"/>
  <c r="I500" i="1"/>
  <c r="O500" i="1" s="1"/>
  <c r="Q499" i="1"/>
  <c r="S499" i="1" s="1"/>
  <c r="I499" i="1"/>
  <c r="O499" i="1" s="1"/>
  <c r="Q498" i="1"/>
  <c r="S498" i="1" s="1"/>
  <c r="I498" i="1"/>
  <c r="O498" i="1" s="1"/>
  <c r="Q497" i="1"/>
  <c r="S497" i="1" s="1"/>
  <c r="I497" i="1"/>
  <c r="O497" i="1" s="1"/>
  <c r="Q496" i="1"/>
  <c r="S496" i="1" s="1"/>
  <c r="I496" i="1"/>
  <c r="O496" i="1" s="1"/>
  <c r="Q495" i="1"/>
  <c r="S495" i="1" s="1"/>
  <c r="I495" i="1"/>
  <c r="O495" i="1" s="1"/>
  <c r="Q493" i="1"/>
  <c r="S493" i="1" s="1"/>
  <c r="I493" i="1"/>
  <c r="O493" i="1" s="1"/>
  <c r="Q492" i="1"/>
  <c r="S492" i="1" s="1"/>
  <c r="I492" i="1"/>
  <c r="O492" i="1" s="1"/>
  <c r="Q491" i="1"/>
  <c r="S491" i="1" s="1"/>
  <c r="I491" i="1"/>
  <c r="O491" i="1" s="1"/>
  <c r="Q490" i="1"/>
  <c r="S490" i="1" s="1"/>
  <c r="I490" i="1"/>
  <c r="O490" i="1" s="1"/>
  <c r="Q489" i="1"/>
  <c r="S489" i="1" s="1"/>
  <c r="I489" i="1"/>
  <c r="O489" i="1" s="1"/>
  <c r="Q488" i="1"/>
  <c r="S488" i="1" s="1"/>
  <c r="I488" i="1"/>
  <c r="O488" i="1" s="1"/>
  <c r="Q487" i="1"/>
  <c r="S487" i="1" s="1"/>
  <c r="I487" i="1"/>
  <c r="O487" i="1" s="1"/>
  <c r="Q484" i="1"/>
  <c r="S484" i="1" s="1"/>
  <c r="I484" i="1"/>
  <c r="O484" i="1" s="1"/>
  <c r="Q483" i="1"/>
  <c r="S483" i="1" s="1"/>
  <c r="I483" i="1"/>
  <c r="O483" i="1" s="1"/>
  <c r="Q482" i="1"/>
  <c r="S482" i="1" s="1"/>
  <c r="I482" i="1"/>
  <c r="O482" i="1" s="1"/>
  <c r="Q476" i="1"/>
  <c r="S476" i="1" s="1"/>
  <c r="I476" i="1"/>
  <c r="O476" i="1" s="1"/>
  <c r="Q475" i="1"/>
  <c r="I475" i="1"/>
  <c r="O475" i="1" s="1"/>
  <c r="Q474" i="1"/>
  <c r="S474" i="1" s="1"/>
  <c r="I474" i="1"/>
  <c r="O474" i="1" s="1"/>
  <c r="Q473" i="1"/>
  <c r="S473" i="1" s="1"/>
  <c r="I473" i="1"/>
  <c r="O473" i="1" s="1"/>
  <c r="Q472" i="1"/>
  <c r="S472" i="1" s="1"/>
  <c r="I472" i="1"/>
  <c r="O472" i="1" s="1"/>
  <c r="Q471" i="1"/>
  <c r="S471" i="1" s="1"/>
  <c r="I471" i="1"/>
  <c r="O471" i="1" s="1"/>
  <c r="Q470" i="1"/>
  <c r="S470" i="1" s="1"/>
  <c r="I470" i="1"/>
  <c r="O470" i="1" s="1"/>
  <c r="Q468" i="1"/>
  <c r="S468" i="1" s="1"/>
  <c r="I468" i="1"/>
  <c r="O468" i="1" s="1"/>
  <c r="Q467" i="1"/>
  <c r="S467" i="1" s="1"/>
  <c r="I467" i="1"/>
  <c r="O467" i="1" s="1"/>
  <c r="Q466" i="1"/>
  <c r="S466" i="1" s="1"/>
  <c r="I466" i="1"/>
  <c r="O466" i="1" s="1"/>
  <c r="Q465" i="1"/>
  <c r="S465" i="1" s="1"/>
  <c r="I465" i="1"/>
  <c r="O465" i="1" s="1"/>
  <c r="Q464" i="1"/>
  <c r="S464" i="1" s="1"/>
  <c r="I464" i="1"/>
  <c r="O464" i="1" s="1"/>
  <c r="Q463" i="1"/>
  <c r="S463" i="1" s="1"/>
  <c r="I463" i="1"/>
  <c r="O463" i="1" s="1"/>
  <c r="Q462" i="1"/>
  <c r="S462" i="1" s="1"/>
  <c r="I462" i="1"/>
  <c r="O462" i="1" s="1"/>
  <c r="Q461" i="1"/>
  <c r="S461" i="1" s="1"/>
  <c r="I461" i="1"/>
  <c r="O461" i="1" s="1"/>
  <c r="Q460" i="1"/>
  <c r="S460" i="1" s="1"/>
  <c r="I460" i="1"/>
  <c r="O460" i="1" s="1"/>
  <c r="Q459" i="1"/>
  <c r="S459" i="1" s="1"/>
  <c r="I459" i="1"/>
  <c r="M454" i="1"/>
  <c r="K454" i="1"/>
  <c r="G454" i="1"/>
  <c r="E454" i="1"/>
  <c r="Q452" i="1"/>
  <c r="I452" i="1"/>
  <c r="I451" i="1" s="1"/>
  <c r="I447" i="1" s="1"/>
  <c r="M451" i="1"/>
  <c r="M447" i="1" s="1"/>
  <c r="K451" i="1"/>
  <c r="G451" i="1"/>
  <c r="G447" i="1" s="1"/>
  <c r="E451" i="1"/>
  <c r="E447" i="1" s="1"/>
  <c r="K447" i="1"/>
  <c r="Q443" i="1"/>
  <c r="Q441" i="1" s="1"/>
  <c r="Q440" i="1" s="1"/>
  <c r="O443" i="1"/>
  <c r="O441" i="1" s="1"/>
  <c r="O440" i="1" s="1"/>
  <c r="M443" i="1"/>
  <c r="M441" i="1" s="1"/>
  <c r="M440" i="1" s="1"/>
  <c r="K443" i="1"/>
  <c r="K441" i="1" s="1"/>
  <c r="K440" i="1" s="1"/>
  <c r="I443" i="1"/>
  <c r="G443" i="1"/>
  <c r="I441" i="1"/>
  <c r="I440" i="1" s="1"/>
  <c r="G441" i="1"/>
  <c r="G440" i="1" s="1"/>
  <c r="E441" i="1"/>
  <c r="E440" i="1" s="1"/>
  <c r="Q439" i="1"/>
  <c r="S439" i="1" s="1"/>
  <c r="O439" i="1"/>
  <c r="I439" i="1"/>
  <c r="Q436" i="1"/>
  <c r="S436" i="1" s="1"/>
  <c r="O436" i="1"/>
  <c r="I436" i="1"/>
  <c r="Q435" i="1"/>
  <c r="S435" i="1" s="1"/>
  <c r="O435" i="1"/>
  <c r="I435" i="1"/>
  <c r="Q434" i="1"/>
  <c r="S434" i="1" s="1"/>
  <c r="O434" i="1"/>
  <c r="I434" i="1"/>
  <c r="Q433" i="1"/>
  <c r="I433" i="1"/>
  <c r="O433" i="1" s="1"/>
  <c r="Q432" i="1"/>
  <c r="S432" i="1" s="1"/>
  <c r="I432" i="1"/>
  <c r="O432" i="1" s="1"/>
  <c r="Q431" i="1"/>
  <c r="S431" i="1" s="1"/>
  <c r="I431" i="1"/>
  <c r="O431" i="1" s="1"/>
  <c r="Q430" i="1"/>
  <c r="S430" i="1" s="1"/>
  <c r="I430" i="1"/>
  <c r="O430" i="1" s="1"/>
  <c r="Q429" i="1"/>
  <c r="S429" i="1" s="1"/>
  <c r="I429" i="1"/>
  <c r="O429" i="1" s="1"/>
  <c r="Q428" i="1"/>
  <c r="S428" i="1" s="1"/>
  <c r="I428" i="1"/>
  <c r="O428" i="1" s="1"/>
  <c r="Q427" i="1"/>
  <c r="S427" i="1" s="1"/>
  <c r="I427" i="1"/>
  <c r="O427" i="1" s="1"/>
  <c r="Q426" i="1"/>
  <c r="S426" i="1" s="1"/>
  <c r="I426" i="1"/>
  <c r="O426" i="1" s="1"/>
  <c r="Q425" i="1"/>
  <c r="I425" i="1"/>
  <c r="O425" i="1" s="1"/>
  <c r="Q424" i="1"/>
  <c r="S424" i="1" s="1"/>
  <c r="I424" i="1"/>
  <c r="O424" i="1" s="1"/>
  <c r="Q423" i="1"/>
  <c r="S423" i="1" s="1"/>
  <c r="I423" i="1"/>
  <c r="O423" i="1" s="1"/>
  <c r="Q422" i="1"/>
  <c r="S422" i="1" s="1"/>
  <c r="I422" i="1"/>
  <c r="O422" i="1" s="1"/>
  <c r="Q421" i="1"/>
  <c r="I421" i="1"/>
  <c r="O421" i="1" s="1"/>
  <c r="Q420" i="1"/>
  <c r="S420" i="1" s="1"/>
  <c r="I420" i="1"/>
  <c r="O420" i="1" s="1"/>
  <c r="Q419" i="1"/>
  <c r="S419" i="1" s="1"/>
  <c r="I419" i="1"/>
  <c r="O419" i="1" s="1"/>
  <c r="Q418" i="1"/>
  <c r="S418" i="1" s="1"/>
  <c r="I418" i="1"/>
  <c r="O418" i="1" s="1"/>
  <c r="Q417" i="1"/>
  <c r="I417" i="1"/>
  <c r="O417" i="1" s="1"/>
  <c r="Q416" i="1"/>
  <c r="S416" i="1" s="1"/>
  <c r="I416" i="1"/>
  <c r="O416" i="1" s="1"/>
  <c r="Q415" i="1"/>
  <c r="S415" i="1" s="1"/>
  <c r="O415" i="1"/>
  <c r="I415" i="1"/>
  <c r="Q414" i="1"/>
  <c r="S414" i="1" s="1"/>
  <c r="O414" i="1"/>
  <c r="I414" i="1"/>
  <c r="Q413" i="1"/>
  <c r="I413" i="1"/>
  <c r="Q412" i="1"/>
  <c r="I412" i="1"/>
  <c r="O412" i="1" s="1"/>
  <c r="M411" i="1"/>
  <c r="K411" i="1"/>
  <c r="G411" i="1"/>
  <c r="E411" i="1"/>
  <c r="Q410" i="1"/>
  <c r="S410" i="1" s="1"/>
  <c r="I410" i="1"/>
  <c r="O410" i="1" s="1"/>
  <c r="Q409" i="1"/>
  <c r="S409" i="1" s="1"/>
  <c r="I409" i="1"/>
  <c r="O409" i="1" s="1"/>
  <c r="Q408" i="1"/>
  <c r="S408" i="1" s="1"/>
  <c r="I408" i="1"/>
  <c r="O408" i="1" s="1"/>
  <c r="Q407" i="1"/>
  <c r="S407" i="1" s="1"/>
  <c r="I407" i="1"/>
  <c r="O407" i="1" s="1"/>
  <c r="Q406" i="1"/>
  <c r="S406" i="1" s="1"/>
  <c r="I406" i="1"/>
  <c r="O406" i="1" s="1"/>
  <c r="Q405" i="1"/>
  <c r="S405" i="1" s="1"/>
  <c r="I405" i="1"/>
  <c r="O405" i="1" s="1"/>
  <c r="Q404" i="1"/>
  <c r="S404" i="1" s="1"/>
  <c r="I404" i="1"/>
  <c r="O404" i="1" s="1"/>
  <c r="Q403" i="1"/>
  <c r="S403" i="1" s="1"/>
  <c r="I403" i="1"/>
  <c r="O403" i="1" s="1"/>
  <c r="Q402" i="1"/>
  <c r="S402" i="1" s="1"/>
  <c r="I402" i="1"/>
  <c r="O402" i="1" s="1"/>
  <c r="Q401" i="1"/>
  <c r="S401" i="1" s="1"/>
  <c r="I401" i="1"/>
  <c r="O401" i="1" s="1"/>
  <c r="Q400" i="1"/>
  <c r="S400" i="1" s="1"/>
  <c r="I400" i="1"/>
  <c r="O400" i="1" s="1"/>
  <c r="Q395" i="1"/>
  <c r="S395" i="1" s="1"/>
  <c r="I395" i="1"/>
  <c r="O395" i="1" s="1"/>
  <c r="Q394" i="1"/>
  <c r="I394" i="1"/>
  <c r="O394" i="1" s="1"/>
  <c r="Q393" i="1"/>
  <c r="S393" i="1" s="1"/>
  <c r="I393" i="1"/>
  <c r="O393" i="1" s="1"/>
  <c r="Q392" i="1"/>
  <c r="S392" i="1" s="1"/>
  <c r="I392" i="1"/>
  <c r="O392" i="1" s="1"/>
  <c r="Q390" i="1"/>
  <c r="I390" i="1"/>
  <c r="O390" i="1" s="1"/>
  <c r="Q388" i="1"/>
  <c r="I388" i="1"/>
  <c r="O388" i="1" s="1"/>
  <c r="Q387" i="1"/>
  <c r="S387" i="1" s="1"/>
  <c r="I387" i="1"/>
  <c r="O387" i="1" s="1"/>
  <c r="Q386" i="1"/>
  <c r="S386" i="1" s="1"/>
  <c r="I386" i="1"/>
  <c r="Q385" i="1"/>
  <c r="I385" i="1"/>
  <c r="O385" i="1" s="1"/>
  <c r="Q384" i="1"/>
  <c r="S384" i="1" s="1"/>
  <c r="I384" i="1"/>
  <c r="O384" i="1" s="1"/>
  <c r="M383" i="1"/>
  <c r="K383" i="1"/>
  <c r="G383" i="1"/>
  <c r="E383" i="1"/>
  <c r="Q381" i="1"/>
  <c r="I381" i="1"/>
  <c r="I380" i="1" s="1"/>
  <c r="M380" i="1"/>
  <c r="K380" i="1"/>
  <c r="G380" i="1"/>
  <c r="E380" i="1"/>
  <c r="Q379" i="1"/>
  <c r="S379" i="1" s="1"/>
  <c r="I379" i="1"/>
  <c r="O379" i="1" s="1"/>
  <c r="Q378" i="1"/>
  <c r="S378" i="1" s="1"/>
  <c r="I378" i="1"/>
  <c r="Q377" i="1"/>
  <c r="I377" i="1"/>
  <c r="O377" i="1" s="1"/>
  <c r="M376" i="1"/>
  <c r="K376" i="1"/>
  <c r="G376" i="1"/>
  <c r="E376" i="1"/>
  <c r="Q374" i="1"/>
  <c r="I374" i="1"/>
  <c r="O374" i="1" s="1"/>
  <c r="Q373" i="1"/>
  <c r="I373" i="1"/>
  <c r="M372" i="1"/>
  <c r="M367" i="1" s="1"/>
  <c r="K372" i="1"/>
  <c r="G372" i="1"/>
  <c r="E372" i="1"/>
  <c r="Q371" i="1"/>
  <c r="Q370" i="1" s="1"/>
  <c r="I371" i="1"/>
  <c r="O371" i="1" s="1"/>
  <c r="O370" i="1" s="1"/>
  <c r="M370" i="1"/>
  <c r="K370" i="1"/>
  <c r="G370" i="1"/>
  <c r="E370" i="1"/>
  <c r="Q361" i="1"/>
  <c r="I361" i="1"/>
  <c r="O361" i="1" s="1"/>
  <c r="O358" i="1" s="1"/>
  <c r="Q360" i="1"/>
  <c r="I360" i="1"/>
  <c r="O360" i="1" s="1"/>
  <c r="M358" i="1"/>
  <c r="K358" i="1"/>
  <c r="G358" i="1"/>
  <c r="E358" i="1"/>
  <c r="Q357" i="1"/>
  <c r="I357" i="1"/>
  <c r="I356" i="1" s="1"/>
  <c r="M356" i="1"/>
  <c r="K356" i="1"/>
  <c r="G356" i="1"/>
  <c r="E356" i="1"/>
  <c r="Q351" i="1"/>
  <c r="S351" i="1" s="1"/>
  <c r="I351" i="1"/>
  <c r="M350" i="1"/>
  <c r="K350" i="1"/>
  <c r="G350" i="1"/>
  <c r="E350" i="1"/>
  <c r="M341" i="1"/>
  <c r="M340" i="1" s="1"/>
  <c r="M333" i="1" s="1"/>
  <c r="Q326" i="1"/>
  <c r="S326" i="1" s="1"/>
  <c r="I326" i="1"/>
  <c r="O326" i="1" s="1"/>
  <c r="Q325" i="1"/>
  <c r="S325" i="1" s="1"/>
  <c r="I325" i="1"/>
  <c r="O325" i="1" s="1"/>
  <c r="Q324" i="1"/>
  <c r="S324" i="1" s="1"/>
  <c r="I324" i="1"/>
  <c r="O324" i="1" s="1"/>
  <c r="Q323" i="1"/>
  <c r="S323" i="1" s="1"/>
  <c r="I323" i="1"/>
  <c r="O323" i="1" s="1"/>
  <c r="Q322" i="1"/>
  <c r="S322" i="1" s="1"/>
  <c r="I322" i="1"/>
  <c r="O322" i="1" s="1"/>
  <c r="Q319" i="1"/>
  <c r="S319" i="1" s="1"/>
  <c r="I319" i="1"/>
  <c r="Q318" i="1"/>
  <c r="S318" i="1" s="1"/>
  <c r="I318" i="1"/>
  <c r="O318" i="1" s="1"/>
  <c r="Q317" i="1"/>
  <c r="S317" i="1" s="1"/>
  <c r="M317" i="1"/>
  <c r="K317" i="1"/>
  <c r="G317" i="1"/>
  <c r="E317" i="1"/>
  <c r="Q315" i="1"/>
  <c r="S315" i="1" s="1"/>
  <c r="I315" i="1"/>
  <c r="O315" i="1" s="1"/>
  <c r="O314" i="1" s="1"/>
  <c r="O310" i="1" s="1"/>
  <c r="M314" i="1"/>
  <c r="M310" i="1" s="1"/>
  <c r="K314" i="1"/>
  <c r="I314" i="1"/>
  <c r="I310" i="1" s="1"/>
  <c r="G314" i="1"/>
  <c r="E314" i="1"/>
  <c r="E310" i="1" s="1"/>
  <c r="K310" i="1"/>
  <c r="G310" i="1"/>
  <c r="Q308" i="1"/>
  <c r="Q306" i="1" s="1"/>
  <c r="O308" i="1"/>
  <c r="O306" i="1" s="1"/>
  <c r="M308" i="1"/>
  <c r="M306" i="1" s="1"/>
  <c r="K308" i="1"/>
  <c r="K306" i="1" s="1"/>
  <c r="I308" i="1"/>
  <c r="I306" i="1" s="1"/>
  <c r="G308" i="1"/>
  <c r="G306" i="1" s="1"/>
  <c r="E308" i="1"/>
  <c r="E306" i="1" s="1"/>
  <c r="Q304" i="1"/>
  <c r="Q302" i="1" s="1"/>
  <c r="Q301" i="1" s="1"/>
  <c r="O304" i="1"/>
  <c r="O302" i="1" s="1"/>
  <c r="M304" i="1"/>
  <c r="M302" i="1" s="1"/>
  <c r="K304" i="1"/>
  <c r="K302" i="1" s="1"/>
  <c r="I304" i="1"/>
  <c r="G304" i="1"/>
  <c r="G302" i="1" s="1"/>
  <c r="E304" i="1"/>
  <c r="E302" i="1" s="1"/>
  <c r="I302" i="1"/>
  <c r="Q296" i="1"/>
  <c r="S296" i="1" s="1"/>
  <c r="I296" i="1"/>
  <c r="O296" i="1" s="1"/>
  <c r="S295" i="1"/>
  <c r="Q295" i="1"/>
  <c r="I295" i="1"/>
  <c r="O295" i="1" s="1"/>
  <c r="Q292" i="1"/>
  <c r="I292" i="1"/>
  <c r="O292" i="1" s="1"/>
  <c r="Q291" i="1"/>
  <c r="S291" i="1" s="1"/>
  <c r="I291" i="1"/>
  <c r="O291" i="1" s="1"/>
  <c r="Q289" i="1"/>
  <c r="S289" i="1" s="1"/>
  <c r="I289" i="1"/>
  <c r="O289" i="1" s="1"/>
  <c r="Q288" i="1"/>
  <c r="S288" i="1" s="1"/>
  <c r="I288" i="1"/>
  <c r="O288" i="1" s="1"/>
  <c r="Q287" i="1"/>
  <c r="I287" i="1"/>
  <c r="Q286" i="1"/>
  <c r="I286" i="1"/>
  <c r="O286" i="1" s="1"/>
  <c r="M285" i="1"/>
  <c r="K285" i="1"/>
  <c r="G285" i="1"/>
  <c r="E285" i="1"/>
  <c r="Q281" i="1"/>
  <c r="I281" i="1"/>
  <c r="O281" i="1" s="1"/>
  <c r="Q280" i="1"/>
  <c r="I280" i="1"/>
  <c r="O280" i="1" s="1"/>
  <c r="M279" i="1"/>
  <c r="M278" i="1" s="1"/>
  <c r="K279" i="1"/>
  <c r="G279" i="1"/>
  <c r="E279" i="1"/>
  <c r="E278" i="1" s="1"/>
  <c r="Q277" i="1"/>
  <c r="S277" i="1" s="1"/>
  <c r="I277" i="1"/>
  <c r="O277" i="1" s="1"/>
  <c r="Q276" i="1"/>
  <c r="S276" i="1" s="1"/>
  <c r="I276" i="1"/>
  <c r="O276" i="1" s="1"/>
  <c r="Q275" i="1"/>
  <c r="S275" i="1" s="1"/>
  <c r="I275" i="1"/>
  <c r="O275" i="1" s="1"/>
  <c r="Q274" i="1"/>
  <c r="I274" i="1"/>
  <c r="O274" i="1" s="1"/>
  <c r="Q273" i="1"/>
  <c r="S273" i="1" s="1"/>
  <c r="I273" i="1"/>
  <c r="O273" i="1" s="1"/>
  <c r="Q272" i="1"/>
  <c r="I272" i="1"/>
  <c r="O272" i="1" s="1"/>
  <c r="M271" i="1"/>
  <c r="K271" i="1"/>
  <c r="G271" i="1"/>
  <c r="E271" i="1"/>
  <c r="Q269" i="1"/>
  <c r="S269" i="1" s="1"/>
  <c r="I269" i="1"/>
  <c r="O269" i="1" s="1"/>
  <c r="O268" i="1" s="1"/>
  <c r="M268" i="1"/>
  <c r="K268" i="1"/>
  <c r="G268" i="1"/>
  <c r="E268" i="1"/>
  <c r="Q266" i="1"/>
  <c r="S266" i="1" s="1"/>
  <c r="I266" i="1"/>
  <c r="O266" i="1" s="1"/>
  <c r="Q265" i="1"/>
  <c r="S265" i="1" s="1"/>
  <c r="I265" i="1"/>
  <c r="O265" i="1" s="1"/>
  <c r="Q264" i="1"/>
  <c r="S264" i="1" s="1"/>
  <c r="I264" i="1"/>
  <c r="O264" i="1" s="1"/>
  <c r="M263" i="1"/>
  <c r="K263" i="1"/>
  <c r="G263" i="1"/>
  <c r="E263" i="1"/>
  <c r="Q260" i="1"/>
  <c r="I260" i="1"/>
  <c r="O260" i="1" s="1"/>
  <c r="Q259" i="1"/>
  <c r="S259" i="1" s="1"/>
  <c r="I259" i="1"/>
  <c r="O259" i="1" s="1"/>
  <c r="M258" i="1"/>
  <c r="M251" i="1" s="1"/>
  <c r="K258" i="1"/>
  <c r="G258" i="1"/>
  <c r="E258" i="1"/>
  <c r="Q253" i="1"/>
  <c r="O253" i="1"/>
  <c r="M253" i="1"/>
  <c r="K253" i="1"/>
  <c r="I253" i="1"/>
  <c r="G253" i="1"/>
  <c r="G251" i="1" s="1"/>
  <c r="E253" i="1"/>
  <c r="Q248" i="1"/>
  <c r="O248" i="1"/>
  <c r="M248" i="1"/>
  <c r="K248" i="1"/>
  <c r="I248" i="1"/>
  <c r="G248" i="1"/>
  <c r="E248" i="1"/>
  <c r="Q245" i="1"/>
  <c r="O245" i="1"/>
  <c r="M245" i="1"/>
  <c r="K245" i="1"/>
  <c r="I245" i="1"/>
  <c r="G245" i="1"/>
  <c r="E245" i="1"/>
  <c r="Q240" i="1"/>
  <c r="S240" i="1" s="1"/>
  <c r="I240" i="1"/>
  <c r="O240" i="1" s="1"/>
  <c r="Q239" i="1"/>
  <c r="S239" i="1" s="1"/>
  <c r="I239" i="1"/>
  <c r="O239" i="1" s="1"/>
  <c r="Q238" i="1"/>
  <c r="S238" i="1" s="1"/>
  <c r="I238" i="1"/>
  <c r="O238" i="1" s="1"/>
  <c r="Q237" i="1"/>
  <c r="S237" i="1" s="1"/>
  <c r="I237" i="1"/>
  <c r="O237" i="1" s="1"/>
  <c r="Q236" i="1"/>
  <c r="S236" i="1" s="1"/>
  <c r="I236" i="1"/>
  <c r="O236" i="1" s="1"/>
  <c r="Q235" i="1"/>
  <c r="S235" i="1" s="1"/>
  <c r="I235" i="1"/>
  <c r="O235" i="1" s="1"/>
  <c r="Q234" i="1"/>
  <c r="S234" i="1" s="1"/>
  <c r="I234" i="1"/>
  <c r="O234" i="1" s="1"/>
  <c r="Q233" i="1"/>
  <c r="S233" i="1" s="1"/>
  <c r="I233" i="1"/>
  <c r="O233" i="1" s="1"/>
  <c r="Q232" i="1"/>
  <c r="S232" i="1" s="1"/>
  <c r="I232" i="1"/>
  <c r="O232" i="1" s="1"/>
  <c r="Q231" i="1"/>
  <c r="S231" i="1" s="1"/>
  <c r="I231" i="1"/>
  <c r="O231" i="1" s="1"/>
  <c r="Q224" i="1"/>
  <c r="S224" i="1" s="1"/>
  <c r="I224" i="1"/>
  <c r="O224" i="1" s="1"/>
  <c r="S220" i="1"/>
  <c r="Q220" i="1"/>
  <c r="I220" i="1"/>
  <c r="O220" i="1" s="1"/>
  <c r="Q216" i="1"/>
  <c r="S216" i="1" s="1"/>
  <c r="I216" i="1"/>
  <c r="O216" i="1" s="1"/>
  <c r="Q215" i="1"/>
  <c r="S215" i="1" s="1"/>
  <c r="I215" i="1"/>
  <c r="O215" i="1" s="1"/>
  <c r="S214" i="1"/>
  <c r="Q214" i="1"/>
  <c r="I214" i="1"/>
  <c r="O214" i="1" s="1"/>
  <c r="Q213" i="1"/>
  <c r="S213" i="1" s="1"/>
  <c r="I213" i="1"/>
  <c r="O213" i="1" s="1"/>
  <c r="Q212" i="1"/>
  <c r="S212" i="1" s="1"/>
  <c r="I212" i="1"/>
  <c r="O212" i="1" s="1"/>
  <c r="Q210" i="1"/>
  <c r="S210" i="1" s="1"/>
  <c r="I210" i="1"/>
  <c r="O210" i="1" s="1"/>
  <c r="Q209" i="1"/>
  <c r="S209" i="1" s="1"/>
  <c r="I209" i="1"/>
  <c r="O209" i="1" s="1"/>
  <c r="Q208" i="1"/>
  <c r="S208" i="1" s="1"/>
  <c r="I208" i="1"/>
  <c r="O208" i="1" s="1"/>
  <c r="Q207" i="1"/>
  <c r="S207" i="1" s="1"/>
  <c r="I207" i="1"/>
  <c r="O207" i="1" s="1"/>
  <c r="Q206" i="1"/>
  <c r="S206" i="1" s="1"/>
  <c r="I206" i="1"/>
  <c r="O206" i="1" s="1"/>
  <c r="Q205" i="1"/>
  <c r="S205" i="1" s="1"/>
  <c r="I205" i="1"/>
  <c r="O205" i="1" s="1"/>
  <c r="Q204" i="1"/>
  <c r="S204" i="1" s="1"/>
  <c r="I204" i="1"/>
  <c r="O204" i="1" s="1"/>
  <c r="Q203" i="1"/>
  <c r="S203" i="1" s="1"/>
  <c r="I203" i="1"/>
  <c r="O203" i="1" s="1"/>
  <c r="Q201" i="1"/>
  <c r="S201" i="1" s="1"/>
  <c r="I201" i="1"/>
  <c r="O201" i="1" s="1"/>
  <c r="Q200" i="1"/>
  <c r="S200" i="1" s="1"/>
  <c r="I200" i="1"/>
  <c r="O200" i="1" s="1"/>
  <c r="S199" i="1"/>
  <c r="Q199" i="1"/>
  <c r="I199" i="1"/>
  <c r="O199" i="1" s="1"/>
  <c r="Q198" i="1"/>
  <c r="S198" i="1" s="1"/>
  <c r="I198" i="1"/>
  <c r="O198" i="1" s="1"/>
  <c r="Q197" i="1"/>
  <c r="S197" i="1" s="1"/>
  <c r="I197" i="1"/>
  <c r="O197" i="1" s="1"/>
  <c r="S196" i="1"/>
  <c r="Q196" i="1"/>
  <c r="I196" i="1"/>
  <c r="O196" i="1" s="1"/>
  <c r="Q195" i="1"/>
  <c r="S195" i="1" s="1"/>
  <c r="I195" i="1"/>
  <c r="O195" i="1" s="1"/>
  <c r="Q192" i="1"/>
  <c r="S192" i="1" s="1"/>
  <c r="I192" i="1"/>
  <c r="O192" i="1" s="1"/>
  <c r="Q191" i="1"/>
  <c r="S191" i="1" s="1"/>
  <c r="I191" i="1"/>
  <c r="O191" i="1" s="1"/>
  <c r="Q190" i="1"/>
  <c r="S190" i="1" s="1"/>
  <c r="I190" i="1"/>
  <c r="O190" i="1" s="1"/>
  <c r="Q189" i="1"/>
  <c r="S189" i="1" s="1"/>
  <c r="I189" i="1"/>
  <c r="O189" i="1" s="1"/>
  <c r="Q188" i="1"/>
  <c r="S188" i="1" s="1"/>
  <c r="I188" i="1"/>
  <c r="O188" i="1" s="1"/>
  <c r="Q187" i="1"/>
  <c r="S187" i="1" s="1"/>
  <c r="I187" i="1"/>
  <c r="O187" i="1" s="1"/>
  <c r="Q186" i="1"/>
  <c r="S186" i="1" s="1"/>
  <c r="I186" i="1"/>
  <c r="O186" i="1" s="1"/>
  <c r="Q185" i="1"/>
  <c r="S185" i="1" s="1"/>
  <c r="I185" i="1"/>
  <c r="O185" i="1" s="1"/>
  <c r="Q184" i="1"/>
  <c r="S184" i="1" s="1"/>
  <c r="I184" i="1"/>
  <c r="O184" i="1" s="1"/>
  <c r="Q183" i="1"/>
  <c r="S183" i="1" s="1"/>
  <c r="I183" i="1"/>
  <c r="O183" i="1" s="1"/>
  <c r="Q178" i="1"/>
  <c r="S178" i="1" s="1"/>
  <c r="I178" i="1"/>
  <c r="O178" i="1" s="1"/>
  <c r="M177" i="1"/>
  <c r="K177" i="1"/>
  <c r="G177" i="1"/>
  <c r="E177" i="1"/>
  <c r="Q175" i="1"/>
  <c r="S175" i="1" s="1"/>
  <c r="I175" i="1"/>
  <c r="O175" i="1" s="1"/>
  <c r="Q174" i="1"/>
  <c r="S174" i="1" s="1"/>
  <c r="I174" i="1"/>
  <c r="O174" i="1" s="1"/>
  <c r="Q173" i="1"/>
  <c r="S173" i="1" s="1"/>
  <c r="I173" i="1"/>
  <c r="O173" i="1" s="1"/>
  <c r="Q172" i="1"/>
  <c r="S172" i="1" s="1"/>
  <c r="I172" i="1"/>
  <c r="O172" i="1" s="1"/>
  <c r="Q171" i="1"/>
  <c r="I171" i="1"/>
  <c r="O171" i="1" s="1"/>
  <c r="M170" i="1"/>
  <c r="K170" i="1"/>
  <c r="G170" i="1"/>
  <c r="E170" i="1"/>
  <c r="Q169" i="1"/>
  <c r="I169" i="1"/>
  <c r="O169" i="1" s="1"/>
  <c r="Q168" i="1"/>
  <c r="I168" i="1"/>
  <c r="M167" i="1"/>
  <c r="K167" i="1"/>
  <c r="G167" i="1"/>
  <c r="E167" i="1"/>
  <c r="Q165" i="1"/>
  <c r="Q164" i="1" s="1"/>
  <c r="I165" i="1"/>
  <c r="O165" i="1" s="1"/>
  <c r="O164" i="1" s="1"/>
  <c r="M164" i="1"/>
  <c r="K164" i="1"/>
  <c r="G164" i="1"/>
  <c r="E164" i="1"/>
  <c r="Q156" i="1"/>
  <c r="Q155" i="1" s="1"/>
  <c r="O156" i="1"/>
  <c r="O155" i="1" s="1"/>
  <c r="M156" i="1"/>
  <c r="M155" i="1" s="1"/>
  <c r="K156" i="1"/>
  <c r="K155" i="1" s="1"/>
  <c r="I156" i="1"/>
  <c r="I155" i="1" s="1"/>
  <c r="G156" i="1"/>
  <c r="G155" i="1" s="1"/>
  <c r="E156" i="1"/>
  <c r="E155" i="1" s="1"/>
  <c r="Q154" i="1"/>
  <c r="S154" i="1" s="1"/>
  <c r="I154" i="1"/>
  <c r="O154" i="1" s="1"/>
  <c r="Q153" i="1"/>
  <c r="S153" i="1" s="1"/>
  <c r="I153" i="1"/>
  <c r="O153" i="1" s="1"/>
  <c r="Q151" i="1"/>
  <c r="S151" i="1" s="1"/>
  <c r="I151" i="1"/>
  <c r="O151" i="1" s="1"/>
  <c r="Q150" i="1"/>
  <c r="S150" i="1" s="1"/>
  <c r="I150" i="1"/>
  <c r="O150" i="1" s="1"/>
  <c r="Q149" i="1"/>
  <c r="S149" i="1" s="1"/>
  <c r="I149" i="1"/>
  <c r="O149" i="1" s="1"/>
  <c r="S148" i="1"/>
  <c r="Q148" i="1"/>
  <c r="I148" i="1"/>
  <c r="O148" i="1" s="1"/>
  <c r="Q144" i="1"/>
  <c r="S144" i="1" s="1"/>
  <c r="I144" i="1"/>
  <c r="O144" i="1" s="1"/>
  <c r="Q143" i="1"/>
  <c r="S143" i="1" s="1"/>
  <c r="I143" i="1"/>
  <c r="O143" i="1" s="1"/>
  <c r="Q142" i="1"/>
  <c r="S142" i="1" s="1"/>
  <c r="I142" i="1"/>
  <c r="O142" i="1" s="1"/>
  <c r="Q141" i="1"/>
  <c r="S141" i="1" s="1"/>
  <c r="I141" i="1"/>
  <c r="O141" i="1" s="1"/>
  <c r="Q138" i="1"/>
  <c r="S138" i="1" s="1"/>
  <c r="I138" i="1"/>
  <c r="O138" i="1" s="1"/>
  <c r="Q137" i="1"/>
  <c r="S137" i="1" s="1"/>
  <c r="I137" i="1"/>
  <c r="O137" i="1" s="1"/>
  <c r="Q136" i="1"/>
  <c r="S136" i="1" s="1"/>
  <c r="I136" i="1"/>
  <c r="O136" i="1" s="1"/>
  <c r="Q135" i="1"/>
  <c r="I135" i="1"/>
  <c r="O135" i="1" s="1"/>
  <c r="Q134" i="1"/>
  <c r="S134" i="1" s="1"/>
  <c r="I134" i="1"/>
  <c r="O134" i="1" s="1"/>
  <c r="Q133" i="1"/>
  <c r="S133" i="1" s="1"/>
  <c r="I133" i="1"/>
  <c r="O133" i="1" s="1"/>
  <c r="S132" i="1"/>
  <c r="Q132" i="1"/>
  <c r="I132" i="1"/>
  <c r="O132" i="1" s="1"/>
  <c r="Q131" i="1"/>
  <c r="S131" i="1" s="1"/>
  <c r="I131" i="1"/>
  <c r="O131" i="1" s="1"/>
  <c r="Q129" i="1"/>
  <c r="S129" i="1" s="1"/>
  <c r="I129" i="1"/>
  <c r="O129" i="1" s="1"/>
  <c r="Q127" i="1"/>
  <c r="S127" i="1" s="1"/>
  <c r="I127" i="1"/>
  <c r="O127" i="1" s="1"/>
  <c r="Q126" i="1"/>
  <c r="S126" i="1" s="1"/>
  <c r="I126" i="1"/>
  <c r="O126" i="1" s="1"/>
  <c r="S125" i="1"/>
  <c r="Q125" i="1"/>
  <c r="I125" i="1"/>
  <c r="O125" i="1" s="1"/>
  <c r="Q124" i="1"/>
  <c r="S124" i="1" s="1"/>
  <c r="I124" i="1"/>
  <c r="O124" i="1" s="1"/>
  <c r="Q123" i="1"/>
  <c r="S123" i="1" s="1"/>
  <c r="I123" i="1"/>
  <c r="O123" i="1" s="1"/>
  <c r="Q122" i="1"/>
  <c r="I122" i="1"/>
  <c r="O122" i="1" s="1"/>
  <c r="Q121" i="1"/>
  <c r="I121" i="1"/>
  <c r="O121" i="1" s="1"/>
  <c r="Q120" i="1"/>
  <c r="S120" i="1" s="1"/>
  <c r="I120" i="1"/>
  <c r="O120" i="1" s="1"/>
  <c r="Q119" i="1"/>
  <c r="S119" i="1" s="1"/>
  <c r="I119" i="1"/>
  <c r="O119" i="1" s="1"/>
  <c r="Q118" i="1"/>
  <c r="S118" i="1" s="1"/>
  <c r="I118" i="1"/>
  <c r="O118" i="1" s="1"/>
  <c r="Q117" i="1"/>
  <c r="S117" i="1" s="1"/>
  <c r="I117" i="1"/>
  <c r="O117" i="1" s="1"/>
  <c r="Q116" i="1"/>
  <c r="S116" i="1" s="1"/>
  <c r="O116" i="1"/>
  <c r="I116" i="1"/>
  <c r="Q115" i="1"/>
  <c r="S115" i="1" s="1"/>
  <c r="I115" i="1"/>
  <c r="O115" i="1" s="1"/>
  <c r="Q114" i="1"/>
  <c r="S114" i="1" s="1"/>
  <c r="I114" i="1"/>
  <c r="O114" i="1" s="1"/>
  <c r="Q113" i="1"/>
  <c r="S113" i="1" s="1"/>
  <c r="I113" i="1"/>
  <c r="O113" i="1" s="1"/>
  <c r="Q112" i="1"/>
  <c r="S112" i="1" s="1"/>
  <c r="I112" i="1"/>
  <c r="O112" i="1" s="1"/>
  <c r="Q111" i="1"/>
  <c r="S111" i="1" s="1"/>
  <c r="I111" i="1"/>
  <c r="O111" i="1" s="1"/>
  <c r="Q110" i="1"/>
  <c r="S110" i="1" s="1"/>
  <c r="I110" i="1"/>
  <c r="O110" i="1" s="1"/>
  <c r="Q109" i="1"/>
  <c r="S109" i="1" s="1"/>
  <c r="O109" i="1"/>
  <c r="I109" i="1"/>
  <c r="Q108" i="1"/>
  <c r="S108" i="1" s="1"/>
  <c r="I108" i="1"/>
  <c r="O108" i="1" s="1"/>
  <c r="Q107" i="1"/>
  <c r="S107" i="1" s="1"/>
  <c r="I107" i="1"/>
  <c r="O107" i="1" s="1"/>
  <c r="Q106" i="1"/>
  <c r="S106" i="1" s="1"/>
  <c r="I106" i="1"/>
  <c r="O106" i="1" s="1"/>
  <c r="Q105" i="1"/>
  <c r="S105" i="1" s="1"/>
  <c r="I105" i="1"/>
  <c r="O105" i="1" s="1"/>
  <c r="Q103" i="1"/>
  <c r="S103" i="1" s="1"/>
  <c r="I103" i="1"/>
  <c r="O103" i="1" s="1"/>
  <c r="Q102" i="1"/>
  <c r="S102" i="1" s="1"/>
  <c r="I102" i="1"/>
  <c r="O102" i="1" s="1"/>
  <c r="Q101" i="1"/>
  <c r="S101" i="1" s="1"/>
  <c r="I101" i="1"/>
  <c r="O101" i="1" s="1"/>
  <c r="Q100" i="1"/>
  <c r="S100" i="1" s="1"/>
  <c r="I100" i="1"/>
  <c r="O100" i="1" s="1"/>
  <c r="Q99" i="1"/>
  <c r="S99" i="1" s="1"/>
  <c r="O99" i="1"/>
  <c r="I99" i="1"/>
  <c r="Q98" i="1"/>
  <c r="I98" i="1"/>
  <c r="O98" i="1" s="1"/>
  <c r="S97" i="1"/>
  <c r="Q97" i="1"/>
  <c r="I97" i="1"/>
  <c r="M96" i="1"/>
  <c r="K96" i="1"/>
  <c r="G96" i="1"/>
  <c r="E96" i="1"/>
  <c r="Q95" i="1"/>
  <c r="S95" i="1" s="1"/>
  <c r="I95" i="1"/>
  <c r="O95" i="1" s="1"/>
  <c r="Q94" i="1"/>
  <c r="S94" i="1" s="1"/>
  <c r="I94" i="1"/>
  <c r="O94" i="1" s="1"/>
  <c r="Q93" i="1"/>
  <c r="I93" i="1"/>
  <c r="O93" i="1" s="1"/>
  <c r="Q92" i="1"/>
  <c r="S92" i="1" s="1"/>
  <c r="I92" i="1"/>
  <c r="O92" i="1" s="1"/>
  <c r="Q90" i="1"/>
  <c r="S90" i="1" s="1"/>
  <c r="I90" i="1"/>
  <c r="O90" i="1" s="1"/>
  <c r="Q89" i="1"/>
  <c r="S89" i="1" s="1"/>
  <c r="I89" i="1"/>
  <c r="O89" i="1" s="1"/>
  <c r="Q88" i="1"/>
  <c r="I88" i="1"/>
  <c r="O88" i="1" s="1"/>
  <c r="Q87" i="1"/>
  <c r="S87" i="1" s="1"/>
  <c r="O87" i="1"/>
  <c r="I87" i="1"/>
  <c r="Q86" i="1"/>
  <c r="I86" i="1"/>
  <c r="O86" i="1" s="1"/>
  <c r="Q85" i="1"/>
  <c r="S85" i="1" s="1"/>
  <c r="I85" i="1"/>
  <c r="O85" i="1" s="1"/>
  <c r="Q84" i="1"/>
  <c r="S84" i="1" s="1"/>
  <c r="I84" i="1"/>
  <c r="O84" i="1" s="1"/>
  <c r="Q83" i="1"/>
  <c r="S83" i="1" s="1"/>
  <c r="I83" i="1"/>
  <c r="O83" i="1" s="1"/>
  <c r="Q82" i="1"/>
  <c r="S82" i="1" s="1"/>
  <c r="I82" i="1"/>
  <c r="M81" i="1"/>
  <c r="K81" i="1"/>
  <c r="G81" i="1"/>
  <c r="E81" i="1"/>
  <c r="Q79" i="1"/>
  <c r="I79" i="1"/>
  <c r="O79" i="1" s="1"/>
  <c r="Q78" i="1"/>
  <c r="I78" i="1"/>
  <c r="O78" i="1" s="1"/>
  <c r="Q77" i="1"/>
  <c r="S77" i="1" s="1"/>
  <c r="I77" i="1"/>
  <c r="O77" i="1" s="1"/>
  <c r="Q76" i="1"/>
  <c r="S76" i="1" s="1"/>
  <c r="I76" i="1"/>
  <c r="O76" i="1" s="1"/>
  <c r="Q75" i="1"/>
  <c r="S75" i="1" s="1"/>
  <c r="I75" i="1"/>
  <c r="O75" i="1" s="1"/>
  <c r="Q74" i="1"/>
  <c r="S74" i="1" s="1"/>
  <c r="I74" i="1"/>
  <c r="O74" i="1" s="1"/>
  <c r="Q73" i="1"/>
  <c r="I73" i="1"/>
  <c r="O73" i="1" s="1"/>
  <c r="Q72" i="1"/>
  <c r="I72" i="1"/>
  <c r="O72" i="1" s="1"/>
  <c r="Q71" i="1"/>
  <c r="I71" i="1"/>
  <c r="O71" i="1" s="1"/>
  <c r="Q70" i="1"/>
  <c r="S70" i="1" s="1"/>
  <c r="I70" i="1"/>
  <c r="O70" i="1" s="1"/>
  <c r="Q69" i="1"/>
  <c r="S69" i="1" s="1"/>
  <c r="I69" i="1"/>
  <c r="O69" i="1" s="1"/>
  <c r="Q68" i="1"/>
  <c r="S68" i="1" s="1"/>
  <c r="I68" i="1"/>
  <c r="Q67" i="1"/>
  <c r="I67" i="1"/>
  <c r="O67" i="1" s="1"/>
  <c r="M66" i="1"/>
  <c r="K66" i="1"/>
  <c r="G66" i="1"/>
  <c r="E66" i="1"/>
  <c r="Q63" i="1"/>
  <c r="S63" i="1" s="1"/>
  <c r="I63" i="1"/>
  <c r="O63" i="1" s="1"/>
  <c r="Q62" i="1"/>
  <c r="I62" i="1"/>
  <c r="O62" i="1" s="1"/>
  <c r="Q61" i="1"/>
  <c r="S61" i="1" s="1"/>
  <c r="O61" i="1"/>
  <c r="I61" i="1"/>
  <c r="Q60" i="1"/>
  <c r="I60" i="1"/>
  <c r="O60" i="1" s="1"/>
  <c r="Q59" i="1"/>
  <c r="S59" i="1" s="1"/>
  <c r="I59" i="1"/>
  <c r="M58" i="1"/>
  <c r="K58" i="1"/>
  <c r="G58" i="1"/>
  <c r="E58" i="1"/>
  <c r="Q56" i="1"/>
  <c r="O56" i="1"/>
  <c r="M56" i="1"/>
  <c r="K56" i="1"/>
  <c r="I56" i="1"/>
  <c r="G56" i="1"/>
  <c r="E56" i="1"/>
  <c r="Q55" i="1"/>
  <c r="I55" i="1"/>
  <c r="O55" i="1" s="1"/>
  <c r="Q53" i="1"/>
  <c r="S53" i="1" s="1"/>
  <c r="I53" i="1"/>
  <c r="M51" i="1"/>
  <c r="K51" i="1"/>
  <c r="G51" i="1"/>
  <c r="E51" i="1"/>
  <c r="Q50" i="1"/>
  <c r="S50" i="1" s="1"/>
  <c r="I50" i="1"/>
  <c r="Q49" i="1"/>
  <c r="I49" i="1"/>
  <c r="O49" i="1" s="1"/>
  <c r="Q48" i="1"/>
  <c r="I48" i="1"/>
  <c r="O48" i="1" s="1"/>
  <c r="M47" i="1"/>
  <c r="K47" i="1"/>
  <c r="G47" i="1"/>
  <c r="E47" i="1"/>
  <c r="S43" i="1"/>
  <c r="Q43" i="1"/>
  <c r="I43" i="1"/>
  <c r="O43" i="1" s="1"/>
  <c r="Q42" i="1"/>
  <c r="I42" i="1"/>
  <c r="O42" i="1" s="1"/>
  <c r="O41" i="1" s="1"/>
  <c r="O36" i="1" s="1"/>
  <c r="O29" i="1" s="1"/>
  <c r="M41" i="1"/>
  <c r="M36" i="1" s="1"/>
  <c r="K41" i="1"/>
  <c r="G41" i="1"/>
  <c r="G36" i="1" s="1"/>
  <c r="G29" i="1" s="1"/>
  <c r="E41" i="1"/>
  <c r="E36" i="1" s="1"/>
  <c r="Q30" i="1"/>
  <c r="O30" i="1"/>
  <c r="M30" i="1"/>
  <c r="K30" i="1"/>
  <c r="I30" i="1"/>
  <c r="G30" i="1"/>
  <c r="E30" i="1"/>
  <c r="Q26" i="1"/>
  <c r="O26" i="1"/>
  <c r="M26" i="1"/>
  <c r="K26" i="1"/>
  <c r="I26" i="1"/>
  <c r="G26" i="1"/>
  <c r="E26" i="1"/>
  <c r="T19" i="1"/>
  <c r="E27" i="1" l="1"/>
  <c r="G552" i="1"/>
  <c r="I164" i="1"/>
  <c r="I170" i="1"/>
  <c r="Q170" i="1"/>
  <c r="G262" i="1"/>
  <c r="M262" i="1"/>
  <c r="M22" i="1" s="1"/>
  <c r="M301" i="1"/>
  <c r="M24" i="1" s="1"/>
  <c r="G340" i="1"/>
  <c r="G333" i="1" s="1"/>
  <c r="Q372" i="1"/>
  <c r="K527" i="1"/>
  <c r="K526" i="1" s="1"/>
  <c r="G542" i="1"/>
  <c r="Q543" i="1"/>
  <c r="K542" i="1"/>
  <c r="E46" i="1"/>
  <c r="I51" i="1"/>
  <c r="K65" i="1"/>
  <c r="K251" i="1"/>
  <c r="K262" i="1"/>
  <c r="E262" i="1"/>
  <c r="E367" i="1"/>
  <c r="M527" i="1"/>
  <c r="Q594" i="1"/>
  <c r="Q590" i="1" s="1"/>
  <c r="E29" i="1"/>
  <c r="M29" i="1"/>
  <c r="I41" i="1"/>
  <c r="I36" i="1" s="1"/>
  <c r="I29" i="1" s="1"/>
  <c r="Q41" i="1"/>
  <c r="Q36" i="1" s="1"/>
  <c r="Q29" i="1" s="1"/>
  <c r="I47" i="1"/>
  <c r="I46" i="1" s="1"/>
  <c r="E162" i="1"/>
  <c r="E25" i="1" s="1"/>
  <c r="I167" i="1"/>
  <c r="K244" i="1"/>
  <c r="E251" i="1"/>
  <c r="E244" i="1" s="1"/>
  <c r="E21" i="1" s="1"/>
  <c r="O301" i="1"/>
  <c r="Q314" i="1"/>
  <c r="S314" i="1" s="1"/>
  <c r="G527" i="1"/>
  <c r="O531" i="1"/>
  <c r="O530" i="1" s="1"/>
  <c r="O528" i="1" s="1"/>
  <c r="O527" i="1" s="1"/>
  <c r="Q47" i="1"/>
  <c r="Q51" i="1"/>
  <c r="G162" i="1"/>
  <c r="G25" i="1" s="1"/>
  <c r="O263" i="1"/>
  <c r="E340" i="1"/>
  <c r="E333" i="1" s="1"/>
  <c r="Q358" i="1"/>
  <c r="M375" i="1"/>
  <c r="M332" i="1" s="1"/>
  <c r="Q549" i="1"/>
  <c r="K552" i="1"/>
  <c r="Q566" i="1"/>
  <c r="S566" i="1" s="1"/>
  <c r="O595" i="1"/>
  <c r="O594" i="1" s="1"/>
  <c r="O590" i="1" s="1"/>
  <c r="K46" i="1"/>
  <c r="E65" i="1"/>
  <c r="I81" i="1"/>
  <c r="O24" i="1"/>
  <c r="Q177" i="1"/>
  <c r="Q271" i="1"/>
  <c r="S271" i="1" s="1"/>
  <c r="K278" i="1"/>
  <c r="M27" i="1"/>
  <c r="G367" i="1"/>
  <c r="Q654" i="1"/>
  <c r="S654" i="1" s="1"/>
  <c r="S41" i="1"/>
  <c r="S281" i="1"/>
  <c r="Q279" i="1"/>
  <c r="S279" i="1" s="1"/>
  <c r="O319" i="1"/>
  <c r="I317" i="1"/>
  <c r="S42" i="1"/>
  <c r="S48" i="1"/>
  <c r="S51" i="1"/>
  <c r="S55" i="1"/>
  <c r="I58" i="1"/>
  <c r="G65" i="1"/>
  <c r="O82" i="1"/>
  <c r="O81" i="1" s="1"/>
  <c r="O168" i="1"/>
  <c r="O167" i="1" s="1"/>
  <c r="K162" i="1"/>
  <c r="K25" i="1" s="1"/>
  <c r="I177" i="1"/>
  <c r="O177" i="1"/>
  <c r="S452" i="1"/>
  <c r="Q451" i="1"/>
  <c r="Q447" i="1" s="1"/>
  <c r="E542" i="1"/>
  <c r="S600" i="1"/>
  <c r="Q597" i="1"/>
  <c r="S597" i="1" s="1"/>
  <c r="E610" i="1"/>
  <c r="E609" i="1" s="1"/>
  <c r="M610" i="1"/>
  <c r="M609" i="1" s="1"/>
  <c r="I376" i="1"/>
  <c r="O378" i="1"/>
  <c r="O376" i="1" s="1"/>
  <c r="K36" i="1"/>
  <c r="M46" i="1"/>
  <c r="G46" i="1"/>
  <c r="O59" i="1"/>
  <c r="I96" i="1"/>
  <c r="Q167" i="1"/>
  <c r="Q162" i="1" s="1"/>
  <c r="S171" i="1"/>
  <c r="S177" i="1"/>
  <c r="M244" i="1"/>
  <c r="I279" i="1"/>
  <c r="I350" i="1"/>
  <c r="O351" i="1"/>
  <c r="O350" i="1" s="1"/>
  <c r="S357" i="1"/>
  <c r="Q356" i="1"/>
  <c r="S356" i="1" s="1"/>
  <c r="E375" i="1"/>
  <c r="E332" i="1" s="1"/>
  <c r="S381" i="1"/>
  <c r="Q380" i="1"/>
  <c r="Q542" i="1"/>
  <c r="S542" i="1" s="1"/>
  <c r="S543" i="1"/>
  <c r="O553" i="1"/>
  <c r="I597" i="1"/>
  <c r="O598" i="1"/>
  <c r="O597" i="1" s="1"/>
  <c r="Q634" i="1"/>
  <c r="S47" i="1"/>
  <c r="I66" i="1"/>
  <c r="Q66" i="1"/>
  <c r="S66" i="1" s="1"/>
  <c r="M65" i="1"/>
  <c r="M28" i="1" s="1"/>
  <c r="Q96" i="1"/>
  <c r="S96" i="1" s="1"/>
  <c r="M162" i="1"/>
  <c r="M25" i="1" s="1"/>
  <c r="G244" i="1"/>
  <c r="I258" i="1"/>
  <c r="I251" i="1" s="1"/>
  <c r="I244" i="1" s="1"/>
  <c r="G278" i="1"/>
  <c r="E301" i="1"/>
  <c r="E24" i="1" s="1"/>
  <c r="G301" i="1"/>
  <c r="G24" i="1" s="1"/>
  <c r="Q376" i="1"/>
  <c r="S376" i="1" s="1"/>
  <c r="G375" i="1"/>
  <c r="G332" i="1" s="1"/>
  <c r="Q24" i="1"/>
  <c r="Q553" i="1"/>
  <c r="S553" i="1" s="1"/>
  <c r="E552" i="1"/>
  <c r="M552" i="1"/>
  <c r="I566" i="1"/>
  <c r="S590" i="1"/>
  <c r="O610" i="1"/>
  <c r="I634" i="1"/>
  <c r="I630" i="1" s="1"/>
  <c r="I301" i="1"/>
  <c r="I24" i="1" s="1"/>
  <c r="Q367" i="1"/>
  <c r="S447" i="1"/>
  <c r="I454" i="1"/>
  <c r="S547" i="1"/>
  <c r="S549" i="1"/>
  <c r="O567" i="1"/>
  <c r="O566" i="1" s="1"/>
  <c r="S594" i="1"/>
  <c r="Q258" i="1"/>
  <c r="S258" i="1" s="1"/>
  <c r="O271" i="1"/>
  <c r="O262" i="1" s="1"/>
  <c r="Q350" i="1"/>
  <c r="O357" i="1"/>
  <c r="O356" i="1" s="1"/>
  <c r="K367" i="1"/>
  <c r="K22" i="1" s="1"/>
  <c r="O381" i="1"/>
  <c r="O380" i="1" s="1"/>
  <c r="S451" i="1"/>
  <c r="O452" i="1"/>
  <c r="O451" i="1" s="1"/>
  <c r="O447" i="1" s="1"/>
  <c r="G27" i="1"/>
  <c r="O459" i="1"/>
  <c r="O454" i="1" s="1"/>
  <c r="M542" i="1"/>
  <c r="M526" i="1" s="1"/>
  <c r="I610" i="1"/>
  <c r="Q610" i="1"/>
  <c r="K610" i="1"/>
  <c r="K609" i="1" s="1"/>
  <c r="O58" i="1"/>
  <c r="S162" i="1"/>
  <c r="M21" i="1"/>
  <c r="E28" i="1"/>
  <c r="O170" i="1"/>
  <c r="O258" i="1"/>
  <c r="O251" i="1" s="1"/>
  <c r="O244" i="1" s="1"/>
  <c r="S170" i="1"/>
  <c r="K27" i="1"/>
  <c r="K29" i="1"/>
  <c r="O50" i="1"/>
  <c r="O47" i="1" s="1"/>
  <c r="O53" i="1"/>
  <c r="O51" i="1" s="1"/>
  <c r="Q58" i="1"/>
  <c r="O68" i="1"/>
  <c r="O66" i="1" s="1"/>
  <c r="Q81" i="1"/>
  <c r="S81" i="1" s="1"/>
  <c r="O97" i="1"/>
  <c r="O96" i="1" s="1"/>
  <c r="O279" i="1"/>
  <c r="S287" i="1"/>
  <c r="Q285" i="1"/>
  <c r="S285" i="1" s="1"/>
  <c r="S475" i="1"/>
  <c r="Q454" i="1"/>
  <c r="I268" i="1"/>
  <c r="I654" i="1"/>
  <c r="O655" i="1"/>
  <c r="O654" i="1" s="1"/>
  <c r="O317" i="1"/>
  <c r="K375" i="1"/>
  <c r="K23" i="1" s="1"/>
  <c r="S380" i="1"/>
  <c r="I411" i="1"/>
  <c r="O413" i="1"/>
  <c r="O411" i="1" s="1"/>
  <c r="I609" i="1"/>
  <c r="I271" i="1"/>
  <c r="I285" i="1"/>
  <c r="O287" i="1"/>
  <c r="O285" i="1" s="1"/>
  <c r="I263" i="1"/>
  <c r="Q263" i="1"/>
  <c r="Q268" i="1"/>
  <c r="S268" i="1" s="1"/>
  <c r="K301" i="1"/>
  <c r="K24" i="1" s="1"/>
  <c r="Q310" i="1"/>
  <c r="S310" i="1" s="1"/>
  <c r="I372" i="1"/>
  <c r="O373" i="1"/>
  <c r="O372" i="1" s="1"/>
  <c r="O367" i="1" s="1"/>
  <c r="Q375" i="1"/>
  <c r="S375" i="1" s="1"/>
  <c r="I383" i="1"/>
  <c r="O386" i="1"/>
  <c r="O383" i="1" s="1"/>
  <c r="Q411" i="1"/>
  <c r="S411" i="1" s="1"/>
  <c r="K340" i="1"/>
  <c r="K333" i="1" s="1"/>
  <c r="K332" i="1" s="1"/>
  <c r="I358" i="1"/>
  <c r="I370" i="1"/>
  <c r="S531" i="1"/>
  <c r="Q530" i="1"/>
  <c r="Q528" i="1" s="1"/>
  <c r="Q527" i="1" s="1"/>
  <c r="I543" i="1"/>
  <c r="O545" i="1"/>
  <c r="O543" i="1" s="1"/>
  <c r="I547" i="1"/>
  <c r="O548" i="1"/>
  <c r="O547" i="1" s="1"/>
  <c r="I549" i="1"/>
  <c r="O550" i="1"/>
  <c r="O549" i="1" s="1"/>
  <c r="O634" i="1"/>
  <c r="O630" i="1" s="1"/>
  <c r="I553" i="1"/>
  <c r="I552" i="1" s="1"/>
  <c r="Q383" i="1"/>
  <c r="S383" i="1" s="1"/>
  <c r="I527" i="1"/>
  <c r="G243" i="1" l="1"/>
  <c r="O162" i="1"/>
  <c r="O25" i="1" s="1"/>
  <c r="M243" i="1"/>
  <c r="Q340" i="1"/>
  <c r="Q333" i="1" s="1"/>
  <c r="E22" i="1"/>
  <c r="I162" i="1"/>
  <c r="I25" i="1" s="1"/>
  <c r="G28" i="1"/>
  <c r="G526" i="1"/>
  <c r="I340" i="1"/>
  <c r="I333" i="1" s="1"/>
  <c r="Q251" i="1"/>
  <c r="S251" i="1" s="1"/>
  <c r="G22" i="1"/>
  <c r="O609" i="1"/>
  <c r="O340" i="1"/>
  <c r="O333" i="1" s="1"/>
  <c r="S36" i="1"/>
  <c r="I278" i="1"/>
  <c r="Q552" i="1"/>
  <c r="S552" i="1" s="1"/>
  <c r="E23" i="1"/>
  <c r="E20" i="1"/>
  <c r="S340" i="1"/>
  <c r="I27" i="1"/>
  <c r="I65" i="1"/>
  <c r="Q630" i="1"/>
  <c r="S630" i="1" s="1"/>
  <c r="S634" i="1"/>
  <c r="O552" i="1"/>
  <c r="E526" i="1"/>
  <c r="O375" i="1"/>
  <c r="O332" i="1" s="1"/>
  <c r="O27" i="1"/>
  <c r="E243" i="1"/>
  <c r="G21" i="1"/>
  <c r="S350" i="1"/>
  <c r="G23" i="1"/>
  <c r="I375" i="1"/>
  <c r="Q278" i="1"/>
  <c r="S278" i="1" s="1"/>
  <c r="O46" i="1"/>
  <c r="M23" i="1"/>
  <c r="M20" i="1" s="1"/>
  <c r="I21" i="1"/>
  <c r="I542" i="1"/>
  <c r="I526" i="1" s="1"/>
  <c r="S263" i="1"/>
  <c r="Q262" i="1"/>
  <c r="S262" i="1" s="1"/>
  <c r="I262" i="1"/>
  <c r="O65" i="1"/>
  <c r="K243" i="1"/>
  <c r="K21" i="1"/>
  <c r="K20" i="1" s="1"/>
  <c r="K28" i="1"/>
  <c r="Q244" i="1"/>
  <c r="I28" i="1"/>
  <c r="Q25" i="1"/>
  <c r="S25" i="1" s="1"/>
  <c r="Q46" i="1"/>
  <c r="S58" i="1"/>
  <c r="O542" i="1"/>
  <c r="O526" i="1" s="1"/>
  <c r="I367" i="1"/>
  <c r="I332" i="1" s="1"/>
  <c r="S454" i="1"/>
  <c r="Q27" i="1"/>
  <c r="S27" i="1" s="1"/>
  <c r="O278" i="1"/>
  <c r="O243" i="1" s="1"/>
  <c r="S29" i="1"/>
  <c r="O21" i="1"/>
  <c r="Q65" i="1"/>
  <c r="S333" i="1" l="1"/>
  <c r="Q332" i="1"/>
  <c r="S332" i="1" s="1"/>
  <c r="Q526" i="1"/>
  <c r="S526" i="1" s="1"/>
  <c r="I243" i="1"/>
  <c r="I23" i="1"/>
  <c r="G20" i="1"/>
  <c r="I22" i="1"/>
  <c r="I20" i="1" s="1"/>
  <c r="O23" i="1"/>
  <c r="O22" i="1"/>
  <c r="Q609" i="1"/>
  <c r="S609" i="1" s="1"/>
  <c r="S46" i="1"/>
  <c r="Q22" i="1"/>
  <c r="S22" i="1" s="1"/>
  <c r="Q28" i="1"/>
  <c r="S28" i="1" s="1"/>
  <c r="Q243" i="1"/>
  <c r="S243" i="1" s="1"/>
  <c r="S244" i="1"/>
  <c r="Q21" i="1"/>
  <c r="S65" i="1"/>
  <c r="Q23" i="1"/>
  <c r="S23" i="1" s="1"/>
  <c r="O20" i="1"/>
  <c r="O28" i="1"/>
  <c r="S21" i="1" l="1"/>
  <c r="Q20" i="1"/>
  <c r="S20" i="1" l="1"/>
</calcChain>
</file>

<file path=xl/sharedStrings.xml><?xml version="1.0" encoding="utf-8"?>
<sst xmlns="http://schemas.openxmlformats.org/spreadsheetml/2006/main" count="8533" uniqueCount="1352">
  <si>
    <t>Приложение  № 2</t>
  </si>
  <si>
    <t>к приказу Минэнерго России</t>
  </si>
  <si>
    <t>от «___» ___ 2017 г. №______</t>
  </si>
  <si>
    <t>Форма 2. Отчет об исполнении плана освоения капитальных вложений по инвестиционным проектам инвестиционной программы</t>
  </si>
  <si>
    <t>за 2022 год</t>
  </si>
  <si>
    <t>Отчет  о реализации инвестиционной программы  акционерного общества "Дальневосточная генерирующая компания"</t>
  </si>
  <si>
    <t xml:space="preserve">                 полное наименование субъекта электроэнергетики</t>
  </si>
  <si>
    <t>Год формирования информации: 2023 год</t>
  </si>
  <si>
    <t>Утвержденные плановые значения показателей приведены в соответствии с  приказом Минэнерго России от 16.12.2021 № 19@</t>
  </si>
  <si>
    <t xml:space="preserve">                                                                                                                     реквизиты решения органа исполнительной власти (органа управления субъекта отчетности), утвердившего инвестиционную программу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</si>
  <si>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</si>
  <si>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</si>
  <si>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</si>
  <si>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>Полная сметная стоимость инвестиционного проекта в соответствии с утвержденной проектной документацией в базисном уровне цен, млн рублей (без НДС)</t>
  </si>
  <si>
    <t>Оценка полной стоимости в прогнозных ценах соответствующих лет, млн. рублей (без НДС)</t>
  </si>
  <si>
    <t xml:space="preserve">Фактический объем освоения капитальных вложений на 01.01.2022, млн рублей 
(без НДС) </t>
  </si>
  <si>
    <t xml:space="preserve">Остаток освоения капитальных вложений 
на 01.01.2022,  млн рублей (без НДС) </t>
  </si>
  <si>
    <t>Освоение капитальных вложений 2022 года, млн рублей  (без НДС)</t>
  </si>
  <si>
    <t xml:space="preserve">Остаток освоения капитальных вложений 
на 01.01.2023,  млн рублей 
(без НДС) </t>
  </si>
  <si>
    <t>Отклонение от плана освоения 2022 года</t>
  </si>
  <si>
    <t>Причины отклонений</t>
  </si>
  <si>
    <t>План</t>
  </si>
  <si>
    <t>Факт</t>
  </si>
  <si>
    <t>млн рублей (без НДС)</t>
  </si>
  <si>
    <t>%</t>
  </si>
  <si>
    <t>в базисном уровне цен</t>
  </si>
  <si>
    <t>в прогнозных ценах соответствующих лет</t>
  </si>
  <si>
    <t>0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</si>
  <si>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</si>
  <si>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</si>
  <si>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</si>
  <si>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</si>
  <si>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 (подключение), всего</t>
  </si>
  <si>
    <t>0.2</t>
  </si>
  <si>
    <t>Реконструкция, всего</t>
  </si>
  <si>
    <t>0.3</t>
  </si>
  <si>
    <t>Модернизация, техническое перевооружение, всего</t>
  </si>
  <si>
    <t>0.4</t>
  </si>
  <si>
    <t>Инвестиционные проекты, реализация которых обуславливается схемами теплоснабжения, всего</t>
  </si>
  <si>
    <t>0.5</t>
  </si>
  <si>
    <t>Новое строительство, всего</t>
  </si>
  <si>
    <t>0.6</t>
  </si>
  <si>
    <t>Покупка земельных участков для целей реализации инвестиционных проектов, всего</t>
  </si>
  <si>
    <t>0.7</t>
  </si>
  <si>
    <t>Прочие инвестиционные проекты, всего</t>
  </si>
  <si>
    <t>1</t>
  </si>
  <si>
    <t>Хабаровский край</t>
  </si>
  <si>
    <t>1.1</t>
  </si>
  <si>
    <t>Технологическое присоединение (подключение), всего, в том числе:</t>
  </si>
  <si>
    <t>1.1.1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</si>
  <si>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</si>
  <si>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1.1.1.1</t>
  </si>
  <si>
    <t>Хабаровская ТЭЦ-1, всего, в том числе:</t>
  </si>
  <si>
    <t>1.1.1.2</t>
  </si>
  <si>
    <t>Наименование объекта по производству электрической энергии, всего, в том числе:</t>
  </si>
  <si>
    <t>1.1.2</t>
  </si>
  <si>
    <t>Технологическое присоединение объектов по производству электрической энергии к электрическим сетям, всего, в том числе:</t>
  </si>
  <si>
    <t>1.1.2.1</t>
  </si>
  <si>
    <t>1.1.2.2</t>
  </si>
  <si>
    <t>1.1.3</t>
  </si>
  <si>
    <t>Подключение теплопотребляющих установок потребителей тепловой энергии к системе теплоснабжения, всего, в том числе:</t>
  </si>
  <si>
    <t>1.1.3.1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</si>
  <si>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</si>
  <si>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1.1.3.2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</si>
  <si>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</si>
  <si>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1.1.3.3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</si>
  <si>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</si>
  <si>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1.1.3.4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</si>
  <si>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</si>
  <si>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1.1.3.5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</si>
  <si>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</si>
  <si>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Реконструкция ТМ-31 блок 394 от узла 393 (ул.Карла-Маркса) до узла 199 (ул. Промышленная), 2Ду800/1000 мм, L=2,8 км. ХТС</t>
  </si>
  <si>
    <t>F_505-ХТСКх-14</t>
  </si>
  <si>
    <t>Реконструкция ТМ-32 с увеличением диаметра от ТК 326.00 до ТК 328.26 с Ду 720/820 до 1020х12мм L=3418х2 (СП ХТС)</t>
  </si>
  <si>
    <t>H_505-ХТСКх-39</t>
  </si>
  <si>
    <t>Отставание подрядной организации от графика выполнения ПИР.</t>
  </si>
  <si>
    <t>«Прокладка тепловой сети для подключения объекта: «Автомоечный комплекс» находящийся по адресу Тихоокеанская 182б в г. Хабаровске».</t>
  </si>
  <si>
    <t>M_505-ХТС-4тп</t>
  </si>
  <si>
    <t xml:space="preserve">Новый проект, включен в ИПР на основании заключенного договора на технологическое присоединение. </t>
  </si>
  <si>
    <t>1.1.4</t>
  </si>
  <si>
    <t>Подключение объектов теплоснабжения к системам теплоснабжения, всего, в том числе:</t>
  </si>
  <si>
    <t>1.2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</si>
  <si>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</si>
  <si>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1.2.1</t>
  </si>
  <si>
    <t>Реконструкция объектов по производству электрической энергии всего, в том числе:</t>
  </si>
  <si>
    <t>Реконструкция градирни Амурской ТЭЦ-1</t>
  </si>
  <si>
    <t>H_505-ХГ-103</t>
  </si>
  <si>
    <t xml:space="preserve">ПИРы приняты в полном объеме, в соответствии с заключенным договором. Экономия по результатам закупочных процедур. </t>
  </si>
  <si>
    <t>Реконструкция градирни ст. № 2 Хабаровской ТЭЦ-3</t>
  </si>
  <si>
    <t>H_505-ХГ-104</t>
  </si>
  <si>
    <t>Удорожание стоимости проекта.</t>
  </si>
  <si>
    <t>Реконструкция градирни ст. №3 Хабаровской ТЭЦ-3</t>
  </si>
  <si>
    <t>I_505-ХГ-136</t>
  </si>
  <si>
    <t>Изменение объемов инвестиций по годам реалиазции связано с корректировкой графика производства работ.</t>
  </si>
  <si>
    <t>1.2.2</t>
  </si>
  <si>
    <t>Реконструкция котельных всего, в том числе:</t>
  </si>
  <si>
    <t>Перевод котла № 3 Хабаровской ТЭЦ-2 на газовое топливо</t>
  </si>
  <si>
    <t>H_505-ХТСКх-38</t>
  </si>
  <si>
    <t>Оплата ПИР в соответствии с условиями договора.</t>
  </si>
  <si>
    <t>Реконструкция котла ПТВМ-100 ст№6 КЦ №1 Хабаровской ТЭЦ-2</t>
  </si>
  <si>
    <t>H_505-ХТСКх-41</t>
  </si>
  <si>
    <t>Изменение стоимостити проекта ввиду удорожания продукции у производителей.</t>
  </si>
  <si>
    <t>Расширение автоматической котельной в п. Некрасовка 2 я очередь с  реконструкцией насосной и вспомогательного оборудования</t>
  </si>
  <si>
    <t>J_505-ХТСКх-75</t>
  </si>
  <si>
    <t>Изменение срока реализации и объемов инвестиций по годам реализации проекта связано с неисполнением договора по итогам 2021-2022 года.</t>
  </si>
  <si>
    <t>Расширение автоматической котельной в п. Некрасовка с приростом мощности на 5,59 Гкал/ч</t>
  </si>
  <si>
    <t>H_505-ХТСКх-30-1</t>
  </si>
  <si>
    <t xml:space="preserve">Из-за задержки поставки основного оборудования, всвязи введенными антироссийскими санкциями, заключено доп. сог.на продленение сроков выполнения работ . Приняты к учету затраты на содержание службы заказчика. </t>
  </si>
  <si>
    <t>1.2.3</t>
  </si>
  <si>
    <t>Реконструкция тепловых сетей всего, в том числе:</t>
  </si>
  <si>
    <t>Реконструкция теплотрассы № 2 от ТК 3-17 до ТК 2-12б, от ТК 9-14 до ТК «пр. Мира, 29 в г.Комсомольске-на-Амуре.(СП КТС)</t>
  </si>
  <si>
    <t>F_505-ХТСКх-12</t>
  </si>
  <si>
    <t>Изменение срока реализации проекта по причине отставания от графика производства работ. К учету приняты прочие затраты, аренда земли.</t>
  </si>
  <si>
    <t>1.2.4</t>
  </si>
  <si>
    <t>Реконструкция прочих объектов основных средств всего, в том числе:</t>
  </si>
  <si>
    <t>Наращивание дамб буферного золоотвала и дополнительной секции. Хабаровский район с. Ильинка Хабаровская ТЭЦ-1  (от отм. 104 до отм. 109)</t>
  </si>
  <si>
    <t>F_505-ХГ-1-1</t>
  </si>
  <si>
    <t>По объекту приняты фактические затраты по аренде земельного участка, в соответствии с договором аренды, пересмотренные в сторону уменьшения.</t>
  </si>
  <si>
    <t>Наращивание золоотвала №2 (1 очередь) Хабаровской ТЭЦ-3 на 1800 тыс. м3</t>
  </si>
  <si>
    <t>H_505-ХГ-57</t>
  </si>
  <si>
    <t xml:space="preserve">По объекту приняты фактические затраты по аренде земельного участка и прочие затраты по подготовке плана и схемы развития горных работ на 1-ом Фёдоровском месторождении суглинков на 2022г. </t>
  </si>
  <si>
    <t>Реконструкция системы сброса сточных вод золоотвала Комсомольской ТЭЦ-2</t>
  </si>
  <si>
    <t>I_505-ХГ-90</t>
  </si>
  <si>
    <t>Изменение срока реализации проекта и объемов инвестиций по годам реалиазции связано с корректировкой графика производства работ (договор на проектирование с Комсом. ТИСИЗ №329/ХГ-19)</t>
  </si>
  <si>
    <t>Реконструкция баков  аккумуляторов на ПНС-922 и ПНС-315 (СП ХТС)</t>
  </si>
  <si>
    <t>F_505-ХТСКх-15</t>
  </si>
  <si>
    <t>Реконструкция кровли Главного корпуса Хабаровской ТЭЦ-2 в осях "6-7", ряд "Б-В", отм. 23,4м</t>
  </si>
  <si>
    <t>H_505-ХТСКх-45</t>
  </si>
  <si>
    <t>Реконструкция насосного оборудования на ЦТП-6 в г. Советская Гавань</t>
  </si>
  <si>
    <t>M_505-ХГ-209</t>
  </si>
  <si>
    <t>Новый проект, включен в ИПР  для замены существующих сетевых насосов на более мощные с целью обеспечения качества теплоснабжения всех потребителей при теплоснабжении от ЦТП№6.  Затраты по договору на выполнение ПИР по проекту приняты в полном объеме.</t>
  </si>
  <si>
    <t>1.3</t>
  </si>
  <si>
    <t>Модернизация, техническое перевооружение, всего, в том числе:</t>
  </si>
  <si>
    <t>1.3.1</t>
  </si>
  <si>
    <t>Модернизация, техническое перевооружение объектов по производству электрической энергии всего, в том числе:</t>
  </si>
  <si>
    <t>Модернизация котлоагрегата к/а ст. № 14 БКЗ-210-140-7 Хабаровской ТЭЦ-1</t>
  </si>
  <si>
    <t>H_505-ХГ-5</t>
  </si>
  <si>
    <t>Замена силового трансформатора РТСР-1 на ХТЭЦ-3</t>
  </si>
  <si>
    <t>K_505-ХГ-152</t>
  </si>
  <si>
    <t>Поставка основного оборудования, в соответствии с заключенным договором поставки запланирована в 02.2023 г.</t>
  </si>
  <si>
    <t>Установка на Амурской ТЭЦ-1 третьего трансформатора связи 110/35/6 кВ мощностью 60 МВА, СП Амурская ТЭЦ</t>
  </si>
  <si>
    <t>L_505-ХГ-178</t>
  </si>
  <si>
    <t>Приняты ПИР в соотвествии с графиком выполнения работ к заключенному договору.Принятиы фактических затрат по услугам АО "РусГидро Снабжение" по регламентированным закупкам (прочие услуги)</t>
  </si>
  <si>
    <t>Модернизация котлоагрегата э/б ст. №3  Хабаровской ТЭЦ-3</t>
  </si>
  <si>
    <t>K_505-ХГ-150</t>
  </si>
  <si>
    <t>Изменение ст-ти и объемов инвестиций ввиду удорожания продукции у производителей, применения новых индекс-дефляторов от Министерства экономического развития РФ от 30.09.2021</t>
  </si>
  <si>
    <t>Техперевооружение установки постоянного тока на Хабаровской ТЭЦ-1</t>
  </si>
  <si>
    <t>K_505-ХГ-165</t>
  </si>
  <si>
    <t>Модернизация котлоагрегата ст. № 6 БКЗ-160-100ФБ Хабаровской ТЭЦ-1</t>
  </si>
  <si>
    <t>H_505-ХГ-97</t>
  </si>
  <si>
    <t xml:space="preserve">Причиной отклонения является удорожание закупочной стоимости материалов по актуальному прайсу по отношению к стоимости запланированной. </t>
  </si>
  <si>
    <t>Модернизация котлоагрегата ст. №1 БКЗ-75-39ФБ Николаевской ТЭЦ</t>
  </si>
  <si>
    <t>H_505-ХГ-98</t>
  </si>
  <si>
    <t>Модернизация котлоагрегата к/а ст. № 13 БКЗ-220-140-7 Хабаровской ТЭЦ-1</t>
  </si>
  <si>
    <t>H_505-ХГ-99</t>
  </si>
  <si>
    <t>Модернизация котлоагрегата к/а ст. № 15 БКЗ-220-140-7 Хабаровской ТЭЦ-1</t>
  </si>
  <si>
    <t>H_505-ХГ-100</t>
  </si>
  <si>
    <t>Модернизация котлоагрегата к/а ст. № 10 БКЗ-220-140-7 Комсомольской ТЭЦ-2</t>
  </si>
  <si>
    <t>H_505-ХГ-101</t>
  </si>
  <si>
    <t>Увеличение стоимости проекта обусловлено фактической стоимостью заключенного договора подряда на СМР.</t>
  </si>
  <si>
    <t>Модернизация котлоагрегата ст. №1 Николаевской ТЭЦ</t>
  </si>
  <si>
    <t>H_505-ХГ-102</t>
  </si>
  <si>
    <t>Недостаточная численность строительно-монтажного персонала. Заключено доп.согл. на продление сроков выполнения работ.</t>
  </si>
  <si>
    <t>Модернизация воздухоподогревателей котлоагрегатов СП "Хабаровская ТЭЦ-3"- КА энергоблоков №1, 2, 3</t>
  </si>
  <si>
    <t>I_505-ХГ-132</t>
  </si>
  <si>
    <t xml:space="preserve">Техперевооружение Николаевской ТЭЦ с переводом котлоагрегата ст. № 1, ст. № 4  на сжигание природного газа </t>
  </si>
  <si>
    <t>J_505-ХГ-143</t>
  </si>
  <si>
    <t>Изменение срока реализации проекта и объемов инвестиций по годам реализации проекта в связи с неисполненным договором на ПИР в 2021 году и как следствие корректировка графика производства работ. Отставание подрядной организации от графика заключенного договора на  выполнения СМР,перенос окончания работ на 2023 г.</t>
  </si>
  <si>
    <t>1.3.2</t>
  </si>
  <si>
    <t>Модернизация, техническое перевооружение котельных всего, в том числе:</t>
  </si>
  <si>
    <t>1.3.3</t>
  </si>
  <si>
    <t>Модернизация, техническое перевооружение тепловых сетей всего, в том числе:</t>
  </si>
  <si>
    <t>Техническое перевооружение (реконструкция) тепловых сетей по концессионному соглашению СовГавань (от котельных №1; 2; 3; ИК-5; 6; 8; 9; 10)</t>
  </si>
  <si>
    <t>L_505-ХГ-173</t>
  </si>
  <si>
    <t>Неисполнение договора подряда. К учету приняты затраты по процентам за пользование кредитом .</t>
  </si>
  <si>
    <t>Техперевооружение теплотрассы №4 г. Комсомольск-на-Амуре.(СП КТС)</t>
  </si>
  <si>
    <t>H_505-ХТСКх-9-37</t>
  </si>
  <si>
    <t>Техперевооружение теплотрассы №15 г. Амурск.(СП КТС)</t>
  </si>
  <si>
    <t>H_505-ХТСКх-9-41</t>
  </si>
  <si>
    <t xml:space="preserve"> Запланированные строительно-монтажные работы подрядной организации  не были выполнены в полном объеме из-за низких темпов производства работ,недостаточного количества рабочего персонала и техники. В целях безусловного достижения результатов было заключено дополнительное соглашение о продлении сроков исполнения работ до 31.07.2023 с выставлением штрафной неустойки.</t>
  </si>
  <si>
    <t>Техперевооружение теплотрассы №16 г. Амурск.(СП КТС)</t>
  </si>
  <si>
    <t>H_505-ХТСКх-9-42</t>
  </si>
  <si>
    <t>Техперевооружение теплотрассы №19 г. Комсомольск-на-Амуре.(СП КТС)</t>
  </si>
  <si>
    <t>H_505-ХТСКх-9-43</t>
  </si>
  <si>
    <t>Техперевооружение теплотрассы №11 г. Комсомольск-на-Амуре.(СП КТС)</t>
  </si>
  <si>
    <t>H_505-ХТСКх-9-46</t>
  </si>
  <si>
    <t>Техперевооружение ТФРУ-2 тк 3-0 г. Комсомольск-на-Амуре</t>
  </si>
  <si>
    <t>H_505-ХТСКх-9-48</t>
  </si>
  <si>
    <t>Техперевооружение тепломагистрали "Горьковская" г. Хабаровск. СП ХТС</t>
  </si>
  <si>
    <t>H_505-ХТСКх-10-17</t>
  </si>
  <si>
    <t>Техперевооружение тепломагистрали №11 г. Хабаровск. СП ХТС</t>
  </si>
  <si>
    <t>H_505-ХТСКх-10-18</t>
  </si>
  <si>
    <t>Техперевооружение тепломагистрали№19 г. Хабаровск. СП ХТС</t>
  </si>
  <si>
    <t>H_505-ХТСКх-10-21</t>
  </si>
  <si>
    <t>Погашение ГУ, перешедших финансовых обязательств в 2022г.по причине отсутствия БГ надлежащего исполнения по договору подряда.</t>
  </si>
  <si>
    <t>Техперевооружение тепломагистрали №32 г. Хабаровск. СП ХТС</t>
  </si>
  <si>
    <t>H_505-ХТСКх-10-23</t>
  </si>
  <si>
    <t>Техперевооружение тепломагистрали ТМ-31 г.Хабаровск</t>
  </si>
  <si>
    <t>H_505-ХТСКх-10-26</t>
  </si>
  <si>
    <t>Техперевооружение тепломагистрали ТМ-14 г.Хабаровск</t>
  </si>
  <si>
    <t>H_505-ХТСКх-10-27</t>
  </si>
  <si>
    <t>Техперевооружение тепломагистрали ТМ-25 г.Хабаровск</t>
  </si>
  <si>
    <t>H_505-ХТСКх-10-28</t>
  </si>
  <si>
    <t>1.3.4</t>
  </si>
  <si>
    <t>Модернизация, техническое перевооружение прочих объектов основных средств всего, в том числе:</t>
  </si>
  <si>
    <t xml:space="preserve">Модернизация водовода подпитки Хабаровской ТЭЦ-1 (от ул. Юности до пер. Трамвайного), на протяженности 3000м - Ø 600 мм, с применением ОДК и технологии ППУИ </t>
  </si>
  <si>
    <t>F_505-ХГ-2</t>
  </si>
  <si>
    <t>По объекту приняты фактические затраты по аренде земельного участка, пересмотренные в договоре в сторону уменьшения.</t>
  </si>
  <si>
    <t>Техническое перевооружение ПЭН (питательных электронасосов) на СП  "Комсомольская ТЭЦ-3" (2 шт)</t>
  </si>
  <si>
    <t>I_505-ХГ-138</t>
  </si>
  <si>
    <t>Изменение срока реализации проекта и объемов инвестиций  в связи с невыполнением договорных обязательств 2021 года.</t>
  </si>
  <si>
    <t>Техперевооружение комплекса инженерно-технических средств физической защиты СП "Комсомольская ТЭЦ-3", водогрейная котельная "Дземги"</t>
  </si>
  <si>
    <t>F_505-ХГ-25</t>
  </si>
  <si>
    <t>Техперевооружение комплекса инженерно-технических средств физической защиты СП "Комсомольская ТЭЦ-2"</t>
  </si>
  <si>
    <t>F_505-ХГ-26</t>
  </si>
  <si>
    <t xml:space="preserve">Изменение срока реализации проекта и объемов инвестиций  в связи с невыполнением договорных обязательств 2021 года. На выполнение запланированных объемов 2022 г. заключен договор подряда, со сроком исполнения до 30.11.2023 г. </t>
  </si>
  <si>
    <t>Техперевооружение комплекса инженерно-технических средств физической защиты СП "Комсомольская ТЭЦ-1"</t>
  </si>
  <si>
    <t>F_505-ХГ-27</t>
  </si>
  <si>
    <t xml:space="preserve"> Позднее заключение договора подряда, со сроком исполнения до 30.11.2023 г. </t>
  </si>
  <si>
    <t>Техперевооружение комплекса инженерно-технических средств физической защиты СП  Амурская ТЭЦ</t>
  </si>
  <si>
    <t>F_505-ХГ-29</t>
  </si>
  <si>
    <t>Изменение срока реализации проекта и объемов инвестиций  в связи с невыполнением договорных обязательств 2021 года. Заключен договор на выполнение работ с другой подрядной организацией, из-за недопоставки в 2022 г. оборудования заказчика, сроки окончания работ переносятся на 2023 г.</t>
  </si>
  <si>
    <t>Техперевооружение комплекса инженерно-технических средств физической защиты СП  Николаевской ТЭЦ, газораспределительной станции (ГРС) Николаевской ТЭЦ</t>
  </si>
  <si>
    <t>F_505-ХГ-30</t>
  </si>
  <si>
    <t xml:space="preserve">Изменение срока реализации проекта и объемов инвестиций  в связи с невыполнением договорных обязательств 2021 года. На выполнение запланированных объемов 2022 г. заключен договор подряда, со сроком исполнения до 31.12.2023 г. </t>
  </si>
  <si>
    <t>Техперевооружение ОРУ 110 кВ Николаевской ТЭЦ с заменой масляных выключателей на элегазовые выключатели 110 кВ</t>
  </si>
  <si>
    <t>K_505-ХГ-169</t>
  </si>
  <si>
    <t>Финансирование фактически сложившейся КЗ на конец 2021 года</t>
  </si>
  <si>
    <t>Техперевооружение комплекса инженерно-технических средств физической защиты СП "Хабаровской ТЭЦ-1"</t>
  </si>
  <si>
    <t>H_505-ХГ-80</t>
  </si>
  <si>
    <t>Приостановка работ по замене периметрального ограждения. Протокол совещвния ПАО "РусГидро" по вопросу строительства ХТЭЦ-4  №71прс 14.10.2021</t>
  </si>
  <si>
    <t xml:space="preserve">Техперевооружение комплекса инженерно-технических средств физической защиты СП "Хабаровской ТЭЦ-3" </t>
  </si>
  <si>
    <t>H_505-ХГ-81</t>
  </si>
  <si>
    <t>Изменение срока реализации проекта и объемов инвестиций по годам реализации проекта в связи с неисполненным договорных обязательств в 2021 году. К учёту приняты СМР, запланированные в 2021 г.  На выполнение запланированных объемов 2022 г. заключен договор подряда, в соответствии с доп. соглашением к договору, срок окончания работ 05.2023 г.</t>
  </si>
  <si>
    <t>Модернизация системы СОТИАССО (система обмена технологической информацией с автоматизированной системой системного оператора) Комсомольской ТЭЦ-2</t>
  </si>
  <si>
    <t>H_505-ХГ-108-2</t>
  </si>
  <si>
    <t>Неисполнение договора подряда ПИР по договору от 19.05.2022 №743/24-22 с ООО "Уралэнерготел". На основании письма от Подрядчика от 15.12.2022 №2947/1 (вх от 19.12.2022 №12420) выполнение объемов планируется принять в 1 кв.2023.</t>
  </si>
  <si>
    <t>Модернизация системы СОТИАССО (система обмена технологической информацией с автоматизированной системой системного оператора) Комсомольской ТЭЦ-3</t>
  </si>
  <si>
    <t>H_505-ХГ-108-1</t>
  </si>
  <si>
    <t>Модернизация системы СОТИАССО (система обмена технологической информацией с автоматизированной системой системного оператора) Амурской ТЭЦ</t>
  </si>
  <si>
    <t>H_505-ХГ-108-3</t>
  </si>
  <si>
    <t>Модернизация автоматизированной информационно- измерительной системы коммерческого учета электроэнергии (АИИС КУЭ) Комсомольской ТЭЦ-2</t>
  </si>
  <si>
    <t>H_505-ХГ-109-1</t>
  </si>
  <si>
    <t>Модернизация автоматизированной информационно- измерительной системы коммерческого учета электроэнергии (АИИС КУЭ) Комсомольской ТЭЦ-3</t>
  </si>
  <si>
    <t>H_505-ХГ-109-2</t>
  </si>
  <si>
    <t>Модернизация автоматизированной информационно- измерительной системы коммерческого учета электроэнергии (АИИС КУЭ) СП Николаевской ТЭЦ</t>
  </si>
  <si>
    <t>H_505-ХГ-109-3</t>
  </si>
  <si>
    <t>Работы по договору выполнены в полном объеме. Экономия от проведения закупочных процедур.</t>
  </si>
  <si>
    <t>Модернизация системы ГГС (громкоговорщей свзи) Амурской ТЭЦ</t>
  </si>
  <si>
    <t>H_505-ХГ-110-1</t>
  </si>
  <si>
    <t>Модернизация системы гарантированного электропитания СДТУ Комсомольской ТЭЦ-2</t>
  </si>
  <si>
    <t>H_505-ХГ-111-1</t>
  </si>
  <si>
    <t>Модернизация системы гарантированного электропитания СДТУ Николаевской ТЭЦ</t>
  </si>
  <si>
    <t>H_505-ХГ-111-2</t>
  </si>
  <si>
    <t>Модернизация структурированной кабельной системы  Комсомольской ТЭЦ-2</t>
  </si>
  <si>
    <t>H_505-ХГ-112-1</t>
  </si>
  <si>
    <t>Модернизация структурированной кабельной системы  Комсомольской ТЭЦ-3</t>
  </si>
  <si>
    <t>H_505-ХГ-112-2</t>
  </si>
  <si>
    <t>Модернизация АТС  Комсомольской ТЭЦ-2</t>
  </si>
  <si>
    <t>H_505-ХГ-113-1</t>
  </si>
  <si>
    <t>Модернизация АТС  Николаевской ТЭЦ</t>
  </si>
  <si>
    <t>H_505-ХГ-113-2</t>
  </si>
  <si>
    <t>Замена теристорного возбуждения на энергоблоках ст. № 1, 2, 3 Хабаровской ТЭЦ-3</t>
  </si>
  <si>
    <t>H_505-ХГ-114</t>
  </si>
  <si>
    <t>Увеличение сроков выполнения работ подрядной организации. К учету приняты фактические затраты по предпроектному обследованию, сбору исходных данных по дог № 401/ХГ-22 ООО "ВИСИЭСИДРО". Выполнена актуализация ТЗ. Увеличение объемов выполнения проектных работ. Планируется заключение ДС на увеличение сроков проектных работ.</t>
  </si>
  <si>
    <t>Установка автоматизированной системы учета выбросов звгрязняющих веществ в атмосферу на дымовой трубе СП Хабаровская ТЭЦ-3</t>
  </si>
  <si>
    <t>J_505-ХГ-144</t>
  </si>
  <si>
    <t>Изменение объемов инвестиций по годам реализации проекта. К учету приняты выполненые СМР по договору подряда №№ 47/ХГ-22 от 26.01.2022 с АО «ЭННОВА». Выполнение ПНР перенесено на 2023 г.</t>
  </si>
  <si>
    <t>Установка автоматического пожаротушения и системы автоматичекой пожарной сигнализации на Комсомольской ТЭЦ-2.</t>
  </si>
  <si>
    <t>K_505-ХГ-157</t>
  </si>
  <si>
    <t>Техперевооружение системы управления информационной безопасности, СП Николаевская ТЭЦ</t>
  </si>
  <si>
    <t>K_505-ХГ-167</t>
  </si>
  <si>
    <t>Длительные закупочные процедуры по выбору подрядной организации на выполнение монтажа основного оборудования.</t>
  </si>
  <si>
    <t>Техперевооружение системы управления информационной безопасности, СП Амурская ТЭЦ</t>
  </si>
  <si>
    <t>K_505-ХГ-170</t>
  </si>
  <si>
    <t>Техперевооружение системы управления информационной безопасности, СП Хабаровская ТЭЦ-3</t>
  </si>
  <si>
    <t>K_505-ХГ-148</t>
  </si>
  <si>
    <t>Техперевооружение системы управления информационной безопасности, СП Комсомольская ТЭЦ-2</t>
  </si>
  <si>
    <t>K_505-ХГ-156</t>
  </si>
  <si>
    <t>Техперевооружение системы управления информационной безопасности, СП Комсомольская ТЭЦ-3</t>
  </si>
  <si>
    <t>K_505-ХГ-158</t>
  </si>
  <si>
    <t>Установка автоматической системы сигнализации Комсомольской ТЭЦ-3</t>
  </si>
  <si>
    <t>K_505-ХГ-160</t>
  </si>
  <si>
    <t>Пролонгация договора на СМР в 2021 году - сдвиг срока оплаты ГУ на 2022 год.</t>
  </si>
  <si>
    <t xml:space="preserve">
Установка системы пожаротушения трансформаторов ст.  1Т, 2Т  Николаевской ТЭЦ
</t>
  </si>
  <si>
    <t>K_505-ХГ-168</t>
  </si>
  <si>
    <t>Изменение срока реализации проекта обусловлено корректировкой графика выполнения/финансирования работ. Приняты ПИР по договору 2021 г.</t>
  </si>
  <si>
    <t xml:space="preserve">
Установка системы пожаротушения трансформаторов ст. 5Т, 1Т, 2Т  Амурской ТЭЦ
</t>
  </si>
  <si>
    <t>K_505-ХГ-171</t>
  </si>
  <si>
    <t>Необходимость замены оборудования, не включенного в инвестиционную программу, для предотвращения или локализации аварий. К учету приняты ПИР .</t>
  </si>
  <si>
    <t xml:space="preserve">
Установка системы пожаротушения трансформатора ст. № Т-1 Хабаровской ТЭЦ-3
</t>
  </si>
  <si>
    <t>K_505-ХГ-149</t>
  </si>
  <si>
    <t xml:space="preserve">
Установка системы пожаротушения трансформаторов ст. № 2 Т ,6Т, 7Т, 8Т  Комсомольской ТЭЦ-2
</t>
  </si>
  <si>
    <t>K_505-ХГ-159</t>
  </si>
  <si>
    <t xml:space="preserve">
Установка системы пожаротушения трансформаторов ст. № Т1, Т2  Комсомольской ТЭЦ-3
</t>
  </si>
  <si>
    <t>K_505-ХГ-161</t>
  </si>
  <si>
    <t>Техперевооружение установки постоянного тока на Амурской ТЭЦ-1</t>
  </si>
  <si>
    <t>K_505-ХГ-172</t>
  </si>
  <si>
    <t>Уменьшение стоимости основного оборудования по результатам закупочных процедур.</t>
  </si>
  <si>
    <t>Установка приборов учета сточных вод Амурской ТЭЦ (выпуск № 1, № 2), 2 шт.</t>
  </si>
  <si>
    <t>H_505-ХГ-115</t>
  </si>
  <si>
    <t xml:space="preserve"> Замена аккумуляторной батареи с зарядным устройством ( СП Николаевская ТЭЦ-1, в количестве 1 шт.)</t>
  </si>
  <si>
    <t>L_505-ХГ-175</t>
  </si>
  <si>
    <t xml:space="preserve"> Замена сплит-систем на ТЩ ( СП Николаевская ТЭЦ, в количестве 4 шт.)</t>
  </si>
  <si>
    <t>L_505-ХГ-176</t>
  </si>
  <si>
    <t xml:space="preserve">Техперевооружение резервуаров вертикальных стальных РВС 5000 ст.№1,2 (Расходный склад мазута) СП Николаевская ТЭЦ.
</t>
  </si>
  <si>
    <t>L_505-ХГ-177</t>
  </si>
  <si>
    <t>Работы по договору на ПИР выполненны в полном объеме согласно договора. Экономия по результатам закупочных процедур.</t>
  </si>
  <si>
    <t>Замена компрессора 2ВМ4 – 24/9 ст.№1 СП Хабаровская ТЭЦ-3</t>
  </si>
  <si>
    <t>L_505-ХГ-179</t>
  </si>
  <si>
    <t>Новый проект, включен в инвестиционную программу. Работы по замене компрессора 2ВМ4 – 24/9 ст.№1 выполнены в полном объеме. Объект после техперевооружения введен в эксплуатацию.</t>
  </si>
  <si>
    <t>Установка автомобильных весов СП ХТЭЦ-3, 1 шт</t>
  </si>
  <si>
    <t>N_505-ХТЭЦ-3-1</t>
  </si>
  <si>
    <t>Новый проект. Необходимость автоматизации  системы взвешивания.</t>
  </si>
  <si>
    <t>Техперевооружение комплекса инженерно-технических средств физической защиты Хабаровской ТЭЦ-2</t>
  </si>
  <si>
    <t>F_505-ХТСКх-5</t>
  </si>
  <si>
    <t>Техперевооружение комплекса инженерно-технических средств физической защиты Котельный цех №2 Ургал.СП Хабаровская ТЭЦ-2</t>
  </si>
  <si>
    <t>H_505-ХТСКх-35</t>
  </si>
  <si>
    <t>Техперевооружение комплекса инженерно-технических средств физической защиты газопровода ГРС-3.СП Хабаровская ТЭЦ-2</t>
  </si>
  <si>
    <t>H_505-ХТСКх-7</t>
  </si>
  <si>
    <t>Проект исключен на основании письма АО «ДГК» от 23.09.2021 года № 01.10/16910, договора купли-продажи недвижимого имущества № Упр 3-007/21/968/52-21 от 22.09.2021 года «О реализации газотранспортных активов», и согласно Приказа филиала «Хабаровская генерация» от 24.09.2021 №193 «О мероприятиях по реализации объектов основных средств»</t>
  </si>
  <si>
    <t>Техперевооружение дымовой трубы СП Хабаровская ТЭЦ-2</t>
  </si>
  <si>
    <t>F_505-ХТСКх-32</t>
  </si>
  <si>
    <t>Проект исключен в связи с несостовяшимися закупками - на протяжении многих лет, отсутствуют потенциальные участники.</t>
  </si>
  <si>
    <t>Модернизация автомобилей КАМАЗ 65115-50 (2 шт.) СП "ТЭЦ в г. Советская Гавань"</t>
  </si>
  <si>
    <t>N_505-ТЭЦСов.Гавань-3</t>
  </si>
  <si>
    <t>Новый проект. Включен  в соответствии с договором о присоединении АО "Благовещенская ТЭЦ" и АО "ТЭЦ в г. Советская Гавань" к АО "ДГК" от 10.03.2022 г.</t>
  </si>
  <si>
    <t>Модернизация  питательных электронасосов АПЭ-315-150-3, 4 шт,  СП "ТЭЦ в г. Советская Гавань"</t>
  </si>
  <si>
    <t>N_505-ТЭЦСов.Гавань-4</t>
  </si>
  <si>
    <t>Установка автомобильных весов в г.Советская Гавань, 1 шт. СП "ТЭЦ в г. Советская Гавань"</t>
  </si>
  <si>
    <t>N_505-ТЭЦСов.Гавань-7</t>
  </si>
  <si>
    <t>Техперевооружение системы управления информационной безопасности, Комсомольские тепловые сети</t>
  </si>
  <si>
    <t>K_505-КТС-1</t>
  </si>
  <si>
    <t>Техперевооружение системы управления информационной безопасности, СП Хабаровская ТЭЦ-2</t>
  </si>
  <si>
    <t>K_505-ХТЭЦ2-1</t>
  </si>
  <si>
    <t>Техперевооружение системы управления информационной безопасности, Хабаровские тепловые сети</t>
  </si>
  <si>
    <t>K_505-ХТС-1</t>
  </si>
  <si>
    <t>Программа мероприятий по установке приборов учета тепловой энергии на границе балансовой принадлежности между АО "ДГК" и предприятиями транспортировщиками ХТС, КТС (80 шт.)</t>
  </si>
  <si>
    <t>F_505-ХТСКх-27</t>
  </si>
  <si>
    <t>Изменение объемов инвестиций по годам реализации обусловлено корректировкой графика реализации проекта.</t>
  </si>
  <si>
    <t>Замена 2 лифтов в здании Исполнительного аппарата АО "ДГК"</t>
  </si>
  <si>
    <t>J_505-ИА-6</t>
  </si>
  <si>
    <t>Гашение ГУ, перешедших в 2022г.по причине нарушения графика проведения работ подрядчиком.</t>
  </si>
  <si>
    <t>Замена систем кондиционирования в здании Исполнительного аппарата АО "ДГК", 12 ШТ.</t>
  </si>
  <si>
    <t>J_505-ИА-7</t>
  </si>
  <si>
    <t xml:space="preserve">Отставание подрядной организации от графика выполнения работ, проект доп. соглашения о переносе сроков окончания работ на 1 полугодие 2023 г. </t>
  </si>
  <si>
    <t>Техперевооружение системы управления информационной безопасности, Исполнительный аппарат  АО "ДГК"</t>
  </si>
  <si>
    <t>K_505-ИА-8</t>
  </si>
  <si>
    <t>Длительные закупочные процедуры по выбору подрядной организации на выполнение монтажа основного оборудования. Приняты к учету фактические затраты службы заказчика.</t>
  </si>
  <si>
    <t>1.4</t>
  </si>
  <si>
    <t>Инвестиционные проекты, реализация которых обуславливается схемами теплоснабжения, всего, в том числе:</t>
  </si>
  <si>
    <t>1.4.1</t>
  </si>
  <si>
    <t>г. Хабаровск</t>
  </si>
  <si>
    <t>1.4.1.1</t>
  </si>
  <si>
    <t>Строительство, реконструкция, модернизация и техническое перевооружение источников тепловой энергии, всего, в том числе:</t>
  </si>
  <si>
    <t>1.4.1.2</t>
  </si>
  <si>
    <t>Строительство, реконструкция, модернизация и техническое перевооружение тепловых сетей, всего, в том числе:</t>
  </si>
  <si>
    <t>1.4.2</t>
  </si>
  <si>
    <t>Наименование поселения (городского округа)</t>
  </si>
  <si>
    <t>1.4.2.1</t>
  </si>
  <si>
    <t>1.4.2.2</t>
  </si>
  <si>
    <t>1.5</t>
  </si>
  <si>
    <t>Новое строительство, всего, в том числе:</t>
  </si>
  <si>
    <t>1.5.1</t>
  </si>
  <si>
    <t>Новое строительство объектов по производству электрической энергии, всего, в том числе:</t>
  </si>
  <si>
    <t>1.5.2</t>
  </si>
  <si>
    <t>Новое строительство котельных, всего, в том числе:</t>
  </si>
  <si>
    <t>Строительство котельной для отопления поселения «Рабочий поселок Майский», мощностью 13,760 Гкал/ч (16,00 МВт)</t>
  </si>
  <si>
    <t>F_505-ХГ-44</t>
  </si>
  <si>
    <t>Изменение объемов инвестиций по годам реализации проекта в связи с неисполнением договорных обязательств в 2021 году (скорректирован  график производства работ).</t>
  </si>
  <si>
    <t>Строительство АО "ТЭЦ в г. Советская Гавань"</t>
  </si>
  <si>
    <t>N_505-ТЭЦСов.Гавань-6</t>
  </si>
  <si>
    <t>1.5.3</t>
  </si>
  <si>
    <t>Новое строительство тепловых сетей, всего, в том числе:</t>
  </si>
  <si>
    <t>Строительство схемы выдачи тепловой мощности ТЭЦ в г. Советская Гавань. Строительство ЦТП для передачи тепловой мощности от магистральной теплосети ТЭЦ в г. Советская Гавань, 6 шт.</t>
  </si>
  <si>
    <t>H_505-ХТСКх-54</t>
  </si>
  <si>
    <t>Строительство подкачивающей насосной станции "Таежная" в г.Комсомольске-на-Амуре (производительность - 580 т/час) (СП КТС)</t>
  </si>
  <si>
    <t>H_505-ХТСКх-48</t>
  </si>
  <si>
    <t xml:space="preserve">Изменение объемов инвестиций по годам реализации проекта в связи с неисполнением договорых обязательств 2021 года.  </t>
  </si>
  <si>
    <t>1.5.4</t>
  </si>
  <si>
    <t>Прочее новое строительство, всего, в том числе:</t>
  </si>
  <si>
    <t>Строительство 2 пускового комплекса золоотвала №2 Хабаровской ТЭЦ-3 (ёмкость - 2250 тыс. м3)</t>
  </si>
  <si>
    <t>F_505-ХГ-41</t>
  </si>
  <si>
    <t>Изменение объемов инвестиций по годам реализации ввиду неисполнения договорных обязательств по выполнению ПИР в 2021 году и корректировкой графика выполнения работ.</t>
  </si>
  <si>
    <t>Строительство золоотвала Амурской ТЭЦ (ёмкость 3189 тыс. м3, производительность 1200 т/час)</t>
  </si>
  <si>
    <t>F_505-ХГ-42</t>
  </si>
  <si>
    <t xml:space="preserve">Уведомление № 54/01.10 от 23.01.2023  о расторжении договора подряда №540/ХГ-20 от 11.09.2020 с ООО "Эверест" на выполнение СМР. № 54/01.10 от 23.01.2023. </t>
  </si>
  <si>
    <t>Строительство очистных сооружений нефтесодержащих и дождевых сточных вод, производительностью 600 м3/час на Хабаровской ТЭЦ-1</t>
  </si>
  <si>
    <t>F_505-ХГ-35</t>
  </si>
  <si>
    <t>Приняты фактические затраты по аренде земли, в соответствии с условиями договора, пересчитанные в сторону уменьшения.</t>
  </si>
  <si>
    <t>Строительство очистных сооружений для хозяйственно-бытовых сточных вод Николаевской ТЭЦ небольшой производительностью- 70 м3/сут. (ПИР, СМР)</t>
  </si>
  <si>
    <t>H_505-ХГ-118</t>
  </si>
  <si>
    <t>Строительство береговой насосной Хабаровской ТЭЦ-3 с внедрением инновационных конструкций водозаборных оголовков, 0,5 км.</t>
  </si>
  <si>
    <t>F_505-ХГ-43</t>
  </si>
  <si>
    <t>Увеличение сроков выполнения работ на ПИР по дог. № 603/ХГ-17 от 11.10.17 с АО "ВНИИГ им. Б.Е. Веденеева" на выполнение ПИР.</t>
  </si>
  <si>
    <t>1.6</t>
  </si>
  <si>
    <t>Покупка земельных участков для целей реализации инвестиционных проектов, всего, в том числе:</t>
  </si>
  <si>
    <t>1.7</t>
  </si>
  <si>
    <t>Прочие инвестиционные проекты всего, в том числе:</t>
  </si>
  <si>
    <t>Разработка технико-экономического обоснования для реконструкции Ургальской котельной</t>
  </si>
  <si>
    <t>K_505-ХТЭЦ2-5</t>
  </si>
  <si>
    <t>Разработка ПИР для реализации проекта «Реконструкция вагоноопрокидывателей ВРС-125Ц (А) и ВРС 134 (Б) Хабаровской ТЭЦ-3»</t>
  </si>
  <si>
    <t>N_505-ХТЭЦ-3-18</t>
  </si>
  <si>
    <t>Новый проект, разработка ПИР по "Программе повышения надежности тепловых электростанций АО  ДГК»</t>
  </si>
  <si>
    <t>Разработка ПИР для реализации проекта «Модернизация стационарных электролизных установок СЭУ-10 ст. № 1,2 Хабаровской ТЭЦ-3»</t>
  </si>
  <si>
    <t>N_505-ХТЭЦ-3-19</t>
  </si>
  <si>
    <t>Разработка ПИР для реализации проекта «Реконструкция электрооборудования главной схемы Хабаровской ТЭЦ-3 с заменой устройств релейной защиты и автоматики»</t>
  </si>
  <si>
    <t>N_505-ХТЭЦ-3-20</t>
  </si>
  <si>
    <t>Разработка ПИР для реализации проекта «Модернизация электрофильтров котлоагрегата ст. № 3 с заменой электрической и механической части Хабаровской ТЭЦ-3»</t>
  </si>
  <si>
    <t>N_505-ХТЭЦ-3-21</t>
  </si>
  <si>
    <t>Покупка Оборудование коммуникационно-инфраструктурного назначения, 1 шт. Аппарат управления ХГ</t>
  </si>
  <si>
    <t>H_505-ХГ-45-146</t>
  </si>
  <si>
    <t>Увеличение стоимости проекта по результатам закупочных процедур</t>
  </si>
  <si>
    <t>Покупка Бульдозер тяговый класс 35, СП Комсомольская ТЭЦ-2   (1 шт.)</t>
  </si>
  <si>
    <t>K_505-ХГ-45-252-3</t>
  </si>
  <si>
    <t>Уменьшение стоимости проекта по результатам закупочных процедур</t>
  </si>
  <si>
    <t>Покупка гидрометрической вертушки для Комсомольская ТЭЦ-2- 1 шт.</t>
  </si>
  <si>
    <t>K_505-ХГ-45-312</t>
  </si>
  <si>
    <t>Покупка стилоскопа переносного СЛП-4У (мини) (Хабаровская ТЭЦ-1), 1 шт.</t>
  </si>
  <si>
    <t>K_505-ХГ-45-327</t>
  </si>
  <si>
    <t>Покупка Калориметрическая установка АБК-1В или аналог, СП Хабаровская ТЭЦ-1, 1 шт.</t>
  </si>
  <si>
    <t>K_505-ХГ-45-232-1</t>
  </si>
  <si>
    <t>Покупка Калориметрическая установка АБК-1В или аналог, СП Хабаровская ТЭЦ-3, 1 шт.</t>
  </si>
  <si>
    <t>K_505-ХГ-45-232-2</t>
  </si>
  <si>
    <t>Покупка Прибор для определения времени деэмульсации АДИМ, СП Хабаровская ТЭЦ-1, 1 шт.</t>
  </si>
  <si>
    <t>K_505-ХГ-45-233-1</t>
  </si>
  <si>
    <t>Покупка Прибор для определения времени деэмульсации АДИМ, СП Комсомольская ТЭЦ-3, 1 шт.</t>
  </si>
  <si>
    <t>K_505-ХГ-45-233-2</t>
  </si>
  <si>
    <t>Покупка Установка Уран-2 для проверки сложных защит, СП Комсомольская ТЭЦ-2, 1 шт.</t>
  </si>
  <si>
    <t>H_505-ХГ-45-235</t>
  </si>
  <si>
    <t>Отсутствует доковор поставки по причине несогласоования увеличения стоимости закупки..</t>
  </si>
  <si>
    <t>Покупка Магазин затухания  ВЧА-75М, СП Комсомольская ТЭЦ-2, 2 шт.</t>
  </si>
  <si>
    <t>H_505-ХГ-45-236</t>
  </si>
  <si>
    <t>Покупка спектрофотометра ЮНИКО  2100 СП Хабаровской ТЭЦ-1 - 1 шт.</t>
  </si>
  <si>
    <t>K_505-ХГ-45-281-1</t>
  </si>
  <si>
    <t xml:space="preserve">Уменьшение срока поставки оборудования от запланированного. </t>
  </si>
  <si>
    <t>Покупка спектрофотометра ЮНИКО  2100 СП  Николаевской ТЭЦ - 2 шт.</t>
  </si>
  <si>
    <t>K_505-ХГ-45-281-2</t>
  </si>
  <si>
    <t>Покупка Высокочастотный тестер ВЧТ-25М, СП Комсомольская ТЭЦ-2, 1 шт.</t>
  </si>
  <si>
    <t>H_505-ХГ-45-237</t>
  </si>
  <si>
    <t>Покупка Аппарат испытания диэлектриков АИД 70Ц, СП Комсомольская ТЭЦ-2, 1 шт.</t>
  </si>
  <si>
    <t>H_505-ХГ-45-238</t>
  </si>
  <si>
    <t>Покупка Измеритель параметров изоляции МIС-2505, СП Комсомольская ТЭЦ-2, 1 шт.</t>
  </si>
  <si>
    <t>H_505-ХГ-45-239</t>
  </si>
  <si>
    <t>Проект исключен из ИП из-за стоимостного лимита для малоценных ОС  в 100 тыс. руб.(п.5 ФСБУ 6/20)</t>
  </si>
  <si>
    <t>Покупка Стенд высоковольтный СВС-100M, СП Хабаровская ТЭЦ-1, 1 шт.</t>
  </si>
  <si>
    <t>H_505-ХГ-45-240</t>
  </si>
  <si>
    <t>Договор поставки не заключен всвязи с геополитической обстановкой в стране. Производитель оборудования страна Украина.</t>
  </si>
  <si>
    <t>Покупка Измеритель емкости и тангенса угла диэлектрических потерь Тангенс-2000, СП Комсомольская ТЭЦ-1, 1 шт.</t>
  </si>
  <si>
    <t>K_505-ХГ-45-241-1</t>
  </si>
  <si>
    <t>Отсутствует договор поставки по причине несогласоования увеличения стоимости закупки..</t>
  </si>
  <si>
    <t>Покупка Измеритель емкости и тангенса угла диэлектрических потерь Тангенс-2000, СП Амурская ТЭЦ, 1 шт.</t>
  </si>
  <si>
    <t>K_505-ХГ-45-241-2</t>
  </si>
  <si>
    <t>Не приобретен в связи с изменившимися производственными потребностями и отсутствием источника финансирования</t>
  </si>
  <si>
    <t>Покупка Измеритель емкости и тангенса угла диэлектрических потерь Тангенс-2000, СП Николаевская ТЭЦ, 1 шт.</t>
  </si>
  <si>
    <t>K_505-ХГ-45-241-3</t>
  </si>
  <si>
    <t>Увеличение стоимости проекта по результатам закупочных процедур.</t>
  </si>
  <si>
    <t>Покупка Установка автоматизированная трехфазная УППУ-МЭ 3.1КМ-С-02-110-25/50-6/528, СП Хабаровская ТЭЦ-1, 1 шт.</t>
  </si>
  <si>
    <t>H_505-ХГ-45-225</t>
  </si>
  <si>
    <t>Оплата КЗ 2021 года</t>
  </si>
  <si>
    <t>Покупка Комплект поисковый КП-500К, СП Николаевская ТЭЦ, 1 шт.</t>
  </si>
  <si>
    <t>H_505-ХГ-45-242</t>
  </si>
  <si>
    <t>Покупка Прибор контроля высоковольтных выключателей ПКВ/М6Н, СП Комсомольская ТЭЦ-3, 1 шт.</t>
  </si>
  <si>
    <t>H_505-ХГ-45-243</t>
  </si>
  <si>
    <t>Покупка Мобильный индикаторный комплекс МИК-2, СП Комсомольская ТЭЦ-3, 1 шт.</t>
  </si>
  <si>
    <t>H_505-ХГ-45-244</t>
  </si>
  <si>
    <t>Покупка Прибор контроля усилия нажатия ПКСН-1, СП Комсомольская ТЭЦ-3, 1 шт.</t>
  </si>
  <si>
    <t>K_505-ХГ-45-245-1</t>
  </si>
  <si>
    <t>Покупка Прибор контроля усилия нажатия ПКСН-1, СП Амурская ТЭЦ, 1 шт.</t>
  </si>
  <si>
    <t>K_505-ХГ-45-245-2</t>
  </si>
  <si>
    <t>Покупка Установка автоматизированная трехфазная УППУ-МЭ 3.1КМ-С-02-110-25/50-6/528, СП Амурская ТЭЦ, 1 шт.</t>
  </si>
  <si>
    <t>H_505-ХГ-45-246</t>
  </si>
  <si>
    <t>Покупка Испытательный комплекс для  релейной защиты и автоматики Ретом-61, СП Хабаровская ТЭЦ-3, 1 шт.</t>
  </si>
  <si>
    <t>H_505-ХГ-45-247</t>
  </si>
  <si>
    <t xml:space="preserve">Покупка ТМС-650 Микроометр, с поверкой СП "Комсомольская ТЭЦ-1" ( 1 шт) </t>
  </si>
  <si>
    <t>L_505-ХГ-45-332</t>
  </si>
  <si>
    <t xml:space="preserve"> Увеличение стоимости проекта по результатам закупочных процедур</t>
  </si>
  <si>
    <t>Покупка Бульдозер Т-11, 1 шт. СП Амурская ТЭЦ-1</t>
  </si>
  <si>
    <t>N_505-ХГ-45-348</t>
  </si>
  <si>
    <t>К учету приняты услуги агента на проведение закупочных поцедур.</t>
  </si>
  <si>
    <t xml:space="preserve"> Покупка газоанализатора ГАНК-4С для определения кислоты ( СП Николаевская ТЭЦ-1, в количестве 1 шт.)</t>
  </si>
  <si>
    <t>L_505-ХГ-45-365</t>
  </si>
  <si>
    <t xml:space="preserve"> Покупка газоанализатора ГАНК-4С для определения щелочи ( СП Николаевская ТЭЦ-1, в количестве 1 шт.)</t>
  </si>
  <si>
    <t>L_505-ХГ-45-366</t>
  </si>
  <si>
    <t>Покупка Покупка МФУ, 1 шт (СП ХТЭЦ-2)</t>
  </si>
  <si>
    <t>K_505-ХТСКх-34-23-1</t>
  </si>
  <si>
    <t>Покупка  автомобиля УАЗ-39094 ХТС-3 шт.</t>
  </si>
  <si>
    <t>K_505-ХТСКх-34-11-2</t>
  </si>
  <si>
    <t>Покупка автотранспорта исключена на основании Протокола БК №19 ЗБК от 30.04.2021.</t>
  </si>
  <si>
    <t>Покупка экскаватора ХИТАЧИ, СП КТС кол-во  2шт.</t>
  </si>
  <si>
    <t>H_505-ХТСКх-34-20</t>
  </si>
  <si>
    <t>Покупка тепловизора СП КТС, 1 шт</t>
  </si>
  <si>
    <t>M_505-КТС-34-6</t>
  </si>
  <si>
    <t xml:space="preserve">Новый проект. Включен в ИПР для обеспечения производственного процесса современным специализированным оборудованием. </t>
  </si>
  <si>
    <t>Покупка Компрессор дизельный передвижной, СП КТС кол-во 1шт.</t>
  </si>
  <si>
    <t>M_505-КТС-34-20</t>
  </si>
  <si>
    <t>Покупка Автомобиль самосвал, гп 20 т ХТС, 1 шт</t>
  </si>
  <si>
    <t>H_505-ХТСКх-34-24</t>
  </si>
  <si>
    <t>Позднее проведение закупочных процедур в 2021г., срок посатавки перенесен в 2022г.</t>
  </si>
  <si>
    <t>Покупка Автомобиль УАЗ 323632/2.7 МТ 233 Pikup   (КЦ№2 Ургальская ЦЭС СП ХТЭЦ-2) -1шт</t>
  </si>
  <si>
    <t>H_505-ХТСКх-34-26</t>
  </si>
  <si>
    <t>Покупка Трассоискатель RD8100 PDL 1 шт, СП ХТС</t>
  </si>
  <si>
    <t>J_505-ХТСКх-34-47</t>
  </si>
  <si>
    <t>Изменение стоимости и объемов инвестиций по годам  реализации проекта по результатам анализа повторного мониторинга цен на рынке от ноября 2021 года с применением индексов-дефляторов Министерства экономического развития РФ от 30.09.2021.Приняты к учету затраты, осуществленные в соответствии с договором поставки. Договорные обязательства выполнены в полном объеме. Поставка оборудования выполнена в срок</t>
  </si>
  <si>
    <t>Покупка Тепловизор FLIR T660 2 шт, (СП ХТС-1 шт)</t>
  </si>
  <si>
    <t>K_505-ХТСКх-34-48-2</t>
  </si>
  <si>
    <t>Покупка Расходомер Transport PT900 1 шт, СП ХТС</t>
  </si>
  <si>
    <t>J_505-ХТСКх-34-49</t>
  </si>
  <si>
    <t>Покупка Метрологический стенд ЭЛМ-СПМВД - 1шт, СП ХТЭЦ-2</t>
  </si>
  <si>
    <t>H_505-ХТСКх-34-32</t>
  </si>
  <si>
    <t>Покупка снежной пушки SMI Kid PoleCal 1 шт., СП "ТЭЦ в г. Советская Гавань"</t>
  </si>
  <si>
    <t>N_505-ТЭЦСов.Гавань-45-1</t>
  </si>
  <si>
    <t>Покупка анализатора растворенного кислорода МАРК-3010 (2 шт. СП ТЭЦ в г.Советская Гавань)</t>
  </si>
  <si>
    <t>N_505-ТЭЦСов.Гавань-45-2</t>
  </si>
  <si>
    <t>Проект включен в ИП из-за стоимостного лимита для малоценных ОС  в 100 тыс. руб.(п.5 ФСБУ 6/20)</t>
  </si>
  <si>
    <t>Покупка ИБП Legrand KEOR T EVO 10КВА 35', 1 шт. Исполнительный аппарат АО "ДГК"</t>
  </si>
  <si>
    <t>M_505-ИА-1-74</t>
  </si>
  <si>
    <t>Покупка Компьютер Technotrade i5-9600K/16GB/SS512 M2 2280/HDD 1Tb, 2 шт.Исполнительный аппарат АО "ДГК"</t>
  </si>
  <si>
    <t>M_505-ИА-1-75</t>
  </si>
  <si>
    <t>Покупка Контроллер для видеостен Spektrum H4/H4 + Блок питания "горячей" замены, 1 шт.Исполнительный аппарат АО "ДГК"</t>
  </si>
  <si>
    <t>M_505-ИА-1-76</t>
  </si>
  <si>
    <t>Покупка Коммутатор Cisco Catalyst 1000 24port GE, Full POE, 4x10G SFP в комплекте CON-SNT-C10X4L24 SNTC-8X5XNBD Catalyst 1000 24port GE, Full POE, 4x10G, 1 шт.Исполнительный аппарат АО "ДГК"</t>
  </si>
  <si>
    <t>M_505-ИА-1-77</t>
  </si>
  <si>
    <t>Покупка серверного оборудования (блейд-система) (2020 г. - 1 шт., 2022 г. - 1 шт.), Исполнительный аппарат АО "ДГК"</t>
  </si>
  <si>
    <t>H_505-ИА-1-25</t>
  </si>
  <si>
    <t>Покупка системы хранения данных (2021 г. - 1 шт., 2022 г. - 1 шт.), Исполнительный аппарат АО "ДГК"</t>
  </si>
  <si>
    <t>H_505-ИА-1-38</t>
  </si>
  <si>
    <t>Экономия по результатам закупочных процедур.</t>
  </si>
  <si>
    <t>Покупка оргтехники (многофункциональные устройства) (2020 г. - 1 шт., 2021 г. - 1 шт., 2022 г. - 1 шт.), Исполнительный аппарат АО "ДГК"</t>
  </si>
  <si>
    <t>H_505-ИА-1-41</t>
  </si>
  <si>
    <t>Покупка оборудования телемеханики (2019 г. - 1 компл., 2021 г. - 1 компл., 2022 г. - 1 компл.), Исполнительный аппарат АО "ДГК"</t>
  </si>
  <si>
    <t>H_505-ИА-1-42</t>
  </si>
  <si>
    <t>Покупка оборудования абонентского доступа (2022 г. - 1 компл.), Исполнительный аппарат АО "ДГК"</t>
  </si>
  <si>
    <t>H_505-ИА-1-44</t>
  </si>
  <si>
    <t>Покупка оборудование магистральных сетей (2020 г. - 1 компл., 2022 г. - 1 компл.; 2023 г. - 1 компл.)), Исполнительный аппарат АО "ДГК"</t>
  </si>
  <si>
    <t>H_505-ИА-1-45</t>
  </si>
  <si>
    <t>Покупка оборудования защиты сетей (2020 г. - 16 шт., 2022 г. - 4 шт.), Исполнительный аппарат АО "ДГК"</t>
  </si>
  <si>
    <t>H_505-ИА-1-46</t>
  </si>
  <si>
    <t>Разработка и внедрение технологии по повышению охлаждающего эффекта башенных градирен Комсомольской ТЭЦ-3 с проведением исследований по формированию полимерных материалов для оросителей и каплеуловителей</t>
  </si>
  <si>
    <t>I_505-ХГ-129на</t>
  </si>
  <si>
    <t xml:space="preserve">  К учету приняты затраты с опережением графика в рамках заключенного договора №852/23-21 от 22.07.2021 с ФГБОУ ВО "НИУ "МЭИ".</t>
  </si>
  <si>
    <t>Разработка и внедрение технических решений интенсификации теплообмена в подогревателе верхнего теплофикационного отбора типа ПСГ 5000-3,5-8 турбоагрегата Т-180/210-130 ст. №2  Комсомольской ТЭЦ-3</t>
  </si>
  <si>
    <t>L_505-ХГ-184на</t>
  </si>
  <si>
    <t xml:space="preserve"> К учёту приняты затраты в рамках заключенного договора №1473/23-21 от 30.12.2021 с ФГБОУ ВО "НИУ "МЭИ" запланированные в 2021 г., всвязи с поздним заключением договора.</t>
  </si>
  <si>
    <t xml:space="preserve">Разработка и внедрение технологии и оборудования для повышения эффективности энергетического производства турбоустановок на основе интенсификации теплообменных процессов в конденсаторе СП "Комсомольская ТЭЦ-3" </t>
  </si>
  <si>
    <t>L_505-ХГ-185на</t>
  </si>
  <si>
    <t xml:space="preserve"> К учёту приняты затраты в рамках заключенного договора № 1290/23-21 от 13.12.2021 от ООО "АФТ-Энерго", запланированные в 2021 г., всвязи с поздним заключением договора.</t>
  </si>
  <si>
    <t>Выкуп повысительно-смесительных насосных (ПНС-816, ПНС-817) г.Хабаровск., СП ХТС</t>
  </si>
  <si>
    <t>N_505-ХТС-5</t>
  </si>
  <si>
    <t>Выплачен аванс в соответствии с заключенными Договорам купли продажи ПНС-816, ПНС-817, СП ХТС, № 1732/ХТС-22, № 1733/ХТС-22 26.12.2022</t>
  </si>
  <si>
    <t>Выкуп имущества, входящего в состав "Комплекса имущества ж/д пути необщего пользования к ТЭЦ в г.Советская Гавань"</t>
  </si>
  <si>
    <t>N_505-ТЭЦСов.Гавань-5</t>
  </si>
  <si>
    <t>2</t>
  </si>
  <si>
    <t>Амурская область</t>
  </si>
  <si>
    <t>2.1</t>
  </si>
  <si>
    <t>2.1.1</t>
  </si>
  <si>
    <t>2.1.1.1</t>
  </si>
  <si>
    <t>2.1.1.2</t>
  </si>
  <si>
    <t>2.1.2</t>
  </si>
  <si>
    <t>2.1.2.1</t>
  </si>
  <si>
    <t>2.1.2.2</t>
  </si>
  <si>
    <t>2.1.3</t>
  </si>
  <si>
    <t>2.1.3.1</t>
  </si>
  <si>
    <t>2.1.3.2</t>
  </si>
  <si>
    <t>Строительство теплотрассы (подключение МКД по ул. Промышленная пгт. Прогресс)</t>
  </si>
  <si>
    <t>M_505-АГ-119тп</t>
  </si>
  <si>
    <t>Новый проеект. Заключен договор на строительство сетей инженерно-технического обеспечения для подключения к системе теплоснабжения строящегося объекта.</t>
  </si>
  <si>
    <t xml:space="preserve">Строительству сети для технологического присоединения к системе теплоснабжения объекта «Многоквартирный жилой дом Литер 3 и насосная станция в квартале 424 г. Благовещенск» </t>
  </si>
  <si>
    <t>N_505-АГ-120тп</t>
  </si>
  <si>
    <t>2.1.3.3</t>
  </si>
  <si>
    <t>2.1.3.4</t>
  </si>
  <si>
    <t>2.1.3.5</t>
  </si>
  <si>
    <t>Реконструкция т/м №1 Центрального района, от узла "А" до УТ-4Ц, с увеличением Ду 800 мм на Ду 100 0мм, СП БТЭЦ</t>
  </si>
  <si>
    <t>K_505-АГ-135тп</t>
  </si>
  <si>
    <t>Изменение срока, стоимости и объемов инвестиций по годам реализации ввиду включения проекта в Программу доп. мероприятий, реализуемых в ценовой зоне теплоснабжения (Распоряжение Правительства РФ от 17.08.2021 г  № 2250-р). Проект ранее планировался к реализации за счет платы за технологическое присоединение, в рамках проекта потребность замены составляла 750 м тепловой сети в двухтрубном исчислении. С переходом АО «ДГК» в ценовую зону на территории Амурской области протяженность участка тепломагистрали, требуемого замены трубопроводов, была уточнена и составила 1994 м в двухтрубном исполнении. К учету приняты затраты по выполненным ПИР.</t>
  </si>
  <si>
    <t>Реконструкция т/м на ЦЭС  с увеличением   Ду 300 мм на Ду 400 мм БТЭЦ от ТП-2Б до УТ-4А L-899 м. (Реконструкция т/м на ЦЭС (2С) с увеличением Ду 300 мм на Ду 400 ммБТЭЦ от ТП-2Б до УТ-4А).</t>
  </si>
  <si>
    <t>H_505-АГ-47</t>
  </si>
  <si>
    <t>2.1.4</t>
  </si>
  <si>
    <t>2.2</t>
  </si>
  <si>
    <t>2.2.1</t>
  </si>
  <si>
    <t>Реконструкция главного паропровода КА ст. № 7 типа БКЗ 220-100Ф СП РГРЭС</t>
  </si>
  <si>
    <t>I_505-АГ-65</t>
  </si>
  <si>
    <t>Конкурс Закупочной комиссии, на право заключения договора подряда, признан несостоявшимся, из-за отсутствия предложений участников.</t>
  </si>
  <si>
    <t>Реконструкция главного паропровода ТА ст. № 7 типа П 33/50-90/8 СП РГРЭС</t>
  </si>
  <si>
    <t>I_505-АГ-66</t>
  </si>
  <si>
    <t xml:space="preserve">Реконструкция  главного паропровода ТА ст. № 6 типа К50-90 СП РГРЭС </t>
  </si>
  <si>
    <t>H_505-АГ-33</t>
  </si>
  <si>
    <t>Уменьшение стоимости проекта  по результатам закупочных процедур</t>
  </si>
  <si>
    <t>2.2.2</t>
  </si>
  <si>
    <t>2.2.3</t>
  </si>
  <si>
    <t>Реконструкция магистрального трубопровода №1 тепловой сети от ТК-2 до ТК-3 с заменой тепловой изоляции на ППУ СП РГРЭС</t>
  </si>
  <si>
    <t>I_505-АГ-72</t>
  </si>
  <si>
    <t xml:space="preserve">Срок начала реализации проекта перенесен на 2023 год. Согласно протокола № 103А от 15.12.2021 г. производственного совещания структурного подразделения Райчихинская ГРЭС, из-за недостатка денежных средств на реализацию утвержденной инвестиционной программы 2022 г., при ее корректировке, принято решение средства направить на реализацию приоритетных проектов подразделения. </t>
  </si>
  <si>
    <t>Реконструкция магистрального трубопровода № 6 тепловой сети СП РГРЭС</t>
  </si>
  <si>
    <t>J_505-АГ-78</t>
  </si>
  <si>
    <t>Финансирование фактически сложившейся КЗ на конец 2021 года.</t>
  </si>
  <si>
    <t>2.2.4</t>
  </si>
  <si>
    <t>Реконструкция пожарной сигнализации на объектах СП РГГРЭС</t>
  </si>
  <si>
    <t>H_505-АГ-38</t>
  </si>
  <si>
    <t>Реконструкция циркуляционной системы водоснабжения СП РГРЭС</t>
  </si>
  <si>
    <t>H_505-АГ-39</t>
  </si>
  <si>
    <t>Реконструкция мостового крана №2 ТЦ г/п 50/10т с применением индустриального комплектного привода СП БТЭЦ</t>
  </si>
  <si>
    <t>I_505-АГ-55</t>
  </si>
  <si>
    <t>Реконструкция фильтров Н1 ,Н2 ХВО БТЭЦ</t>
  </si>
  <si>
    <t>I_505-АГ-58</t>
  </si>
  <si>
    <t xml:space="preserve">Реконструкция грузового лифта главного корпуса г/п 2т, СП БТЭЦ  </t>
  </si>
  <si>
    <t>K_505-АГ-83</t>
  </si>
  <si>
    <t xml:space="preserve">Изменение стоимости и объемов реализации проекта ввиду удорожания продукции у производителей. </t>
  </si>
  <si>
    <t>Наращивание дамбы золоотвала № 2 СП РГРЭС (ПИР)</t>
  </si>
  <si>
    <t>H_505-АГ-41</t>
  </si>
  <si>
    <t xml:space="preserve">Заключено доп. соглашение №2  о переносе срока выполнения работ по договору на 30.04.2023 кв. </t>
  </si>
  <si>
    <t>2.3</t>
  </si>
  <si>
    <t>2.3.1</t>
  </si>
  <si>
    <t>Установка пожарной сигнализации котельного и турбинного цехов СП РГРЭС</t>
  </si>
  <si>
    <t>H_505-АГ-44</t>
  </si>
  <si>
    <t>Модернизация котлоагрегата ст. №4 .БТЭЦ</t>
  </si>
  <si>
    <t>I_505-АГ-59</t>
  </si>
  <si>
    <t>Модернизация паровой турбины Т-120/140-12,8-2 ст. № 4 Благовещенской ТЭЦ, СП Благовещенская ТЭЦ 2 очередь</t>
  </si>
  <si>
    <t>N_505-БлТЭЦ2-18</t>
  </si>
  <si>
    <t>2.3.2</t>
  </si>
  <si>
    <t>2.3.3</t>
  </si>
  <si>
    <t>2.3.4</t>
  </si>
  <si>
    <t>Техперевооружение комплекса инженерно-технических средств  физической защиты объектов РГРЭС</t>
  </si>
  <si>
    <t>F_505-АГ-10</t>
  </si>
  <si>
    <t>Техперевооружение системы управления информационной безопасности, СП БТЭЦ</t>
  </si>
  <si>
    <t>K_505-АГ-100</t>
  </si>
  <si>
    <t>Техперевооружение комплекса инженерно-технических средств  физической защиты объектов БТЭЦ</t>
  </si>
  <si>
    <t>H_505-АГ-48</t>
  </si>
  <si>
    <t>Установка системы  учета водопотребления и водоотведения на РГРЭС</t>
  </si>
  <si>
    <t>I_505-АГ-68</t>
  </si>
  <si>
    <t>Модернизация балансировочного станка СП БТЭЦ</t>
  </si>
  <si>
    <t>I_505-АГ-70</t>
  </si>
  <si>
    <t>Пролонгация договора подряда в 2021 году в связи с отставанием Подрядчика от графика выполнения работ, оплата КЗ 2021 года в 1 кв.2022 году</t>
  </si>
  <si>
    <t>Техперевооружение системы управления информационной безопасности, СП РГРЭС</t>
  </si>
  <si>
    <t>K_505-АГ-101</t>
  </si>
  <si>
    <t>Монтаж вагоноопрокидователя ВРС 125 с зубчатым приводом СП БТЭЦ, 1 шт.</t>
  </si>
  <si>
    <t>H_505-АГ-50</t>
  </si>
  <si>
    <t>Приёмка шеф-монтажных работ. Учитывая риски задержки (на неопределенный срок) ввода объекта в эксплуатацию в зимний период с большим объемом поставок угля, было принято решение о вводе объекта в эксплуатацию в декабре 2021 г. без учета затрат по шеф-монтажу оборудования, которые не оказывали влияние на работу оборудования. В марте 2022 г. объект введён с отражением всех затрат.</t>
  </si>
  <si>
    <t>Модернизация систем гарантированного электропитания  отдела СДТУ СП БТЭЦ</t>
  </si>
  <si>
    <t>H_505-АГ-51</t>
  </si>
  <si>
    <t>Установка автоматизированной системы учета выброса загрязняющих веществ в атмостферу СП БТЭЦ</t>
  </si>
  <si>
    <t>J_505-АГ-79</t>
  </si>
  <si>
    <t>Продление срока окончания работ до 31.01.2022., в связи с длительным согласованием состава оборудования газоаналитического комплекса в составе проекта, повлиявшим на сроки поставки оборудования.</t>
  </si>
  <si>
    <t>Монтаж системы пожарной сигнализации, управления эвакуацией персонала и эвакуационного освещения объектов СП БТЭЦ</t>
  </si>
  <si>
    <t>L_505-АГ-102</t>
  </si>
  <si>
    <t>Изменение срока реализации проекта и объемов инвестиций по годам реализации связано с корректировкой графика выполнения работ согласно заключенному договору. СМР и ПИР приняты к учету в полном объеме.</t>
  </si>
  <si>
    <t>Установка защиты всех комплектных распределительных устройств 6 кВ (КРУ-6) на Райчихинской ГРЭС от дуговых коротких замыувний.</t>
  </si>
  <si>
    <t>L_505-АГ-103</t>
  </si>
  <si>
    <t>В соответствии с заключенным договором подряда на проведение ПИР и СМР срок реализации проекта  2022-2023. В отчетном периоде к учету приняты затраты в соответствии с графиком выполнения работ к договору.</t>
  </si>
  <si>
    <t>Реконструкция резервуаров для аварийного слива дизельного топлива на СП Благовещенская ТЭЦ 2 очередь</t>
  </si>
  <si>
    <t>N_505-БлТЭЦ2-4</t>
  </si>
  <si>
    <t>Техперевооружение АСУТП оборудования второй очереди, с разделением  на АСУТП КА №5, АСУТП ТА №4 и АСУТП электротехнического оборудования, СП Благовещенская ТЭЦ 2 очередь</t>
  </si>
  <si>
    <t>N_505-БлТЭЦ2-10</t>
  </si>
  <si>
    <t>Модернизация ЧРП багерной насосной с приобретением и заменой силовых ячеек в количестве 4 шт. СП Благовещенская ТЭЦ 2 очередь</t>
  </si>
  <si>
    <t>N_505-БлТЭЦ2-14</t>
  </si>
  <si>
    <t>Установка узла коммерческого учета тепловой энергии на границе раздела внутренних тепловых сетей Благовещенской ТЭЦ и магистральных тепловых сетей (узел "Б") СП Благовещенская ТЭЦ 2 очередь</t>
  </si>
  <si>
    <t>N_505-БлТЭЦ2-17</t>
  </si>
  <si>
    <t>2.4</t>
  </si>
  <si>
    <t>2.4.1</t>
  </si>
  <si>
    <t>г. Благовещенск</t>
  </si>
  <si>
    <t>2.4.1.1</t>
  </si>
  <si>
    <t>2.4.1.2</t>
  </si>
  <si>
    <t>Реконструкция т/м №2 Северного планировочного района от узла "А" до ТП-2С с увеличением диаметра с Ду800мм на Ду1000мм протяженностью 1426 м в двухтрубном исполнении, СП БТЭЦ</t>
  </si>
  <si>
    <t>M_505-АГ-109ис</t>
  </si>
  <si>
    <t xml:space="preserve">Новый проект. Включен в ИПР согласно Программы доп. мероприятий, реализуемых в ценовой зоне теплоснабжения (Распоряжение Правительства РФ от 17.08.2021 г  № 2250-р). К учету приняты ПИР с отставанием от графика, в связи с вопросами по согласованию с Администрацией области по проекту планировки (заключается д/с)  </t>
  </si>
  <si>
    <t>2.4.2</t>
  </si>
  <si>
    <t>2.4.2.1</t>
  </si>
  <si>
    <t>2.4.2.2</t>
  </si>
  <si>
    <t>Резервирование электроснабжения ПНСС №№ 1,3,4,6,7,8, СП РГРЭС</t>
  </si>
  <si>
    <t>M_505-АГ-117ис</t>
  </si>
  <si>
    <t>Новый проект. Включен в ИПР согласно Программы доп. мероприятий, реализуемых в ценовой зоне теплоснабжения (Распоряжение Правительства РФ от 17.08.2021 г  № 2250-р). Работы по проекту завершены, объект введен в зксплуатацию.</t>
  </si>
  <si>
    <t>2.5</t>
  </si>
  <si>
    <t>2.5.1</t>
  </si>
  <si>
    <t>2.5.2</t>
  </si>
  <si>
    <t>2.5.3</t>
  </si>
  <si>
    <t>2.5.4</t>
  </si>
  <si>
    <t>Строительство Новый золоотвал БТЭЦ, емкость - 7,5 млн. м3 (аренда земли)</t>
  </si>
  <si>
    <t>F_505-АГ-26</t>
  </si>
  <si>
    <t>Приняты затраты по арендной плате за землю, пересчитанной в сторону уменьшения (письмо администрации Бл.района Ам. Области №762 07.02.2022.</t>
  </si>
  <si>
    <t>2.6</t>
  </si>
  <si>
    <t>2.7</t>
  </si>
  <si>
    <t>Разработка ПИР для модернизации АОСН Райчихинской ГРЭС с реализацией УВ на отключение ВЛ 110 кВ Райчихинская ГРЭС - Бурея</t>
  </si>
  <si>
    <t>L_505-АГ-104</t>
  </si>
  <si>
    <t>Удорожание от запланированнх, стоимости проектных работ.</t>
  </si>
  <si>
    <t xml:space="preserve">Покупка МФУ монохромное, СП БТЭЦ кол-во  26 шт. </t>
  </si>
  <si>
    <t>F_505-АГ-27-1</t>
  </si>
  <si>
    <t>Покупка спецавтомобиль вакуумная машина на базе Камаз-43253-3010 28 КО520К БТЭЦ 1 шт.</t>
  </si>
  <si>
    <t>I_505-АГ-27-133</t>
  </si>
  <si>
    <t>В связи с поздним заключением договора, срок поставки перенесён на 1 квартал 2022 г.</t>
  </si>
  <si>
    <t>Покупка ГАЗон NEXT ГАЗ-C41R13 вакуумка БТЭЦ 1 шт.</t>
  </si>
  <si>
    <t>I_505-АГ-27-134</t>
  </si>
  <si>
    <t>Покупка Двухэлектродный датчик электропроводимости Condemax CLS12 с компект. СП РГРЭС (1 шт)</t>
  </si>
  <si>
    <t>I_505-АГ-27-143</t>
  </si>
  <si>
    <t>Изменение срока реализации проекта в связи с корректировкой графика реализации проекта по причине необеспеченности проекта источником финансирования до 2026 года.</t>
  </si>
  <si>
    <t>Покупка Галогенный течеискатель ИГС-1 СП РГРЭС (1 шт)</t>
  </si>
  <si>
    <t>I_505-АГ-27-147</t>
  </si>
  <si>
    <t>Изменение срока реализации проекта в связи с корректировкой графика реализации проекта по причине необеспеченности проекта источником финансирования до 2027 года.</t>
  </si>
  <si>
    <t>Покупка Весы ВЛ-124В 1 шт, СП РГРЭС</t>
  </si>
  <si>
    <t>K_505-АГ-27-208</t>
  </si>
  <si>
    <t>Покупка Гидробур Delta RD7 с шнекобуром S5 1шт, СП РГРЭС</t>
  </si>
  <si>
    <t>K_505-АГ-27-209</t>
  </si>
  <si>
    <t>Отказ от реализации проекта в связи с изменением технологических решений.</t>
  </si>
  <si>
    <t>Покупка Трансформатора напряжения систем шин ЗРУ-35 кВ 2 шт, СП РГРЭС</t>
  </si>
  <si>
    <t>K_505-АГ-27-210</t>
  </si>
  <si>
    <t>Покупка автомобиль легковой LADA GRANTA СП БТЭЦ, 2 шт</t>
  </si>
  <si>
    <t>N_505-АГ-27-217</t>
  </si>
  <si>
    <t>Новый проект. Включен в ИПР в связи с производственной необходимостью. Письмо в ПАО "РусГидро" "Об обеспечении транспортными средствами" №01.8/10834 21.06.2022</t>
  </si>
  <si>
    <t>Приобретение электропечи для обжига с выкатным подом и с температурой нагрева до 1200 °С (1 шт.) СП Благовещенская ТЭЦ 2 очередь</t>
  </si>
  <si>
    <t>N_505-БлТЭЦ2-27-4</t>
  </si>
  <si>
    <t>Приобретение ленточнопильного станка типа Н260М (или аналог) - 1 шт, СП Благовещенская ТЭЦ 2 очередь</t>
  </si>
  <si>
    <t>N_505-БлТЭЦ2-27-7</t>
  </si>
  <si>
    <t>Приобретение блока выпрямительного РЕТ-6КА с ноутбуком для управления и аксессуарами - 1 шт., СП Благовещенская ТЭЦ 2 очередь</t>
  </si>
  <si>
    <t>N_505-БлТЭЦ2-27-8</t>
  </si>
  <si>
    <t xml:space="preserve">Выкуп тепловых сетей в пгт. Прогресс </t>
  </si>
  <si>
    <t>M_505-АГ-116</t>
  </si>
  <si>
    <t>Новый проект. Включен в ИПР на основании протокола заседания комиссии по собственности АО «ДГК» от 14.09.2021 №19 в рамках Программы доп. мероприятий, реализуемых в ценовой зоне теплоснабжения</t>
  </si>
  <si>
    <t>3</t>
  </si>
  <si>
    <t>Приморский край</t>
  </si>
  <si>
    <t>3.1</t>
  </si>
  <si>
    <t>3.1.1</t>
  </si>
  <si>
    <t>3.1.1.1</t>
  </si>
  <si>
    <t>3.1.1.2</t>
  </si>
  <si>
    <t>3.1.2</t>
  </si>
  <si>
    <t>3.1.2.1</t>
  </si>
  <si>
    <t>3.1.2.2</t>
  </si>
  <si>
    <t>3.1.3</t>
  </si>
  <si>
    <t>3.1.3.1</t>
  </si>
  <si>
    <t>Прокладка тепловой сети для подключения объекта "Жилое здание по ул. Снеговая, 7 в г. Владивостоке"</t>
  </si>
  <si>
    <t>M_505-ПГт-179тп</t>
  </si>
  <si>
    <t>Новый проект. Включен в ИПР на основании заключенного договора на технологическое присоединение к системе теплоснабжения (договор на подключение №133/ПГ-21 от 16.03.2021). Проект реализован в полном объеме.</t>
  </si>
  <si>
    <t>Прокладка тепловой сети от УТ01068А до пер. Овражный 3, г. Артем</t>
  </si>
  <si>
    <t>M_505-ПГт-180тп</t>
  </si>
  <si>
    <t>Новый проект. Включен в ИПР на основании заключенного договора на технологическое присоединение к системе теплоснабжения (договор на подключение  №259/ПГ-21 от 27.04.2021). Реализация в объединенном проекте N_505-ПГт-198тп</t>
  </si>
  <si>
    <t>Прокладка тепловой сети от УТ01068А до пер. Овражный 4, г. Артем</t>
  </si>
  <si>
    <t>M_505-ПГт-181тп</t>
  </si>
  <si>
    <t>Прокладка тепловой сети от УТ01068А до пер. Овражный 5, г. Артем</t>
  </si>
  <si>
    <t>M_505-ПГт-182тп</t>
  </si>
  <si>
    <t>Прокладка тепловой сети от УТ01068А до пер. Овражный 7, г. Артем</t>
  </si>
  <si>
    <t>M_505-ПГт-183тп</t>
  </si>
  <si>
    <t>Прокладка тепловой сети 2Ду50 мм от точки присоединения на теплотрассе "АТЭЦ-Мазутохозяйство" до границы земельного участка жилого дома по ул. Володарского, 70 L=138 м (в двухтрубном исполнении), СП Приморские тепловые сети</t>
  </si>
  <si>
    <t>M_505-ПГт-185тп</t>
  </si>
  <si>
    <t>Новый проект, включен в ИПР на основании заключенного договора на технологическое присоединение. Проект реализован в полном объеме.</t>
  </si>
  <si>
    <t>Прокладка тепловой сети от УТ01068А до пер. Овражный 3,4,5.7, г. Артем, СП Приморские тепловые сети</t>
  </si>
  <si>
    <t>N_505-ПГт-198тп</t>
  </si>
  <si>
    <t>В соответствии с конструкторским решением реализациия проектов M_505-ПГт-180тп, M_505-ПГт-181тп, M_505-ПГт-182тп, M_505-ПГт-183тп оптимальна в единой тепловой сети с ответвлением к ж/домам. Сметная стоимость по факту составила большую сумму чем по Агенству по тарифам №55/5 от 15.12.2021 и договорам  №185/ПГ-22 от 13.04.2022, №186/ПГ-22 от 13.04.2022, №188/ПГ-22 от 13.04.2022 разница в сторону увеличения за счет предпринимательской прибыли. Проект реализован в полном объеме</t>
  </si>
  <si>
    <t>3.1.3.2</t>
  </si>
  <si>
    <t>3.1.3.3</t>
  </si>
  <si>
    <t>Строительство тепловой сети для подключения объекта "Апарт-отель со встроенной автостоянкой во Фрунзенском районе г. Владивостока"</t>
  </si>
  <si>
    <t>L_505-ПГт-155тп</t>
  </si>
  <si>
    <t>Изменение сроков реализации проекта обусловлено корректировкой графика работ.</t>
  </si>
  <si>
    <t>Строительство тепловой сети для подключения объекта "Жилой комплекс "Кунгасный" в г.Владивостоке, расположенный по адресу ул.Мыс Кунгасный,4"</t>
  </si>
  <si>
    <t>M_505-ПГт-165тп</t>
  </si>
  <si>
    <t>Новый проект. Включен в ИПР на основании заключенного договора на технологическое присоединение к системе теплоснабжения (договор на подключение  №257/ПГ-21 от 27.04.2021).</t>
  </si>
  <si>
    <t>Строительство тепловой сети для подключения объекта "Жилой комплекс в районе Катерная в г.Владивостоке""</t>
  </si>
  <si>
    <t>M_505-ПГт-166тп</t>
  </si>
  <si>
    <t>Новый проект. Включен в ИПР на основании заключенного договора на технологическое присоединение к системе теплоснабжения (договор на подключение  №267/71-21 от 01.03.2021).</t>
  </si>
  <si>
    <t>Строительство тепловой сети для подключения объекта "Многоквартирные дома со встроенными помещениями нежилого назначения по ул.Басаргина в г.Владивостоке""</t>
  </si>
  <si>
    <t>M_505-ПГт-167тп</t>
  </si>
  <si>
    <t>Новый проект. Включен в ИПР на основании заключенного договора на технологическое присоединение к системе теплоснабжения (договор на подключение  №79/71-21 от 21.01.2021).</t>
  </si>
  <si>
    <t>Техперевооружение теплотрассы УТ 2611- УТ 2608 ул.Борисенко с Дн 820 на Дн 1020 L=2*309,2 м., от УТ 2611 до точки подключения  Дн 219 L=2*121,5 м., СП ПТС</t>
  </si>
  <si>
    <t>N_505-ПТС-4тп</t>
  </si>
  <si>
    <t>Новый проект. Включен в ИПР на основании заключенного договора на технологическое присоединение к системе теплоснабжения. Реализация проекта запланирована в 2023г. К учету приняты топографо-геодезические работы.</t>
  </si>
  <si>
    <t>3.1.3.4</t>
  </si>
  <si>
    <t xml:space="preserve">Расширение котельной "Северная" с установкой котла КВГМ-100. (СП ПТС) </t>
  </si>
  <si>
    <t>F_505-ПГт-1тп</t>
  </si>
  <si>
    <t>Изменение срока реализации проекта и объемов инвестиций по годам обусловлено корректировкой графика выполнения работ ввиду изменения производственных потребностей. Реализация проекта запланирована на 2023 г.</t>
  </si>
  <si>
    <t>3.1.3.5</t>
  </si>
  <si>
    <t>Техперевооружение тепловой сети от ответвления коллекторов ТЭЦ-2 до теплотрассы на Патрокл в г. Владивостоке, СП Владивостокская ТЭЦ-2</t>
  </si>
  <si>
    <t>H_505-ПГт-67тп</t>
  </si>
  <si>
    <t>Финансирование фактически сложившейся КЗ по итогам 2021г.</t>
  </si>
  <si>
    <t>Техперевооружение тепломагистрали № 03 участок от УТ-0303(т.А) до УТ 0303 А с 2Ду 500 мм на 2Ду 600 мм L=46 пм по ул. Алеутская, 65 а</t>
  </si>
  <si>
    <t>L_505-ПГт-136тп</t>
  </si>
  <si>
    <t xml:space="preserve">Изменение стоимости проекта по причине роста стоимости трубной продукции в 2021 году. (Дополнительное соглашение №1 от 21.07.2021 к договору №230/ПГ-21 от 20.04.2021). </t>
  </si>
  <si>
    <t>Техперевооружение тепломагистрали № 01 участок УТ-0104Бдо УТ-0105 с 2 Ду700 мм на 800 мм L=65 пм по ул. Русская, 59</t>
  </si>
  <si>
    <t>L_505-ПГт-137тп</t>
  </si>
  <si>
    <t>Техперевооружение тепловой сети от УТ-0251-т.А (в направлении УТ-0249) с ул. Западная-м.Кунгасный 2Ду 600мм на 2Ду 700 мм, г. Владивосток</t>
  </si>
  <si>
    <t>L_505-ПГт-149тп</t>
  </si>
  <si>
    <t>Перенос работ на 2022г по причине позднего срока заключения договора в следствие длительного срока проведения закупочных процедур и проведения экспертизы сметной документации (закупка ПАО "РусГидро).</t>
  </si>
  <si>
    <t>Техперевооружение тепловой сети  от УТ-2617 (узел Б) в направлении УТ-2618 ул. Героев Хасана, с 2Ду 800 мм на 2Ду 1000 мм, г. Владивосток</t>
  </si>
  <si>
    <t>L_505-ПГт-150тп</t>
  </si>
  <si>
    <t>Техперевооружение тепловой сети кт УТ-1728А в сторону УТ-1730 Народный пр., с 2Ду 700 мм на 2Ду 800 мм, г. Владивосток</t>
  </si>
  <si>
    <t>L_505-ПГт-152тп</t>
  </si>
  <si>
    <t>Техперевооружение тепловой сети для подключения объекта "Комплекс многоквартирных жилых домов в районе ул.Снеговая, 9в в г.Владивостоке""</t>
  </si>
  <si>
    <t>M_505-ПГт-168тп</t>
  </si>
  <si>
    <t>Выполнение ПИР по факту заключения договора на техприсоединение объекта за счет платы по индивидуальному тарифу. Договор на подключение №85/71-21 от 25.01.2021, ООО "Строй Проект".</t>
  </si>
  <si>
    <t>3.1.4</t>
  </si>
  <si>
    <t>3.2</t>
  </si>
  <si>
    <t>3.2.1</t>
  </si>
  <si>
    <t>3.2.2</t>
  </si>
  <si>
    <t>3.2.3</t>
  </si>
  <si>
    <t>Реконструкция тепловой насосной станции по ул. Уборевича Приморские тепловые сети</t>
  </si>
  <si>
    <t>K_505-ПГт-141</t>
  </si>
  <si>
    <t>3.2.4</t>
  </si>
  <si>
    <t>Наращивание дамб  золоотвала №2 Артемовской ТЭЦ на 4060 тыс. м3</t>
  </si>
  <si>
    <t>F_505-ПГг-20</t>
  </si>
  <si>
    <t>Реконструкция здания безъемкостной разгрузки СП Приморские тепловые сети</t>
  </si>
  <si>
    <t>K_505-ПГт-142</t>
  </si>
  <si>
    <t>Перенос работ на 2022г. Допсоглашение №1 от 08.12.2021 к договору №227/ПГ-21 от 20.04.2021.</t>
  </si>
  <si>
    <t>3.3</t>
  </si>
  <si>
    <t>3.3.1</t>
  </si>
  <si>
    <t>Техперевооружение ШБМ -1А,1Б,4Б,5А,5Б с заменой электродвигателей Партизанской ГРЭС (кол-во 5 шт)</t>
  </si>
  <si>
    <t>I_505-ПГг-76</t>
  </si>
  <si>
    <t>Модернизация АСУ и ТП турбинного и котельного оборудования Партизанской ГРЭС</t>
  </si>
  <si>
    <t>I_505-ПГг-78</t>
  </si>
  <si>
    <t>Корректировка срока окончания ПИР (доп.соглашение №1 от 19.04.2022,№ 2 от 29.07.2022 к договору № 390/ПГ-21 от 24.08.2021.) Работы по проектированию завершены 12.2022 г.</t>
  </si>
  <si>
    <t>Модернизация АСУ и ТП турбинного и котельного оборудования Артемовской ТЭЦ</t>
  </si>
  <si>
    <t>I_505-ПГг-80</t>
  </si>
  <si>
    <t>Официальное прекращение поставок з/ч и комплектующих на территории РФ компанией "АББ-Автоматизация",всвязи с проведением СВО принято решение провести перепроектировку проекта с разработкой техно рабочего проекта АСУ ТП на базе несанкционного оборудования и проведение СМР в рамках программы продления срока реализации проекта на 2023 год. Сумма строительно-монтажных работ будет уточнена по результатам проектных работ.</t>
  </si>
  <si>
    <t>3.3.2</t>
  </si>
  <si>
    <t>Модернизация АСУ и ТП котельного оборудования  СП Приморские тепловые сети</t>
  </si>
  <si>
    <t>I_505-ПГт-104</t>
  </si>
  <si>
    <t>Продление срока окончания ПИР на 2022 год (допсоглашение №1 от 18.11.2021 к договору №175/ПГ-21 от 29.03.2021). Закупочные процедуры по выбору подрядной организации завершены в конце 2022 г. Заключен договор № 467/ПГ-22 от 09.12.2022, в соответствии с графиком окончание работ в 4 кв.2023 г.</t>
  </si>
  <si>
    <t>Замена насосов рециркуляции сетевой воды пиковой водогрейной котельной Восточная ТЭЦ, 9 шт</t>
  </si>
  <si>
    <t>M_505-ПГг-161</t>
  </si>
  <si>
    <t>Новый проект. Включен в ИПР в связи с консолидацией активов ТЭЦ Восточная на базе АО "ДГК" ввиду реорганизации ТЭЦ Восточная (протокол заседания совета директоров от 29.06.2021 №330)</t>
  </si>
  <si>
    <t>3.3.3</t>
  </si>
  <si>
    <t>Техперевооружение теплотрассы УТ 0405 - УТ 0407 ул.Алеутская,  Дн 273х8 L=270м.п.   (СП ПТС)</t>
  </si>
  <si>
    <t>H_505-ПГт-5-43</t>
  </si>
  <si>
    <t xml:space="preserve">Увеличение стоимости  проекта от плановых по результатам закупочных процедур на выполнение СМР. </t>
  </si>
  <si>
    <t>Техперевооружение теплотрассы УТ0119 - УТ0205/9  пр-т 100 лет Владивостоку Дн 530 L=2х316,0 м.п. Приморские тепловые сети</t>
  </si>
  <si>
    <t>J_505-ПГт-5-79</t>
  </si>
  <si>
    <t>Отставание подрядной организации от графика выполнения работ, договор на выполнение СМР №137ПГ-21 от 18.03.2021г. проект доп. согл.№2 на продление сроков окончания работ на 12.2022 г. Работы выполнены в полном объеме. Экономия по результатам закупочных процедур.</t>
  </si>
  <si>
    <t>Техперевооружение теплотрассы УТ 1046 - УТ 1047 ул.Пушкинская,  Дн 720х9 L=2х130м.п.  Приморские тепловые сети</t>
  </si>
  <si>
    <t>J_505-ПГт-5-80</t>
  </si>
  <si>
    <t>Техперевооружение теплотрассы УТ 1417 - УТ 1420 ул.Постышева,  Дн 720 L=2х310м.п.  Приморские тепловые сети</t>
  </si>
  <si>
    <t>J_505-ПГт-5-81</t>
  </si>
  <si>
    <t>Позднее заключение договора по причине увеличения стоимости проекта и длительного согласования изменения цены. К работам подрядчик приступил  22.09.2022г. Выполнены работы от т.А  в сторону УТ1417 -УТ1418 до УП2 . Окончание работ перенесено на 2023 г.</t>
  </si>
  <si>
    <t>Техперевооружение теплотрассы УТ0206-УТ0207 ул. Иртышская, Дн 530х8, L=2х227 п. м. Приморские тепловые сети</t>
  </si>
  <si>
    <t>K_505-ПГт-5-84</t>
  </si>
  <si>
    <t>Техперевооружение теплотрассы УТ0324-УТ0326 пр-т Острякова Дн 429х9, Дн 530х8, L=2х110,0 п. м. Приморские тепловые сети</t>
  </si>
  <si>
    <t>K_505-ПГт-5-85</t>
  </si>
  <si>
    <t>Техперевооружение теплотрассы УТ1049-УТ1051 ул. Пушкинская, ДН 720х9,  L=2х146 п. м. Приморские тепловые сети</t>
  </si>
  <si>
    <t>K_505-ПГт-5-86</t>
  </si>
  <si>
    <t>Техперевооружение теплотрассы УТ1233-УТ1234 ул. Интернациональная, Дн 720х9, L=2х38,0 п. м. Приморские тепловые сети</t>
  </si>
  <si>
    <t>K_505-ПГт-5-87</t>
  </si>
  <si>
    <t>Отставание подрядной организации от графика выполнения работ, договор на выполнение СМР №137ПГ-21 от 18.03.2021г. проект доп. согл.№2 на продление сроков окончания работ на 12.2022 г. Работы ваполнены в полном объеме.</t>
  </si>
  <si>
    <t>Техперевооружение теплотрассы УТ 2419 - УТ 2421 ул.Станюковича,  Дн 630 L=820м.п.  Приморские тепловые сети</t>
  </si>
  <si>
    <t>K_505-ПГт-5-89</t>
  </si>
  <si>
    <t xml:space="preserve">Перенос частичного объема работ на 2023 год, вследствие возникшей необходимости проведения работ по выносу силового кабеля (411 п.м.) силами и средствами АО "ДРСК" в 2023г. </t>
  </si>
  <si>
    <t>Техперевооружение теплотрассы УТ 0707 - УТ 0707/2 ул.Хабаровская,  Дн 325 L=190м.п.   Приморские тепловые сети</t>
  </si>
  <si>
    <t>K_505-ПГт-5-90</t>
  </si>
  <si>
    <t xml:space="preserve">Позднее заключение договора по причине увеличения стоимости проекта и длительного согласования изменения цены. Договор заключен 02.09.2022 г. СМР ведутся, но подрядчик не предоставил отчетную документацию. </t>
  </si>
  <si>
    <t>Техперевооружение теплотрассы УТ2409 (т.Б) до УТ2408 (УП-1) ул. Набережная Д. 720*9. L= 2*171.0 п.м. СП Приморские тепловые сети</t>
  </si>
  <si>
    <t>K_505-ПГт-5-106</t>
  </si>
  <si>
    <t>Техперевооружение теплотрассы УТ 01095А - УТ 01097 ул.Лазо, Артем  Дн 820/720 L=630м.п.  Приморские тепловые сети</t>
  </si>
  <si>
    <t>L_505-ПГт-5-108</t>
  </si>
  <si>
    <t>Техперевооружение теплотрассы УТ2409 (т.Б) до УТ2408 (УП-1) ул. Набережная Д. 820*9. L= 2*192.8 п.м. СП Приморские тепловые сети</t>
  </si>
  <si>
    <t>M_505-ПГт-5-137</t>
  </si>
  <si>
    <t>Новый проект, включен в ИПР на основании протокола тех. совещания №12 от 11.01.2022. Работы выполнены в полном объеме.</t>
  </si>
  <si>
    <t>Техперевооружение теплотрассы УТ2407 (т.Б) до УТ2408 (УП-1) ул. Набережная Д. 820*9. L= 2*309.0 п.м. СП Приморские тепловые сети</t>
  </si>
  <si>
    <t>M_505-ПГт-5-138</t>
  </si>
  <si>
    <t xml:space="preserve">Новый проект, включен в ИПР на основании протокола тех. совещания №11 от 11.01.2022. </t>
  </si>
  <si>
    <t>Техперевооружение тепловой сети АТЭЦ - "Мазутохозяйство" в районе жилого дома по ул. Володарского,40, с увеличением диаметров трубопроводов 2Ду 50 мм до 2Ду 80 мм, г. Артем</t>
  </si>
  <si>
    <t>L_505-ПГт-153тп</t>
  </si>
  <si>
    <t>Перенос сроков выполнения работ с 2021 на 2022 г., по причине длительных закупочных процедур.</t>
  </si>
  <si>
    <t>Техперевооружение тепловой сети №01 от УТ-01095А с 2Ду200 мм на 2Ду250 мм по ул. Кирова, г. Артем</t>
  </si>
  <si>
    <t>L_505-ПГт-154тп</t>
  </si>
  <si>
    <t>Техперевооружение теплотрассы УТ 2604 т.А -УТ 2605, ул. Борисенко 70, L=600 п.м, Дн 1020, Приморские тепловые сети</t>
  </si>
  <si>
    <t>L_505-ПГт-156ис</t>
  </si>
  <si>
    <t xml:space="preserve"> Проект исключен по причине необеспеченности источником финансирования.</t>
  </si>
  <si>
    <t>Техперевооружение теплотрассы УТ 2618 т.Б - УТ 2620 т Б., ул. Героев Хасана, L=440 п.м., ДН 820, Приморские тепловые сети</t>
  </si>
  <si>
    <t>L_505-ПГт-157ис</t>
  </si>
  <si>
    <t>Техперевооружение теплотрассы УТ 1309-УТ 1310 ул. Олега Кошевого, L=230 п.м., Дн 530, Приморские тепловые сети</t>
  </si>
  <si>
    <t>L_505-ПГт-158ис</t>
  </si>
  <si>
    <t>Техперевооружение теплотрассы УТ 1311-УТ 1312 ул. Олега Кошевого, L=700 п.м., Дн 530, Приморские тепловые сети</t>
  </si>
  <si>
    <t>L_505-ПГт-159ис</t>
  </si>
  <si>
    <t>Техперевооружение теплотрассы УТ 1047- УТ 1048, ул. Пушкинская, 46, L=170 п.м., Дн 720, Приморские тепловые сети</t>
  </si>
  <si>
    <t>L_505-ПГт-160ис</t>
  </si>
  <si>
    <t>Техперевооружение теплотрассы УТ 1237- УТ 1238, ул. Интернациональная , 58, L=268 п.м., Дн 720, Приморские тепловые сети</t>
  </si>
  <si>
    <t>L_505-ПГт-161ис</t>
  </si>
  <si>
    <t>Техперевооружение теплотрассы УТ1246 т.Б -УТ1248, ул. Калинина, 89, L=170 п.м., Дн 630, Приморские тепловые сети</t>
  </si>
  <si>
    <t>L_505-ПГт-162ис</t>
  </si>
  <si>
    <t>Техперевооружение теплотрассы УТ 1306 -УТ 1307, ул. Вязовая, L=130 п.м., Дн 426, Приморские тепловые сети</t>
  </si>
  <si>
    <t>L_505-ПГт-163ис</t>
  </si>
  <si>
    <t>Техперевооружение теплотрассы УТ 0112-УТ0117, ул. Русская, L=520 п.м., Дн 720, Приморские тепловые сети</t>
  </si>
  <si>
    <t>L_505-ПГт-164ис</t>
  </si>
  <si>
    <t>Техперевооружение теплосетевого комплекса в г.Партизанск (СП ПТС) (инвестиционное обеспечение)</t>
  </si>
  <si>
    <t>I_505-ПГт-105</t>
  </si>
  <si>
    <t xml:space="preserve">Восстановление тепловой изоляции на тепло- и паротрассах г.Владивостока с применением инновационных технологий и материалов. (СП ПТС) </t>
  </si>
  <si>
    <t>H_505-ПГт-18</t>
  </si>
  <si>
    <t>Снижение от плановых затрат по результатам проведённых торгов</t>
  </si>
  <si>
    <t>3.3.4</t>
  </si>
  <si>
    <t>Установка весов конвейерных С 2 шт, Партизанской ГРЭС</t>
  </si>
  <si>
    <t>I_505-ПГг-81</t>
  </si>
  <si>
    <t>Изменение стоимости проекта обусловлено  фактически понесенными затратами по итогам 2021 года</t>
  </si>
  <si>
    <t>Модернизация схемы ТПУ-2н с установкой сетевого насоса № 4 СП Партизанской ГРЭС</t>
  </si>
  <si>
    <t>I_505-ПГг-82</t>
  </si>
  <si>
    <t>Техперевооружение комплекса инженерно-технических средств физической защиты СП "Партизанская ГРЭС"</t>
  </si>
  <si>
    <t>H_505-ПГг-17</t>
  </si>
  <si>
    <t>Перенос работ на 2024 год вследствие принятия решения о нецелесообразности несения затрат в 2022г, по причине планируемой реконструкции станции.</t>
  </si>
  <si>
    <t>Техперевооружение комплекса инженерно-технических средств физической защиты СП "Артемовская ТЭЦ"</t>
  </si>
  <si>
    <t>H_505-ПГг-18</t>
  </si>
  <si>
    <t>Модернизация участка холодного водоснабжения (2 очередь) Партизанской ГРЭС</t>
  </si>
  <si>
    <t>J_505-ПГг-103</t>
  </si>
  <si>
    <t>Реализация проекта не осуществляется в связи с передачей объекта в собственность администрации г. Партизанск</t>
  </si>
  <si>
    <t>Установка АОПО для ВЛ 110 кВ Партизанская ГРЭС – Находка тяговая СП Партизанская ГРЭС</t>
  </si>
  <si>
    <t>J_505-ПГг-111</t>
  </si>
  <si>
    <t xml:space="preserve">Изменение объемов инвестиций по годам реализации проекта , вследствие длительного согласования АО «ДРСК» проектной документации и ОТР. По данному объекту выполнена разработка ПСД договор №22-1140-354ПГ-22 от 25.08.2022 г. Согласно разработанной ПСД затраты на реализацию данного проекта составили 18 741,2314 с НДС.  13.10.22 №112-01/1378  было направлено письмо  на согласование об изменении стоимости инвестиционного проекта и источника финансирования при корректировки ИПР. </t>
  </si>
  <si>
    <t>Установка системы для сбора дренажных вод мазутохозяйства, СП Артемовская ТЭЦ</t>
  </si>
  <si>
    <t>K_505-ПГг-134</t>
  </si>
  <si>
    <t>Устройство системы аспирации пыления трактов топливоподачи, СП Артемовской ТЭЦ</t>
  </si>
  <si>
    <t>K_505-ПГг-135</t>
  </si>
  <si>
    <t>Изменение стоимости, объемов инвестиций по годам реализации проекта по результатам ПИР, в соответствии с разработанной проектно-сметной документацией.</t>
  </si>
  <si>
    <t>Техперевооружение участка Кучелиновского водовода от насосной станцци на р. Артемовка до подпорной стенки на ул. Братская, СП Артемовская ТЭЦ</t>
  </si>
  <si>
    <t>K_505-ПГг-136</t>
  </si>
  <si>
    <t>Установка АОПО для ВЛ 110 кВ Артемовская ТЭЦ – Западная –Кролевцы – Штыкова №1,2.  Артемовской ТЭЦ</t>
  </si>
  <si>
    <t>J_505-ПГг-112</t>
  </si>
  <si>
    <t>Изменение объемов  инвестиций по годам реализации проекта обусловлено корректировкой параметров в соответствии с разработанной проектно-сметной документацией. По данному проекту заключён Договор №208/ПГ-22 от 26.04.2022г.  По Договору Подрядчиком не выполнены шеф-монтажные и пуско-наладочные работы по причине отсутствия подключения шкафа УПАСК 7 к линиям ВОЛС, монтаж которых выполняет  АО «ДРСК». Подготовлено и направлено на согласование Дополнительное соглашение к Договору,работы перенесены на март 2023г.</t>
  </si>
  <si>
    <t xml:space="preserve">Техперевооружение комплекса инженерно-технических средств физической защиты КЦ №2 (участок 1 и 2). (СП ПТС) </t>
  </si>
  <si>
    <t>F_505-ПГт-3</t>
  </si>
  <si>
    <t>Принятие в 1 полугодии затрат позже запланированных сроков, вследствии неисполнения подрядчиком договорных обязательств 2021 года. Запланированные на 2022 г. работы, подрядная организация выполнила в полном объеме и в соответствии с суммой договора. Экономия по торгам (договор № 54/ПГ-22 от 14.02.2022)</t>
  </si>
  <si>
    <t xml:space="preserve">Техперевооружение комплекса инженерно-технических средств физической защиты КЦ №1. (СП ПТС) </t>
  </si>
  <si>
    <t>H_505-ПГт-4</t>
  </si>
  <si>
    <t>Принятие затрат позже запланированных сроков, вследствии неисполнения подрядчиком договорных обязательств 2021 года. Обязательства отчетного периода подрядной организацией  не выполнены. Проводятся согласования на продление сроков работ и исправление замечаний в выполненных работах.</t>
  </si>
  <si>
    <t>Устройство системы автоматизации ж/д переезда перед ТЦ "Северная"  Приморские тепловые сети</t>
  </si>
  <si>
    <t>J_505-ПГт-123</t>
  </si>
  <si>
    <t>Изменение стоимости проекта по результатам проведенных ПИР. Корректировка графика реализации проекта, объемов финансирования в соответствии со стоимостью проекта: первоначальная сметная стоимость была сформирована на стадии планирования инвестиционного проекта. Затем был заключен договор №176ПГ-20 от 24.05.2020г с специализированной подрядной организацией ООО "Синтез-Прогресс". Подрядной организацией разработан проект и выполнен сметный расчет. В результате проектирования возникла необходимость выполнения дополнительных работ с использованием соответствующего оборудования и материалов, т.е. увеличение капитальных вложений. Первоначально СП ПТС планировало реализовать проект в 2022г, но с учетом увеличения стоимости работ приняли решение о выполнении части работ в 2023г. В связи резким повышением цен на материалы и оборудование в 2022г принято решение реализацию данного проекта перенести на более поздние сроки.</t>
  </si>
  <si>
    <t>Замена бака аккумулятора 5000 м3 ТЦ "Северная" Приморские тепловые сети</t>
  </si>
  <si>
    <t>J_505-ПГт-124</t>
  </si>
  <si>
    <t>Принятие затрат позже запланированных сроков, вследствии неисполнения подрядчиком договорных обязательств 2021 года. Подрядчику предъявлены штрафные санкции.</t>
  </si>
  <si>
    <t>Техперевооружение 1 и 2 секции брызгального бассейна, СП Партизанская ГРЭС</t>
  </si>
  <si>
    <t>K_505-ПГг-124</t>
  </si>
  <si>
    <t>Согласно, техническому  заданию (Приложение 1) п.11.5. к Договору, рабочая документация подлежит проведению метрологической экспертизы и экспертизы промышленной безопасности. Ввиду того, что использованные в проекте технические решения не предполагают применения принципиально нового для брызгальных бассейнов Партизанской ГРЭС измерительного оборудования или сложных измерительных систем, к тому же брызгальные бассейны не относятся к перечню опасных производственных объектов по ГРЭС и не имеют класс опасности, проведение метрологической экспертизы на реконструируемый  объект не подлежит экспертизе промышленной безопасности. 
В связи с чем было подписано Доп. Соглашение №2 с исключением 4 Этапа. Проведение метрологической экспертизы и экспертизы промышленной безопасности.</t>
  </si>
  <si>
    <t>Установка системы аспирации для пылеподавления на тракте топливоподачи 1 шт, СП Партизанская ГРЭС</t>
  </si>
  <si>
    <t>K_505-ПГг-126</t>
  </si>
  <si>
    <t>Техперевооружение системы управления информационной безопасности, Партизанская ГРЭС</t>
  </si>
  <si>
    <t>K_505-ПГг-130</t>
  </si>
  <si>
    <t>Установка системы пожаротушения трансформаторов ст. № Т-1, Т-2, АТ-1,2 СП Партизанская ГРЭС</t>
  </si>
  <si>
    <t>K_505-ПГг-128</t>
  </si>
  <si>
    <t>Позднее заключение договора на проведение ПИР и СМР с ООО "ЭнергоСтройВосток"№519ПГ-22 от 30.12.2022, срок реализации 1 полугодие 2023 г.</t>
  </si>
  <si>
    <t>Замена масляных (воздушных) выключателей на вакуумные (элегазовые) напряжением 6 кВ и выше. КЦ№2 уч.2 (16 шт), СП ПТС</t>
  </si>
  <si>
    <t>K_505-ПГт-144</t>
  </si>
  <si>
    <t>Устройство автоматических средств измерения и учета объема сбросов загрязняющих веществ, КЦ№1 Приморские тепловые сети</t>
  </si>
  <si>
    <t>K_505-ПГт-136</t>
  </si>
  <si>
    <t xml:space="preserve"> Стоимость проекта уменьшилась по причине использования оборудования российского производителя. Работы выполнены в полном объеме.</t>
  </si>
  <si>
    <t>Замена бака аккумулятора  емк. 3 000 м3 ст.№2 КЦ-1 СП Приморские тепловые сети</t>
  </si>
  <si>
    <t>K_505-ПГт-138</t>
  </si>
  <si>
    <t>Изменение стоимости проекта по причине увеличения стоимости оборудования. Заключен договор на выполнение СМР №427ПГ-22 от 27.12.2022г., реализация по графику в 2023 г.</t>
  </si>
  <si>
    <t xml:space="preserve">Замена вакуумного деаэратора ст.№1  ДВ-400 ТЦ , КЦ№2 СП Приморские тепловые сети </t>
  </si>
  <si>
    <t>K_505-ПГт-139</t>
  </si>
  <si>
    <t xml:space="preserve">Замена вакуумного деаэратора ст.№2  ДВ-400 ТЦ , КЦ№2 СП Приморские тепловые сети </t>
  </si>
  <si>
    <t>K_505-ПГт-140</t>
  </si>
  <si>
    <t>По причине увеличении стоимости материалов подрядчика, проводятся согласования изменения стоимости договора в сторону увеличения. К учету принята стоимость оборудования, переданного подрядчику для монтажа (оборудование приобретено с удорожанием запланированной стоимости).</t>
  </si>
  <si>
    <t>Техперевооружение системы управления информационной безопасности, Приморские тепловые сети</t>
  </si>
  <si>
    <t>K_505-ПГт-143</t>
  </si>
  <si>
    <t xml:space="preserve">Длительные закупочные процедуры по выбору подрядной организации на выполнение монтажа основного оборудования. </t>
  </si>
  <si>
    <t>Программа мероприятий по устновке приборов учета тепловой энергии на границе балансовой принадлежности между АО "ДГК" и предприятиями транспортировщиками. (СП ПТС) (101 шт.)</t>
  </si>
  <si>
    <t>H_505-ПГт-19</t>
  </si>
  <si>
    <t>Техперевооружение схемы выдачи тепловой энергии 1-го и 2-го теплосетевых районов путём перетрассировки внутренних трубопроводов тепловой сети Восточной ТЭЦ</t>
  </si>
  <si>
    <t>M_505-ПГг-144</t>
  </si>
  <si>
    <t>Техперевооружение системы радиосвязи Восточной ТЭЦ</t>
  </si>
  <si>
    <t>M_505-ПГг-145</t>
  </si>
  <si>
    <t>Установка системы защиты от дуговых замыканий на КРУ 6 кВ Приморские тепловые сети, 4 шт.</t>
  </si>
  <si>
    <t>L_505-ПГт-148</t>
  </si>
  <si>
    <t>Удорожание стоимости проекта, вследствие роста цен на оборудование.</t>
  </si>
  <si>
    <t>3.4</t>
  </si>
  <si>
    <t>3.4.1</t>
  </si>
  <si>
    <t>г.Владивосток</t>
  </si>
  <si>
    <t>3.4.1.1</t>
  </si>
  <si>
    <t>3.4.1.2</t>
  </si>
  <si>
    <t>3.4.2</t>
  </si>
  <si>
    <t>3.4.2.1</t>
  </si>
  <si>
    <t>3.4.2.2</t>
  </si>
  <si>
    <t>3.5</t>
  </si>
  <si>
    <t>3.5.1</t>
  </si>
  <si>
    <t>3.5.2</t>
  </si>
  <si>
    <t>3.5.3</t>
  </si>
  <si>
    <t>3.5.4</t>
  </si>
  <si>
    <t>Строительство золошлакоотвала Партизанской ГРЭС "Зеленая балка" с применением геосинтетических материалов - геомембран и геотекстиля (емкость 3 142 тыс. м3)</t>
  </si>
  <si>
    <t>F_505-ПГг-36</t>
  </si>
  <si>
    <t>Исключены работы по наращиванию дамбы золоотвала, всвязи с корректировкой графика по годам реализации инвестиционного проекта. На 2022 год запланировано выполнение только ПИР. ПИР выполнены ранее запланированного срока.</t>
  </si>
  <si>
    <t>3.6</t>
  </si>
  <si>
    <t>3.7</t>
  </si>
  <si>
    <t xml:space="preserve">Разработка ПИР для Реконструкции энергетического производственно-технологического комплекса Владивостокскаой ТЭЦ-2 с заменой турбоагрегатов ст. №№ 1, 2, 3 и установкой 3-х котлоагрегатов по 540 т/ч каждый </t>
  </si>
  <si>
    <t>J_505-ПГг-96</t>
  </si>
  <si>
    <t>Изменение срока реализации проекта, стоимости проекта и объемов инвестиций по годам реализации проекта обусловлено учетом фактических условий заключенного договора  №9/ПГ-19 от 14.01.2019; Д/с 2 от 06.11.19 (измен-е стоимости д-ра,сроков вып-ния, из-е наим-я объекта); Д/с 3 от 24.04.2021 (изм-е титула , срока, суммы работ); Д/с 4 от 08.09.2021 (увелич стоим-ти-доп.работы) ;Д/с 5 от 23.11.2022 (изм суммы договора, исключение объемов работ). ПСД планируется к продаже в ПАО "РусГидро" для дальнейшей реализации</t>
  </si>
  <si>
    <t>Разработка ПИР для техперевооружения громкоговорящей связи Восточной ТЭЦ</t>
  </si>
  <si>
    <t>M_505-ПГг-160</t>
  </si>
  <si>
    <t>Разработка ПИР для техперевооружения действующей системы пожарной сигнализации зданий Восточной ТЭЦ</t>
  </si>
  <si>
    <t>M_505-ПГг-143</t>
  </si>
  <si>
    <t>Покупка мобильной установки для очистки турбинного масла для Восточной ТЭЦ,  1 шт.</t>
  </si>
  <si>
    <t>M_505-ПГг-39-188</t>
  </si>
  <si>
    <t>Покупка системы гарантированного электропитания 20000Кв Артемовская ТЭЦ, 1 шт.</t>
  </si>
  <si>
    <t>L_505-ПГг-39-179</t>
  </si>
  <si>
    <t>Покупка бульдозера ДЭТ-400Б1З2, СП Артемовская ТЭЦ,, кол-во 5 шт.</t>
  </si>
  <si>
    <t>F_505-ПГг-39-1</t>
  </si>
  <si>
    <t>Покупка тепловоза ТЭМ-18  СП Партизанская ГРЭС, кол-во 1.шт.</t>
  </si>
  <si>
    <t>L_505-ПГг-39-149</t>
  </si>
  <si>
    <t>Длительные закупочные процедуры  договор подписан 27.09.2022 г., а также длительной поставкой техники.</t>
  </si>
  <si>
    <t>Покупка толщиномера ультразвукового УТ-907 Партизанская ГРЭС 2 шт.</t>
  </si>
  <si>
    <t>I_505-ПГг-39-58</t>
  </si>
  <si>
    <t>Покупка дефектоскопа А1214 "EXPERT"  Артемовской ТЭЦ 2 шт.</t>
  </si>
  <si>
    <t>I_505-ПГг-39-59</t>
  </si>
  <si>
    <t>Покупка дефектоскопа ультразвукового дефектоскопа УД 9812 УРАЛЕЦ Партизанская ГРЭС 2 шт.</t>
  </si>
  <si>
    <t>I_505-ПГг-39-61</t>
  </si>
  <si>
    <t xml:space="preserve">В связи с геополитической обстановкой в стране, приоритет в выборе оборудования был сделан в сторону аналога Российского производителя. Но с задаными техническими парамерами, оборудование отсутствует </t>
  </si>
  <si>
    <t>Покупка вихретокового трещиномера ГАЛС ВД-103 Артемовской ТЭЦ 1 шт</t>
  </si>
  <si>
    <t>I_505-ПГг-39-78</t>
  </si>
  <si>
    <t>Покупка вихретокового трещиномера ГАЛС ВД-103 Партизанская ГРЭС 1 шт.</t>
  </si>
  <si>
    <t>I_505-ПГг-39-80</t>
  </si>
  <si>
    <t>Проект исключен из ИПР (при формировании закупки), вследствии значительного удорожания.</t>
  </si>
  <si>
    <t>Покупка ультразвукового твердомера ТКМ-459 С Артемовской ТЭЦ 1 шт.</t>
  </si>
  <si>
    <t>I_505-ПГг-39-81</t>
  </si>
  <si>
    <t>Покупка ультразвукового твердомера ТКМ-459 С Партизанская ГРЭС 1 шт</t>
  </si>
  <si>
    <t>I_505-ПГг-39-83</t>
  </si>
  <si>
    <t>Покупка аппарата для испытания изоляции АИД-70 М для нужд СП Партизанская ГРЭС., 1 шт.</t>
  </si>
  <si>
    <t>L_505-ПГг-39-164</t>
  </si>
  <si>
    <t>Покупка аппарата для определения стабильности масел АПСМ-1МАртемовская ТЭЦ, 1 шт.</t>
  </si>
  <si>
    <t>L_505-ПГг-39-174</t>
  </si>
  <si>
    <t>Покупка виброанализатора ViAna-1 Артемовская ТЭЦ, 1 шт.</t>
  </si>
  <si>
    <t>L_505-ПГг-39-175</t>
  </si>
  <si>
    <t>Покупка лабораторной электропечи SNOL 7.2/1100 с программным управлением Артемовская ТЭЦ, 1 шт.</t>
  </si>
  <si>
    <t>L_505-ПГг-39-176</t>
  </si>
  <si>
    <t xml:space="preserve"> Экономия по результатам закупочных процедур.</t>
  </si>
  <si>
    <t>Покупка прибора контроля чистоты жидкости ПКЖ-904А Артемовская ТЭЦ, 1 шт.</t>
  </si>
  <si>
    <t>L_505-ПГг-39-177</t>
  </si>
  <si>
    <t>Покупка спектрофотометра UNIKO 1201Артемовская ТЭЦ, 1 шт.</t>
  </si>
  <si>
    <t>L_505-ПГг-39-180</t>
  </si>
  <si>
    <t>Покупка сушильного шкафа BINDERАртемовская ТЭЦ, 1 шт.</t>
  </si>
  <si>
    <t>L_505-ПГг-39-181</t>
  </si>
  <si>
    <t>Покупка систем кондиционирования колонного типа, модель LG UP48WC Артемовская ТЭЦ, 5 шт.</t>
  </si>
  <si>
    <t>L_505-ПГг-39-178</t>
  </si>
  <si>
    <t>Покупка тепловизора для Восточной ТЭЦ,  1 шт.</t>
  </si>
  <si>
    <t>M_505-ПГг-39-189</t>
  </si>
  <si>
    <t>Покупка аппарата для испытания диэлектриков АИСТ-100М для Восточной ТЭЦ,  1 шт.</t>
  </si>
  <si>
    <t>M_505-ПГг-39-191</t>
  </si>
  <si>
    <t>Покупка компьютеризированного калибратора температуры с измерительным модулем ЭЛЕМЕР-КТ-200К/М2(И) с измерительным модулем для Восточной ТЭЦ,  1 шт.</t>
  </si>
  <si>
    <t>M_505-ПГг-39-192</t>
  </si>
  <si>
    <t>Покупка пневматического нагнетателя среды для проведения периодической поверки и калибровки реле и преобразователей давления с унифицированным выходным сигналом ЭЛЕМЕР-PRV-6 для Восточной ТЭЦ,  1 шт.</t>
  </si>
  <si>
    <t>M_505-ПГг-39-193</t>
  </si>
  <si>
    <t>Покупка электрогидравлической установки для чистки теплообменников и поверхностей нагрева паровых котлоагрегатов «Вулкан-БС» для Восточной ТЭЦ,  1 шт.</t>
  </si>
  <si>
    <t>M_505-ПГг-39-195</t>
  </si>
  <si>
    <t>Покупка резчика швов HUSQVARNA FS-524 самоходный -2шт (уч. Владивосток, уч. Артем)  СП Приморские тепловые сети</t>
  </si>
  <si>
    <t>K_505-ПГт-11-97</t>
  </si>
  <si>
    <t>Покупка прибора для  диагностики повреждений трубопроводов, 1 шт  СП Приморские тепловые сети</t>
  </si>
  <si>
    <t>K_505-ПГт-11-105</t>
  </si>
  <si>
    <t>Проект исключен с целью высвобождения средств для реализации «Концепции по снижению потерь тепловой энергии, теплоносителя и достижению нормативного уровня потерь», утвержденной приказом АО «ДГК» от 06.04.2021 № 277.</t>
  </si>
  <si>
    <t xml:space="preserve">Покупка автомобильного крана КС-55713-1К-2 «Клинцы» на базе шасси КамАЗ-65115 (6х4), 2шт. (1шт - 2022г., 1шт - 2023г.) 
Приморские тепловые сети </t>
  </si>
  <si>
    <t>J_505-ПГт-11-54</t>
  </si>
  <si>
    <t xml:space="preserve">Покупка самосвала 5 тонн Газон NEXT 1шт, Приморские тепловые сети </t>
  </si>
  <si>
    <t>K_505-ПГт-11-114</t>
  </si>
  <si>
    <t>Длительные закупочные процедуры 2021 года, поставка в соответствии с уловиями договора в 2022 году.</t>
  </si>
  <si>
    <t xml:space="preserve">Покупка автомобильного крана КС-55713-1К-2 «Клинцы» на базе шасси КамАЗ-65115 (6х4), 1шт, Приморские тепловые сети </t>
  </si>
  <si>
    <t>K_505-ПГт-11-115</t>
  </si>
  <si>
    <t>Покупка  автомобиля ГАЗ 322173  1шт. 
Приморские тепловые сети</t>
  </si>
  <si>
    <t>J_505-ПГт-11-55</t>
  </si>
  <si>
    <t xml:space="preserve">Покупка легкового автомобиля УАЗ патриот, 1шт. 
Приморские тепловые сети  </t>
  </si>
  <si>
    <t>J_505-ПГт-11-56</t>
  </si>
  <si>
    <t xml:space="preserve">Покупка Самосвал-Камаз 43255-6010-69, 2шт. (1шт - 2022г, 1шт - 2024г.) 
Приморские тепловые сети   </t>
  </si>
  <si>
    <t>J_505-ПГт-11-57</t>
  </si>
  <si>
    <t>Покупка станка для резки труб электрического ПТМ 14-60 Приморские тепловые сети 2 шт.</t>
  </si>
  <si>
    <t>J_505-ПГт-11-82</t>
  </si>
  <si>
    <t>Покупка анализатора кислорода в воде «МАРК-3010»,  3 шт. Приморские тепловые сети</t>
  </si>
  <si>
    <t>J_505-ПГт-11-69</t>
  </si>
  <si>
    <t>Покупка газоанализатора "ДЖИН-ГАЗ" ГСБ-3М-05,  1шт. Приморские тепловые сети</t>
  </si>
  <si>
    <t>J_505-ПГт-11-73</t>
  </si>
  <si>
    <t>Покупка настольной нагревательной плиты LOIP LH-302,  1шт. Приморские тепловые сети</t>
  </si>
  <si>
    <t>J_505-ПГт-11-76</t>
  </si>
  <si>
    <t>Проект исключен в соответствии с позицией ДКУиО ПАО "РусГидро" о стоимостном лимите для малоценных ОС  в 100 тыс. руб.(п.5 ФСБУ 6/20)</t>
  </si>
  <si>
    <t>Покупка Спектрофатометра ЮНИКОМ 1201,  1шт. Приморские тепловые сети</t>
  </si>
  <si>
    <t>J_505-ПГт-11-77</t>
  </si>
  <si>
    <t>Покупка инверторная электростанция FUBAG TI 7000 A ES 6,5кВт- 1шт. СП Примоские тепловые сети</t>
  </si>
  <si>
    <t>L_505-ПГт-11-124</t>
  </si>
  <si>
    <t>Покупка помпы для сильнозагрязненной воды  ROBIN SUBARU PTG208ST- 1шт. СП Примоские тепловые сети</t>
  </si>
  <si>
    <t>L_505-ПГт-11-125</t>
  </si>
  <si>
    <t>Покупка помпы для сильнозагрязненной воды  Yanmar YDP20TN-E- 1шт. СП Примоские тепловые сети</t>
  </si>
  <si>
    <t>L_505-ПГт-11-126</t>
  </si>
  <si>
    <t>Покупка отбойного молотока TE 2000-AVR Компл+дол. 50см - 1шт. СП Примоские тепловые сети</t>
  </si>
  <si>
    <t>L_505-ПГт-11-127</t>
  </si>
  <si>
    <t>Покупка переносного трубореза электрический ПТМ 14-60 1шт СП Приморские тепловые сети</t>
  </si>
  <si>
    <t>L_505-ПГт-11-128</t>
  </si>
  <si>
    <t>Покупка виброанализатора СД-23 в стандартном комплекте, с беспроводным каналом ДО и доп ПО балансировка- 1шт. СП Примоские тепловые сети</t>
  </si>
  <si>
    <t>L_505-ПГт-11-129</t>
  </si>
  <si>
    <t>Покупка  течеискателя Успех АТ-407НД- 1шт. СП Примоские тепловые сети</t>
  </si>
  <si>
    <t>L_505-ПГт-11-130</t>
  </si>
  <si>
    <t>Покупка дизель-генератора мощность 50кВт (2шт) СП Примоские тепловые сети</t>
  </si>
  <si>
    <t>L_505-ПГт-11-131</t>
  </si>
  <si>
    <t>Покупка дизель-генератора мощность 100кВт (2шт)СП Примоские тепловые сети</t>
  </si>
  <si>
    <t>L_505-ПГт-11-132</t>
  </si>
  <si>
    <t xml:space="preserve"> Покупка дизель-генератора мощность 120кВт (2шт)СП Примоские тепловые сети</t>
  </si>
  <si>
    <t>L_505-ПГт-11-133</t>
  </si>
  <si>
    <t>Покупка дизель-генератора мощность 200кВтСП Примоские тепловые сети</t>
  </si>
  <si>
    <t>L_505-ПГт-11-134</t>
  </si>
  <si>
    <t>Покупка расходомера GE TransPort PT 900 - 1шт. СП Примоские тепловые сети</t>
  </si>
  <si>
    <t>L_505-ПГт-11-135</t>
  </si>
  <si>
    <t>Покупка бензинового швонарезчика CF-12.4 В- 1шт. СП Примоские тепловые сети</t>
  </si>
  <si>
    <t>L_505-ПГт-11-136</t>
  </si>
  <si>
    <t>Покупка двухпостового сварочного генератора Shindawa DGW500DM/RU- 1шт. СП Примоские тепловые сети</t>
  </si>
  <si>
    <t>L_505-ПГт-11-137</t>
  </si>
  <si>
    <t>Покупка мотопомпы бензиновой Skat МПБ-1800 грязевая- 1шт. СП Примоские тепловые сети</t>
  </si>
  <si>
    <t>L_505-ПГт-11-138</t>
  </si>
  <si>
    <t>Покупка молотка отбойного"Бетонолом", ЗУБР Профессионал, НЕХ28, (ЗМ-60-2000ВК)- 1шт. СП Примоские тепловые сети</t>
  </si>
  <si>
    <t>L_505-ПГт-11-139</t>
  </si>
  <si>
    <t>Покупка вибрационного катка SAMSAN RVR111, 1 шт.  СП Приморские тепловые сети</t>
  </si>
  <si>
    <t>L_505-ПГт-11-140</t>
  </si>
  <si>
    <t>Покупка генератора бензинового Krjnwerk LK 7500 6 кВт- 1шт. СП Примоские тепловые сети</t>
  </si>
  <si>
    <t>L_505-ПГт-11-141</t>
  </si>
  <si>
    <t xml:space="preserve"> Покупка генератора трассопоискового ТГ-24.30, 1 шт. СП Приморкие тепловые сети</t>
  </si>
  <si>
    <t>L_505-ПГт-11-142</t>
  </si>
  <si>
    <t>Покупка микрометра ИКС-5- 1шт. СП Примоские тепловые сети</t>
  </si>
  <si>
    <t>L_505-ПГт-11-143</t>
  </si>
  <si>
    <t>Покупка кондуктометра «МАРК-603», 4шт. СП Примоские тепловые сети</t>
  </si>
  <si>
    <t>L_505-ПГт-11-144</t>
  </si>
  <si>
    <t>Покупка барометра-анероида М-67, 2 шт. СП Примоские тепловые сети</t>
  </si>
  <si>
    <t>L_505-ПГт-11-145</t>
  </si>
  <si>
    <t>Покупка газоанализатора ФП 11.2К, 3 шт. СП Примоские тепловые сети</t>
  </si>
  <si>
    <t>L_505-ПГт-11-146</t>
  </si>
  <si>
    <t>Покупка коплекта оборудования для газовых анализаторов КГА-1-1, 3 шт. СП Примоские тепловые сети</t>
  </si>
  <si>
    <t>L_505-ПГт-11-147</t>
  </si>
  <si>
    <t>Покупка фильтровальной установки ПВФ 35/3, - 1шт. СП Примоские тепловые сети</t>
  </si>
  <si>
    <t>L_505-ПГт-11-148</t>
  </si>
  <si>
    <t>Покупка муфельной печи ЭКПС-50 (код 5001), 1 шт. СП Приморские тепловые сети</t>
  </si>
  <si>
    <t>L_505-ПГт-11-149</t>
  </si>
  <si>
    <t>Покупка квадрокоптера с тепловизером для инспекции теплотрасс -  СП Приморские тепловые сети, 1шт.</t>
  </si>
  <si>
    <t>N_505-ПГт-11-169</t>
  </si>
  <si>
    <t>Новый проект. Включен в ИПР для дистанционной диагностики состояния изоляции тепловых сетей, выявления локальных и сплошных мест нарушения тепловой изоляции, в том числе на подземных участках тепловых сетей, без проведения земляных работ. Техническая необходимость подтверждена протоколом технического совещания СП ПТС №4 от 07.04.2022.</t>
  </si>
  <si>
    <t>Разработка и внедрение технологии защиты и восстановления поверхностей теплообмена конденсационной установки турбоагрегата Т-100 с предварительной очисткой от биологических загрязнений при работе на морской воде СП ВТЭЦ-2</t>
  </si>
  <si>
    <t>I_505-ПГг-75</t>
  </si>
  <si>
    <t>Принятие затрат в соответствии с условиями договора (Межрегиональное операционное УФК (Федеральная служба по интеллектуальной собственности), регистрация патента по результатам НИОКР).</t>
  </si>
  <si>
    <t>Разработка и внедрение технических решений по созданию высокоэффективной установки очистки воды для нужд подпитки барабанных котлов давлением 100 кгс/см2 СП Партизанская ГРЭС (производительность установки - 60 т/ч)</t>
  </si>
  <si>
    <t>L_505-ПГг-138на</t>
  </si>
  <si>
    <t>Выкуп ТЭЦ "Восточная"</t>
  </si>
  <si>
    <t>M_505-ПГг-141</t>
  </si>
  <si>
    <t>Выкуп тепловой сети в г.Артем, СП Приморские тепловые сети</t>
  </si>
  <si>
    <t>N_505-ПГт-197в</t>
  </si>
  <si>
    <t>Выкуп тепловой сети в г.Артем. Решение СД, протокол №5 01.09.2022 г.</t>
  </si>
  <si>
    <t>4</t>
  </si>
  <si>
    <t>Республика САХА (Якутия)</t>
  </si>
  <si>
    <t>4.1</t>
  </si>
  <si>
    <t>4.1.1</t>
  </si>
  <si>
    <t>4.1.1.1</t>
  </si>
  <si>
    <t xml:space="preserve"> Чульманская ТЭЦ, всего, в том числе:</t>
  </si>
  <si>
    <t>4.1.1.2</t>
  </si>
  <si>
    <t>Нерюнгринская ГРЭС, всего, в том числе:</t>
  </si>
  <si>
    <t>Расширение открытого распределительного устройства (ОРУ) 220 кВ НГРЭС на одну ячейку</t>
  </si>
  <si>
    <t>F_505-НГ-5</t>
  </si>
  <si>
    <t>По результатам технических решений срок  реализации проекта переносится на 2023.</t>
  </si>
  <si>
    <t>4.1.2</t>
  </si>
  <si>
    <t>4.1.2.1</t>
  </si>
  <si>
    <t>Наименование объекта по производству электрической энергии,  всего, в том числе:</t>
  </si>
  <si>
    <t>4.1.2.2</t>
  </si>
  <si>
    <t>4.1.3</t>
  </si>
  <si>
    <t>4.1.3.1</t>
  </si>
  <si>
    <t>4.1.3.2</t>
  </si>
  <si>
    <t>4.1.3.3</t>
  </si>
  <si>
    <t>4.1.3.4</t>
  </si>
  <si>
    <t>4.1.3.5</t>
  </si>
  <si>
    <t>4.1.4</t>
  </si>
  <si>
    <t>4.2</t>
  </si>
  <si>
    <t>4.2.1</t>
  </si>
  <si>
    <t>Реконструкция э/б ст. №3 НГРЭС</t>
  </si>
  <si>
    <t>H_505-НГ-33</t>
  </si>
  <si>
    <t>Реконструкция  котлоагрегата, турбоагрегата, генератора энергоблока ст №1 НГРЭС</t>
  </si>
  <si>
    <t>J_505-НГ-82</t>
  </si>
  <si>
    <t>4.2.2</t>
  </si>
  <si>
    <t>4.2.3</t>
  </si>
  <si>
    <t>Реконструкция  II очереди МТС г. Нерюнгри" НГРЭС</t>
  </si>
  <si>
    <t>J_505-НГ-84</t>
  </si>
  <si>
    <t>Изменение срока реализации проекта и объемов инвестиций по годам реализации проекта (решение подтверждено протоколом ТС от 06.06.2022 № 07-22), уточнением графика выполнения работ по проекту.</t>
  </si>
  <si>
    <t>4.2.4</t>
  </si>
  <si>
    <t>Наращивание дамбы шлакозолоотвала №1 НГРЭС</t>
  </si>
  <si>
    <t>J_505-НГ-75</t>
  </si>
  <si>
    <t>Изменение условий предоставления услуг по результатам заключения доп.соглашения к договору на выполнения ПИР(изменение тех. решений и сроков предоставления услуг).</t>
  </si>
  <si>
    <t>Реконструкция системы оборотного водоснабжения осветленной воды ШЗО Нерюнгринской ГРЭС</t>
  </si>
  <si>
    <t>H_505-НГ-48</t>
  </si>
  <si>
    <t>4.3</t>
  </si>
  <si>
    <t>4.3.1</t>
  </si>
  <si>
    <t>Установка устройств АРБКЗ (автоматики разгрузки при близких коротких замыканиях) на Нерюнгринской ГРЭС</t>
  </si>
  <si>
    <t>F_505-НГ-13</t>
  </si>
  <si>
    <t>Техперевооружение э/б ст. №2 НГРЭС</t>
  </si>
  <si>
    <t>J_505-НГ-81</t>
  </si>
  <si>
    <t>Перенос ранее призведенных оплат на  J_505-НГ-84</t>
  </si>
  <si>
    <t>Установка резервных трубопроводов азота и водорода от ЭУ  до ТГ-1,2,3 НГРЭС с модернизацией газовых постов генераторов ТГ-2 ,ТГ-1,ТГ-3 НГРЭС</t>
  </si>
  <si>
    <t>J_505-НГ-83</t>
  </si>
  <si>
    <t>Замена оборудования энергоблока ст.№1 НГРЭС (насосы с эл. двиг.: ПЭН-1Б, ЦН-1А, ЦН-1Б; ГВ ВГ-1; МВ В-1Т 110кВ)</t>
  </si>
  <si>
    <t>L_505-НГ-103</t>
  </si>
  <si>
    <t>Изменение объемов инвестиций по годам реализации связано корректировкой графика выполнения работ. Увеличение стоимости проекта связано с корректировкой состава работ по причине включения дополнительных работ, ранее не предусмотренных проектом. В состав проекта вклюбчены объемы работ по замене трансформатора ТСН-1 (ТРДНС-32000/15 У1 (УХЛ1). Решение подтверждается протоколом ТС от 06.06.2022 №07-22.</t>
  </si>
  <si>
    <t>Замена оборудования энергоблока ст.№2 НГРЭС (РВД, РСД; генератор; ГВ ВГ-2; насос ПЭН-2А с эл. двиг.; 2Т ТДЦ-250/110; МВ В-2Т 110кВ).</t>
  </si>
  <si>
    <t>L_505-НГ-104</t>
  </si>
  <si>
    <t>Изменение условий предоставления услуг агента. Д/с 1 от 10.02.2022 г.</t>
  </si>
  <si>
    <t>Замена оборудования энергоблока ст.№3 НГРЭС (3Т ТДЦ-250/220 кВ; насос ПЭН-3А с эл. двиг.)</t>
  </si>
  <si>
    <t>L_505-НГ-105</t>
  </si>
  <si>
    <t>Техперевооружение системы выдачи электрической мощности НГРЭС (ТТ: В-201, 202; МВ: В-114, В-115, В-203, В-201, В-110-1АТ, В-110-2АТ, В-220-1АТ, В-220-2АТ, В-202; РЗА: В-114, В-115, В-203, В-201, В-202; АТ с РЗА: 1АТ, 2АТ)</t>
  </si>
  <si>
    <t>L_505-НГ-106</t>
  </si>
  <si>
    <t>Изменение условий предоставления услуг по результатам заключения договоров на выполнение работ и поставку оборудования.</t>
  </si>
  <si>
    <t>Установка системы автоматического регулирования мощности энергоблоков № 1, 2, 3 Нерюнгринской ГРЭС</t>
  </si>
  <si>
    <t>F_505-НГ-16</t>
  </si>
  <si>
    <t>Экономия по результатам конкурсных процедур.</t>
  </si>
  <si>
    <t>Замена системы возбуждения турбогенераторов ТГ-2, ТГ-3 Нерюнгринской ГРЭС</t>
  </si>
  <si>
    <t>N_505-НГ-119</t>
  </si>
  <si>
    <t>Новый проект. Включен в ИПР в составе «Программы повышения надежности тепловых электростанций АО «ДГК». К учету приняты ПИР.</t>
  </si>
  <si>
    <t>4.3.2</t>
  </si>
  <si>
    <t>Установка редукционно-охладительной установки Чульманской ТЭЦ (2 шт.)</t>
  </si>
  <si>
    <t>N_505-НГ-124</t>
  </si>
  <si>
    <t>4.3.3</t>
  </si>
  <si>
    <t>4.3.4</t>
  </si>
  <si>
    <t>Техперевооружение комплекса инженерно-технических средств физической защиты НГВК</t>
  </si>
  <si>
    <t>F_505-НГ-4</t>
  </si>
  <si>
    <t>Изменение срока реализации проекта и объемов инвестиций по годам реалиазции связано с корректировкой графика производства работ со сроком реализации в 2023 г.</t>
  </si>
  <si>
    <t>Техперевооружение комплекса инженерно-технических средств физической защиты НГРЭС</t>
  </si>
  <si>
    <t>F_505-НГ-11</t>
  </si>
  <si>
    <t>Изменение срока реализации проекта и объемов инвестиций по годам реалиазции связано с корректировкой графика производства работ: по решению РГ реализация проекта приоставлена в 2022 (возобновление с 2023).</t>
  </si>
  <si>
    <t>Техперевооружение комплекса инженерно-технических средств физической защиты ЧТЭЦ</t>
  </si>
  <si>
    <t>F_505-НГ-12</t>
  </si>
  <si>
    <t xml:space="preserve">Монтаж азотной  установки НГРЭС, 1 шт.  </t>
  </si>
  <si>
    <t>H_505-НГ-54</t>
  </si>
  <si>
    <t>Установка системы мониторинга переходных режимов (СМПР) на Нерюнгринской ГРЭС</t>
  </si>
  <si>
    <t>I_505-НГ-72</t>
  </si>
  <si>
    <t>Установка комплекта ступенчатых защит и автоматики управления выключателя для ВЛ 220 кВ «Нерюнгринская ГРЭС - НПС-18 №1" СП НГРЭС</t>
  </si>
  <si>
    <t>K_505-НГ-88</t>
  </si>
  <si>
    <t>Перенос срока выполнения работ 2021 г. ДС 1 от 30.12.2021</t>
  </si>
  <si>
    <t>Оснащение трансформаторов 1Т, 2Т, 1АТ, 2АТ Нерюнгринской ГРЭС установками автоматического пожаротушения</t>
  </si>
  <si>
    <t>K_505-НГ-91</t>
  </si>
  <si>
    <t>Замена программно-технического комплекса автоматизированной системы управления технологическим процессом температурного контроля пароперегревателей и температурного контроля генератора (АСУ ТП ТКПП и ТКГ) энергоблоков №1, №2, №3 Нерюнгринской ГРЭС.</t>
  </si>
  <si>
    <t>K_505-НГ-86</t>
  </si>
  <si>
    <t>Замена пассажирских лифтов в 2021 году: зав. №6093 (башня пересыпки), зав. №75мо (пиковая котельная); в 2022 году: зав. №72565 (дробкорпус), зав. №742 (ИБК), зав. №743 (ИБК) СП НГРЭС</t>
  </si>
  <si>
    <t>K_505-НГ-87</t>
  </si>
  <si>
    <t>Изменение условий предоставления услуг по результатам заключения доп.соглашения.</t>
  </si>
  <si>
    <t>Техперевооружение системы управления информационной безопасности, СП НГРЭС</t>
  </si>
  <si>
    <t>K_505-НГ-93</t>
  </si>
  <si>
    <t>Установка дифференциальной защиты шин на Чульманской ТЭЦ</t>
  </si>
  <si>
    <t>J_505-НГ-79</t>
  </si>
  <si>
    <t>Изменение срока реализации проекта и объемов инвестиций по годам реализации проекта обусловлено невыполнением договорных обязательств в 2021 году.</t>
  </si>
  <si>
    <t>Замена масляных выключателей на Чульманской ТЭЦ</t>
  </si>
  <si>
    <t>J_505-НГ-80</t>
  </si>
  <si>
    <t>Проект исключен  из программы Общества, в связи с передачей ОРУ Чульмансокой ТЭЦ в АО ДРСК</t>
  </si>
  <si>
    <t xml:space="preserve">Модернизация релейной защиты и автоматики (РЗА) НГРЭС </t>
  </si>
  <si>
    <t>L_505-НГ-102</t>
  </si>
  <si>
    <t>Неисполнение договорных обязательств подрядной организацией по выполнению ПИР.</t>
  </si>
  <si>
    <t>Установка электрических парогенераторов СП НГРЭС</t>
  </si>
  <si>
    <t>L_505-НГ-109</t>
  </si>
  <si>
    <t>Изменение сроков предоставления услуг. Протокол урегулирования разногласий к договору от 23.11.2021, заключения доп.соглашения  04.05.2022 г.</t>
  </si>
  <si>
    <t>Замена дробильно-фрезеровочных машин Нерюнгринской ГРЭС (6 шт.)</t>
  </si>
  <si>
    <t>N_505-НГ-120</t>
  </si>
  <si>
    <t>Новый проект. Включен в ИПР в составе «Программы повышения надежности тепловых электростанций АО «ДГК». Произведена оплата поставленного оборудования.</t>
  </si>
  <si>
    <t>Реконструкция ленточного конвейера ЛК-4/1Б Нерюнгринской ГРЭС</t>
  </si>
  <si>
    <t>N_505-НГ-121</t>
  </si>
  <si>
    <t>Новый проект. Включен в ИПР в составе «Программы повышения надежности тепловых электростанций АО «ДГК». Приняты к учету фактически выполненные ПИР.</t>
  </si>
  <si>
    <t>4.4</t>
  </si>
  <si>
    <t>4.4.1</t>
  </si>
  <si>
    <t>4.4.1.1</t>
  </si>
  <si>
    <t>4.4.1.2</t>
  </si>
  <si>
    <t>4.4.2</t>
  </si>
  <si>
    <t>4.4.2.1</t>
  </si>
  <si>
    <t>4.4.2.2</t>
  </si>
  <si>
    <t>4.5</t>
  </si>
  <si>
    <t>4.5.1</t>
  </si>
  <si>
    <t>4.5.2</t>
  </si>
  <si>
    <t>4.5.3</t>
  </si>
  <si>
    <t>4.5.4</t>
  </si>
  <si>
    <t>Строительство 3-ей нитки  гидрозолоудаления НГРЭС (протяженность - 7,5 км)</t>
  </si>
  <si>
    <t>H_505-НГ-55</t>
  </si>
  <si>
    <t>Изменение объемов инвестиций по годам реалиазции связано с корректировкой графика производства работ. Актуализация ПСД</t>
  </si>
  <si>
    <t>4.6</t>
  </si>
  <si>
    <t>4.7</t>
  </si>
  <si>
    <t>Разработка проектно-изыскательских работ для строительства водогрейной котельной мощностью 110 Гкал/ч в п. Чульман</t>
  </si>
  <si>
    <t>L_505-НГ-108</t>
  </si>
  <si>
    <t>Неисполнение договорных обязательств подрядной организацией, отставания от графика выполнения ПИР.</t>
  </si>
  <si>
    <t>Покупка автобуса ПАЗ НГРЭС Кол-во: 2017г.-1 шт., 2018г.-1шт., 2019г.-2шт., 2020г.-1 шт, 2022г.-1шт)</t>
  </si>
  <si>
    <t>H_505-НГ-24-24</t>
  </si>
  <si>
    <t>Покупка бульдозера Б10 ЧТЭЦ (2022 г. -1 шт.т)</t>
  </si>
  <si>
    <t>H_505-НГ-24-27</t>
  </si>
  <si>
    <t>Покупка маневрового тепловоза  серии ТЭМ18ДМ,  НГРЭС  1 шт.</t>
  </si>
  <si>
    <t>I_505-НГ-24-53</t>
  </si>
  <si>
    <t>В связи с производственной необходимостью срок реализации проекта перенесен с 2024 на 2022 г.</t>
  </si>
  <si>
    <t>Покупка стенда для проверки лестниц, 1 шт. НГРЭС</t>
  </si>
  <si>
    <t>K_505-НГ-24-73</t>
  </si>
  <si>
    <t>Финансирование фактически сложившейся КЗ 2021 года.</t>
  </si>
  <si>
    <t>Покупка расходомера-счётчика Днепр-7, 2 шт. НГРЭС</t>
  </si>
  <si>
    <t>K_505-НГ-24-74</t>
  </si>
  <si>
    <t>Перенос оплаты,затрат на основную деятельность, стоимость менее 100 тыс.руб.без НДС</t>
  </si>
  <si>
    <t>Покупка балансировочного  станка зарезонансного типа ВМ - 5000    фирмы “Диамех 2000”, СП НГРЭС   кол-во 1 шт.</t>
  </si>
  <si>
    <t>J_505-НГ-24-70</t>
  </si>
  <si>
    <t>Проект исключен по причине необеспеченности источником финансирования (удорожания в 4 раза).</t>
  </si>
  <si>
    <t>Покупка электронной системы медицинских осмотров (ЭСМО) НГРЭС, 1 шт.</t>
  </si>
  <si>
    <t>M_505-НГ-24-114</t>
  </si>
  <si>
    <t>Новый проект. Включен в ИПР на основании протокола технического совещания "Об улучшении технико-экономических показателей основных средств" для обеспечения производственного процесса современным специализированным оборудованием взамен устаревшего (оперативное проведение предсменных медосмотров работников станции)</t>
  </si>
  <si>
    <t>Покупка дефибриллятора НГРЭС, 1шт.</t>
  </si>
  <si>
    <t>M_505-НГ-24-115</t>
  </si>
  <si>
    <t>Новый проект. Включен в ИПР на основании протокола технического совещания "Об улучшении технико-экономических показателей основных средств" для обеспечения производственного процесса современным специализированным оборудованием взамен устаревшего (оказание неотложной помощи)</t>
  </si>
  <si>
    <t>Покупка мозаично-шлифовальной машины с комплектом шлифовальных камней (франкфурт) НГРЭС, 1 шт.</t>
  </si>
  <si>
    <t>M_505-НГ-24-116</t>
  </si>
  <si>
    <t xml:space="preserve">Новый проект, включен в ИПР на основании протокола технического совещания "Об улучшении технико-экономических показателей основных средств" для качественной и производительной  шлифовки бетонных полов, получения покрытий более устойчивых к механическим повреждениям, воздействию влаги и агрессивных сред, продления срока эксплуатации покрытий пола производственных помещений. </t>
  </si>
  <si>
    <t>Покупка окрасочного аппарата НГРЭС, 1 шт.</t>
  </si>
  <si>
    <t>M_505-НГ-24-117</t>
  </si>
  <si>
    <t>Новый проект, включен в ИПР на основании протокола технического совещания "Об улучшении технико-экономических показателей основных средств" для производительного и качественного выполнение широкого спектра окрасочных работ, антикоррозийной защиты оборудования, нанесения огнезащитных составов, экономии  вследствии уменьшения расхода материалов.</t>
  </si>
  <si>
    <t>5</t>
  </si>
  <si>
    <t>Еврейская автономная область</t>
  </si>
  <si>
    <t>5.1</t>
  </si>
  <si>
    <t>5.1.1</t>
  </si>
  <si>
    <t>5.1.1.1</t>
  </si>
  <si>
    <t>5.1.1.2</t>
  </si>
  <si>
    <t>5.1.2</t>
  </si>
  <si>
    <t>5.1.2.1</t>
  </si>
  <si>
    <t>5.1.2.2</t>
  </si>
  <si>
    <t>5.1.3</t>
  </si>
  <si>
    <t>5.1.3.1</t>
  </si>
  <si>
    <t>5.1.3.2</t>
  </si>
  <si>
    <t>5.1.3.3</t>
  </si>
  <si>
    <t>5.1.3.4</t>
  </si>
  <si>
    <t>5.1.3.5</t>
  </si>
  <si>
    <t>Энергетический производственно-технологический комплекс ТЭС. Реконструкция тепловой магистрали "ТЭЦ-Город" БТЭЦ  с применением инновационных технологий ППУ и ОДК</t>
  </si>
  <si>
    <t>F_505-ХТСКб-6тп</t>
  </si>
  <si>
    <t>Пролонгация договора подряда в 2021 году в связи с отставанием Проектировщика от графика выполнения работ, оплата КЗ 2021 года в 1 кв.2022 году</t>
  </si>
  <si>
    <t>5.1.4</t>
  </si>
  <si>
    <t>5.2</t>
  </si>
  <si>
    <t>5.2.1</t>
  </si>
  <si>
    <t>5.2.2</t>
  </si>
  <si>
    <t>5.2.3</t>
  </si>
  <si>
    <t>5.2.4</t>
  </si>
  <si>
    <t>5.3</t>
  </si>
  <si>
    <t>5.3.1</t>
  </si>
  <si>
    <t>5.3.2</t>
  </si>
  <si>
    <t>5.3.3</t>
  </si>
  <si>
    <t>5.3.4</t>
  </si>
  <si>
    <t>Техперевооружение комплекса инженерно-технических средств физической защиты Биробиджанской ТЭЦ</t>
  </si>
  <si>
    <t>F_505-ХТСКб-1</t>
  </si>
  <si>
    <t>Модернизация системы безопасности мазутонасосной котельного цеха (58 м3/ч).  (СП "БТЭЦ")</t>
  </si>
  <si>
    <t>I_505-ХТСКб-16</t>
  </si>
  <si>
    <t xml:space="preserve">Не заключен договор на выполнение работ, по причине оттсутствия заявок от участников. </t>
  </si>
  <si>
    <t>Техническое перевооружение котлов БКЗ 75-39ФБ ст. №4-№7, №9 (СП БТЭЦ)</t>
  </si>
  <si>
    <t>K_505-БирТЭЦ-1</t>
  </si>
  <si>
    <t xml:space="preserve">Устройство площадки для хранения отходов 5 класса, СП Биробиджанская ТЭЦ </t>
  </si>
  <si>
    <t>K_505-БирТЭЦ-2</t>
  </si>
  <si>
    <t>Изменение срока реализации проекта и объемов инвестиций по годам реализации проекта обусловлено оптимизацией затрат в пределах лимитов собственного источника инвестиций, учтенного в тарифах.</t>
  </si>
  <si>
    <t>Техническое перевооружение РОУ (редукционно-охладительная установка) (СП БТЭЦ)</t>
  </si>
  <si>
    <t>F_505-ХТСКб-2</t>
  </si>
  <si>
    <t>Уменьшение стоимости договора на выполнение ПИР по результатам закупочных процедур</t>
  </si>
  <si>
    <t xml:space="preserve">Установка автомобильных весов, СП "Биробиджанская ТЭЦ» </t>
  </si>
  <si>
    <t>N_505-БирТЭЦ-4</t>
  </si>
  <si>
    <t>5.4</t>
  </si>
  <si>
    <t>5.4.1</t>
  </si>
  <si>
    <t>5.4.1.1</t>
  </si>
  <si>
    <t>5.4.1.2</t>
  </si>
  <si>
    <t>5.4.2</t>
  </si>
  <si>
    <t>5.4.2.1</t>
  </si>
  <si>
    <t>5.4.2.2</t>
  </si>
  <si>
    <t>5.5</t>
  </si>
  <si>
    <t>5.5.1</t>
  </si>
  <si>
    <t>5.5.2</t>
  </si>
  <si>
    <t>5.5.3</t>
  </si>
  <si>
    <t>5.5.4</t>
  </si>
  <si>
    <t>5.6</t>
  </si>
  <si>
    <t>5.7</t>
  </si>
  <si>
    <t>Покупка МФУ Work Centre 5335A - (2022 г. -2 шт.) БТЭЦ</t>
  </si>
  <si>
    <t>H_505-ХТСКб-8-4</t>
  </si>
  <si>
    <t>Покупка Бульдозер Б10М.0111–ЕН (2019 г.- 1 шт, 2022 г. - 1 шт.)БТЭЦ</t>
  </si>
  <si>
    <t>H_505-ХТСКб-8-7</t>
  </si>
  <si>
    <t>Покупка. Аналитические весы 1-го класса точности  (2022 г- 1 шт) БирТЭЦ</t>
  </si>
  <si>
    <t>L_505-БирТЭЦ-8-32</t>
  </si>
  <si>
    <t>Покупка Термостат для определения вязкости LOIP LT910 ГОСТ 33-2000– 1 шт, БТЭЦ</t>
  </si>
  <si>
    <t>H_505-ХТСКб-8-21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</si>
</sst>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00000"/>
    <numFmt numFmtId="165" formatCode="#,##0.0"/>
    <numFmt numFmtId="166" formatCode="_-* #,##0.00_р_._-;\-* #,##0.00_р_._-;_-* &quot;-&quot;??_р_._-;_-@_-"/>
  </numFmts>
  <fonts count="12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u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Helv"/>
    </font>
    <font>
      <b/>
      <sz val="12"/>
      <name val="Times New Roman Cyr"/>
      <charset val="204"/>
    </font>
    <font>
      <sz val="12"/>
      <name val="Times New Roman CYR"/>
      <charset val="204"/>
    </font>
    <font>
      <sz val="12"/>
      <name val="Times New Roman CYR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1" fillId="0" borderId="0"/>
    <xf numFmtId="0" fontId="4" fillId="0" borderId="0"/>
    <xf numFmtId="0" fontId="7" fillId="0" borderId="0"/>
    <xf numFmtId="0" fontId="7" fillId="0" borderId="0"/>
    <xf numFmtId="0" fontId="1" fillId="0" borderId="0"/>
  </cellStyleXfs>
  <cellXfs count="109">
    <xf numFmtId="0" fontId="0" fillId="0" borderId="0" xfId="0"/>
    <xf numFmtId="0" fontId="1" fillId="0" borderId="0" xfId="1" applyFont="1" applyFill="1"/>
    <xf numFmtId="0" fontId="2" fillId="0" borderId="0" xfId="1" applyFont="1" applyFill="1"/>
    <xf numFmtId="0" fontId="3" fillId="0" borderId="0" xfId="1" applyFont="1" applyFill="1" applyBorder="1" applyAlignment="1"/>
    <xf numFmtId="0" fontId="1" fillId="0" borderId="0" xfId="1" applyFont="1" applyFill="1" applyBorder="1"/>
    <xf numFmtId="0" fontId="3" fillId="0" borderId="0" xfId="1" applyFont="1" applyFill="1" applyAlignment="1">
      <alignment wrapText="1"/>
    </xf>
    <xf numFmtId="0" fontId="3" fillId="0" borderId="0" xfId="1" applyFont="1" applyFill="1" applyBorder="1" applyAlignment="1">
      <alignment horizontal="center"/>
    </xf>
    <xf numFmtId="0" fontId="1" fillId="0" borderId="0" xfId="2" applyFont="1" applyFill="1" applyAlignment="1">
      <alignment vertical="center"/>
    </xf>
    <xf numFmtId="0" fontId="1" fillId="0" borderId="0" xfId="2" applyFont="1" applyFill="1" applyAlignment="1">
      <alignment horizontal="center" vertical="center"/>
    </xf>
    <xf numFmtId="0" fontId="3" fillId="0" borderId="0" xfId="1" applyFont="1" applyFill="1" applyAlignment="1"/>
    <xf numFmtId="0" fontId="5" fillId="0" borderId="0" xfId="2" applyFont="1" applyFill="1" applyAlignment="1">
      <alignment vertical="center"/>
    </xf>
    <xf numFmtId="0" fontId="2" fillId="0" borderId="0" xfId="1" applyFont="1" applyFill="1" applyAlignment="1">
      <alignment horizontal="right"/>
    </xf>
    <xf numFmtId="0" fontId="6" fillId="0" borderId="0" xfId="1" applyFont="1" applyFill="1" applyAlignment="1">
      <alignment horizontal="center"/>
    </xf>
    <xf numFmtId="4" fontId="1" fillId="0" borderId="0" xfId="1" applyNumberFormat="1" applyFont="1" applyFill="1"/>
    <xf numFmtId="0" fontId="1" fillId="0" borderId="2" xfId="1" applyFont="1" applyFill="1" applyBorder="1" applyAlignment="1">
      <alignment horizontal="center" vertical="center" textRotation="90" wrapText="1"/>
    </xf>
    <xf numFmtId="0" fontId="1" fillId="0" borderId="2" xfId="1" applyFont="1" applyFill="1" applyBorder="1" applyAlignment="1">
      <alignment vertical="center" wrapText="1"/>
    </xf>
    <xf numFmtId="0" fontId="6" fillId="0" borderId="6" xfId="1" applyFont="1" applyFill="1" applyBorder="1" applyAlignment="1">
      <alignment horizontal="center" vertical="center" wrapText="1"/>
    </xf>
    <xf numFmtId="4" fontId="8" fillId="0" borderId="13" xfId="3" applyNumberFormat="1" applyFont="1" applyFill="1" applyBorder="1" applyAlignment="1" applyProtection="1">
      <alignment horizontal="center" vertical="center" wrapText="1"/>
      <protection locked="0"/>
    </xf>
    <xf numFmtId="4" fontId="8" fillId="0" borderId="14" xfId="3" applyNumberFormat="1" applyFont="1" applyFill="1" applyBorder="1" applyAlignment="1" applyProtection="1">
      <alignment horizontal="center" vertical="center" wrapText="1"/>
      <protection locked="0"/>
    </xf>
    <xf numFmtId="10" fontId="6" fillId="0" borderId="14" xfId="1" applyNumberFormat="1" applyFont="1" applyFill="1" applyBorder="1" applyAlignment="1">
      <alignment horizontal="center" vertical="center"/>
    </xf>
    <xf numFmtId="4" fontId="6" fillId="0" borderId="15" xfId="1" applyNumberFormat="1" applyFont="1" applyFill="1" applyBorder="1" applyAlignment="1">
      <alignment horizontal="center" vertical="center" wrapText="1"/>
    </xf>
    <xf numFmtId="164" fontId="6" fillId="0" borderId="0" xfId="1" applyNumberFormat="1" applyFont="1" applyFill="1"/>
    <xf numFmtId="4" fontId="6" fillId="0" borderId="0" xfId="1" applyNumberFormat="1" applyFont="1" applyFill="1"/>
    <xf numFmtId="0" fontId="6" fillId="0" borderId="0" xfId="1" applyFont="1" applyFill="1"/>
    <xf numFmtId="4" fontId="6" fillId="0" borderId="12" xfId="2" applyNumberFormat="1" applyFont="1" applyFill="1" applyBorder="1" applyAlignment="1">
      <alignment horizontal="center" vertical="center"/>
    </xf>
    <xf numFmtId="4" fontId="6" fillId="0" borderId="12" xfId="2" applyNumberFormat="1" applyFont="1" applyFill="1" applyBorder="1" applyAlignment="1">
      <alignment horizontal="center" wrapText="1"/>
    </xf>
    <xf numFmtId="4" fontId="6" fillId="0" borderId="12" xfId="1" applyNumberFormat="1" applyFont="1" applyFill="1" applyBorder="1" applyAlignment="1">
      <alignment horizontal="center" vertical="center"/>
    </xf>
    <xf numFmtId="4" fontId="6" fillId="0" borderId="12" xfId="1" applyNumberFormat="1" applyFont="1" applyFill="1" applyBorder="1" applyAlignment="1">
      <alignment horizontal="center" vertical="center" wrapText="1"/>
    </xf>
    <xf numFmtId="4" fontId="8" fillId="0" borderId="12" xfId="3" applyNumberFormat="1" applyFont="1" applyFill="1" applyBorder="1" applyAlignment="1" applyProtection="1">
      <alignment horizontal="center" vertical="center" wrapText="1"/>
      <protection locked="0"/>
    </xf>
    <xf numFmtId="10" fontId="6" fillId="0" borderId="12" xfId="1" applyNumberFormat="1" applyFont="1" applyFill="1" applyBorder="1" applyAlignment="1">
      <alignment horizontal="center" vertical="center"/>
    </xf>
    <xf numFmtId="4" fontId="6" fillId="0" borderId="2" xfId="2" applyNumberFormat="1" applyFont="1" applyFill="1" applyBorder="1" applyAlignment="1">
      <alignment horizontal="center" vertical="center"/>
    </xf>
    <xf numFmtId="4" fontId="6" fillId="0" borderId="2" xfId="2" applyNumberFormat="1" applyFont="1" applyFill="1" applyBorder="1" applyAlignment="1">
      <alignment horizontal="center" wrapText="1"/>
    </xf>
    <xf numFmtId="4" fontId="6" fillId="0" borderId="2" xfId="1" applyNumberFormat="1" applyFont="1" applyFill="1" applyBorder="1" applyAlignment="1">
      <alignment horizontal="center" vertical="center"/>
    </xf>
    <xf numFmtId="4" fontId="6" fillId="0" borderId="2" xfId="1" applyNumberFormat="1" applyFont="1" applyFill="1" applyBorder="1" applyAlignment="1">
      <alignment horizontal="center" vertical="center" wrapText="1"/>
    </xf>
    <xf numFmtId="4" fontId="8" fillId="0" borderId="2" xfId="3" applyNumberFormat="1" applyFont="1" applyFill="1" applyBorder="1" applyAlignment="1" applyProtection="1">
      <alignment horizontal="center" vertical="center" wrapText="1"/>
      <protection locked="0"/>
    </xf>
    <xf numFmtId="10" fontId="6" fillId="0" borderId="2" xfId="1" applyNumberFormat="1" applyFont="1" applyFill="1" applyBorder="1" applyAlignment="1">
      <alignment horizontal="center" vertical="center"/>
    </xf>
    <xf numFmtId="4" fontId="6" fillId="0" borderId="2" xfId="2" applyNumberFormat="1" applyFont="1" applyFill="1" applyBorder="1" applyAlignment="1">
      <alignment horizontal="center" vertical="center" wrapText="1"/>
    </xf>
    <xf numFmtId="2" fontId="6" fillId="0" borderId="2" xfId="1" applyNumberFormat="1" applyFont="1" applyFill="1" applyBorder="1" applyAlignment="1">
      <alignment horizontal="center" vertical="center" wrapText="1"/>
    </xf>
    <xf numFmtId="4" fontId="6" fillId="0" borderId="2" xfId="3" applyNumberFormat="1" applyFont="1" applyFill="1" applyBorder="1" applyAlignment="1" applyProtection="1">
      <alignment horizontal="left" vertical="center" wrapText="1"/>
      <protection locked="0"/>
    </xf>
    <xf numFmtId="4" fontId="8" fillId="0" borderId="2" xfId="4" applyNumberFormat="1" applyFont="1" applyFill="1" applyBorder="1" applyAlignment="1" applyProtection="1">
      <alignment horizontal="center" vertical="center" wrapText="1"/>
      <protection locked="0"/>
    </xf>
    <xf numFmtId="2" fontId="6" fillId="0" borderId="2" xfId="5" applyNumberFormat="1" applyFont="1" applyFill="1" applyBorder="1" applyAlignment="1">
      <alignment horizontal="center" vertical="center" wrapText="1"/>
    </xf>
    <xf numFmtId="4" fontId="6" fillId="0" borderId="2" xfId="5" applyNumberFormat="1" applyFont="1" applyFill="1" applyBorder="1" applyAlignment="1">
      <alignment horizontal="center" vertical="center"/>
    </xf>
    <xf numFmtId="4" fontId="1" fillId="0" borderId="2" xfId="2" applyNumberFormat="1" applyFont="1" applyFill="1" applyBorder="1" applyAlignment="1">
      <alignment horizontal="center" vertical="center"/>
    </xf>
    <xf numFmtId="4" fontId="9" fillId="0" borderId="2" xfId="3" applyNumberFormat="1" applyFont="1" applyFill="1" applyBorder="1" applyAlignment="1" applyProtection="1">
      <alignment horizontal="left" vertical="center" wrapText="1"/>
      <protection locked="0"/>
    </xf>
    <xf numFmtId="4" fontId="9" fillId="0" borderId="2" xfId="3" applyNumberFormat="1" applyFont="1" applyFill="1" applyBorder="1" applyAlignment="1" applyProtection="1">
      <alignment horizontal="center" vertical="center" wrapText="1"/>
      <protection locked="0"/>
    </xf>
    <xf numFmtId="4" fontId="1" fillId="0" borderId="2" xfId="5" applyNumberFormat="1" applyFont="1" applyFill="1" applyBorder="1" applyAlignment="1">
      <alignment horizontal="center" vertical="center"/>
    </xf>
    <xf numFmtId="4" fontId="1" fillId="0" borderId="2" xfId="1" applyNumberFormat="1" applyFont="1" applyFill="1" applyBorder="1" applyAlignment="1">
      <alignment horizontal="center" vertical="center"/>
    </xf>
    <xf numFmtId="4" fontId="1" fillId="0" borderId="2" xfId="1" applyNumberFormat="1" applyFont="1" applyFill="1" applyBorder="1" applyAlignment="1">
      <alignment horizontal="center" vertical="center" wrapText="1"/>
    </xf>
    <xf numFmtId="2" fontId="1" fillId="0" borderId="2" xfId="5" applyNumberFormat="1" applyFont="1" applyFill="1" applyBorder="1" applyAlignment="1">
      <alignment horizontal="center" vertical="center" wrapText="1"/>
    </xf>
    <xf numFmtId="49" fontId="1" fillId="0" borderId="2" xfId="2" applyNumberFormat="1" applyFont="1" applyFill="1" applyBorder="1" applyAlignment="1">
      <alignment horizontal="center" vertical="center"/>
    </xf>
    <xf numFmtId="165" fontId="9" fillId="0" borderId="2" xfId="3" applyNumberFormat="1" applyFont="1" applyFill="1" applyBorder="1" applyAlignment="1" applyProtection="1">
      <alignment horizontal="left" vertical="center" wrapText="1"/>
      <protection locked="0"/>
    </xf>
    <xf numFmtId="165" fontId="9" fillId="0" borderId="2" xfId="3" applyNumberFormat="1" applyFont="1" applyFill="1" applyBorder="1" applyAlignment="1" applyProtection="1">
      <alignment horizontal="center" vertical="center" wrapText="1"/>
      <protection locked="0"/>
    </xf>
    <xf numFmtId="4" fontId="9" fillId="0" borderId="2" xfId="4" applyNumberFormat="1" applyFont="1" applyFill="1" applyBorder="1" applyAlignment="1" applyProtection="1">
      <alignment horizontal="center" vertical="center" wrapText="1"/>
      <protection locked="0"/>
    </xf>
    <xf numFmtId="4" fontId="1" fillId="0" borderId="2" xfId="3" applyNumberFormat="1" applyFont="1" applyFill="1" applyBorder="1" applyAlignment="1" applyProtection="1">
      <alignment horizontal="left" vertical="center" wrapText="1"/>
      <protection locked="0"/>
    </xf>
    <xf numFmtId="4" fontId="1" fillId="0" borderId="2" xfId="5" applyNumberFormat="1" applyFont="1" applyFill="1" applyBorder="1" applyAlignment="1">
      <alignment horizontal="center" vertical="center" wrapText="1"/>
    </xf>
    <xf numFmtId="4" fontId="9" fillId="0" borderId="2" xfId="3" applyNumberFormat="1" applyFont="1" applyFill="1" applyBorder="1" applyAlignment="1" applyProtection="1">
      <alignment vertical="center" wrapText="1"/>
      <protection locked="0"/>
    </xf>
    <xf numFmtId="4" fontId="9" fillId="0" borderId="2" xfId="4" applyNumberFormat="1" applyFont="1" applyFill="1" applyBorder="1" applyAlignment="1" applyProtection="1">
      <alignment vertical="center" wrapText="1"/>
      <protection locked="0"/>
    </xf>
    <xf numFmtId="165" fontId="1" fillId="0" borderId="2" xfId="3" applyNumberFormat="1" applyFont="1" applyFill="1" applyBorder="1" applyAlignment="1" applyProtection="1">
      <alignment horizontal="left" vertical="center" wrapText="1"/>
      <protection locked="0"/>
    </xf>
    <xf numFmtId="166" fontId="9" fillId="0" borderId="2" xfId="3" applyNumberFormat="1" applyFont="1" applyFill="1" applyBorder="1" applyAlignment="1" applyProtection="1">
      <alignment horizontal="center" vertical="center" wrapText="1"/>
      <protection locked="0"/>
    </xf>
    <xf numFmtId="166" fontId="9" fillId="0" borderId="2" xfId="4" applyNumberFormat="1" applyFont="1" applyFill="1" applyBorder="1" applyAlignment="1" applyProtection="1">
      <alignment horizontal="center" vertical="center" wrapText="1"/>
      <protection locked="0"/>
    </xf>
    <xf numFmtId="4" fontId="10" fillId="0" borderId="2" xfId="5" applyNumberFormat="1" applyFont="1" applyFill="1" applyBorder="1" applyAlignment="1" applyProtection="1">
      <alignment horizontal="center" vertical="center" wrapText="1"/>
      <protection locked="0"/>
    </xf>
    <xf numFmtId="2" fontId="1" fillId="0" borderId="2" xfId="1" applyNumberFormat="1" applyFont="1" applyFill="1" applyBorder="1" applyAlignment="1">
      <alignment horizontal="center" vertical="center" wrapText="1"/>
    </xf>
    <xf numFmtId="4" fontId="1" fillId="0" borderId="2" xfId="1" applyNumberFormat="1" applyFont="1" applyFill="1" applyBorder="1" applyAlignment="1">
      <alignment vertical="center" wrapText="1"/>
    </xf>
    <xf numFmtId="4" fontId="6" fillId="0" borderId="2" xfId="5" applyNumberFormat="1" applyFont="1" applyFill="1" applyBorder="1" applyAlignment="1">
      <alignment horizontal="center" vertical="center" wrapText="1"/>
    </xf>
    <xf numFmtId="4" fontId="8" fillId="0" borderId="2" xfId="4" applyNumberFormat="1" applyFont="1" applyFill="1" applyBorder="1" applyAlignment="1" applyProtection="1">
      <alignment vertical="center" wrapText="1"/>
      <protection locked="0"/>
    </xf>
    <xf numFmtId="4" fontId="1" fillId="0" borderId="2" xfId="2" applyNumberFormat="1" applyFont="1" applyFill="1" applyBorder="1" applyAlignment="1">
      <alignment horizontal="left" vertical="center" wrapText="1"/>
    </xf>
    <xf numFmtId="165" fontId="9" fillId="0" borderId="2" xfId="4" applyNumberFormat="1" applyFont="1" applyFill="1" applyBorder="1" applyAlignment="1" applyProtection="1">
      <alignment horizontal="left" vertical="center" wrapText="1"/>
      <protection locked="0"/>
    </xf>
    <xf numFmtId="4" fontId="1" fillId="0" borderId="2" xfId="2" applyNumberFormat="1" applyFont="1" applyFill="1" applyBorder="1" applyAlignment="1">
      <alignment horizontal="center" vertical="center" wrapText="1"/>
    </xf>
    <xf numFmtId="164" fontId="1" fillId="0" borderId="0" xfId="1" applyNumberFormat="1" applyFont="1" applyFill="1"/>
    <xf numFmtId="4" fontId="9" fillId="0" borderId="2" xfId="4" applyNumberFormat="1" applyFont="1" applyFill="1" applyBorder="1" applyAlignment="1" applyProtection="1">
      <alignment horizontal="left" vertical="center" wrapText="1"/>
      <protection locked="0"/>
    </xf>
    <xf numFmtId="4" fontId="10" fillId="0" borderId="2" xfId="5" applyNumberFormat="1" applyFont="1" applyFill="1" applyBorder="1" applyAlignment="1" applyProtection="1">
      <alignment horizontal="center" vertical="center"/>
      <protection locked="0"/>
    </xf>
    <xf numFmtId="0" fontId="1" fillId="0" borderId="2" xfId="1" applyFont="1" applyFill="1" applyBorder="1" applyAlignment="1">
      <alignment horizontal="center" vertical="center"/>
    </xf>
    <xf numFmtId="4" fontId="1" fillId="0" borderId="2" xfId="2" applyNumberFormat="1" applyFont="1" applyFill="1" applyBorder="1" applyAlignment="1" applyProtection="1">
      <alignment horizontal="left" vertical="center" wrapText="1"/>
      <protection locked="0"/>
    </xf>
    <xf numFmtId="0" fontId="1" fillId="0" borderId="2" xfId="1" applyNumberFormat="1" applyFont="1" applyFill="1" applyBorder="1" applyAlignment="1">
      <alignment horizontal="center" vertical="center"/>
    </xf>
    <xf numFmtId="165" fontId="1" fillId="0" borderId="2" xfId="3" applyNumberFormat="1" applyFont="1" applyFill="1" applyBorder="1" applyAlignment="1" applyProtection="1">
      <alignment horizontal="center" vertical="center" wrapText="1"/>
      <protection locked="0"/>
    </xf>
    <xf numFmtId="4" fontId="1" fillId="0" borderId="2" xfId="3" applyNumberFormat="1" applyFont="1" applyFill="1" applyBorder="1" applyAlignment="1" applyProtection="1">
      <alignment horizontal="center" vertical="center" wrapText="1"/>
      <protection locked="0"/>
    </xf>
    <xf numFmtId="4" fontId="6" fillId="0" borderId="2" xfId="3" applyNumberFormat="1" applyFont="1" applyFill="1" applyBorder="1" applyAlignment="1" applyProtection="1">
      <alignment horizontal="center" vertical="center" wrapText="1"/>
      <protection locked="0"/>
    </xf>
    <xf numFmtId="4" fontId="8" fillId="0" borderId="12" xfId="4" applyNumberFormat="1" applyFont="1" applyFill="1" applyBorder="1" applyAlignment="1" applyProtection="1">
      <alignment horizontal="center" vertical="center" wrapText="1"/>
      <protection locked="0"/>
    </xf>
    <xf numFmtId="0" fontId="6" fillId="0" borderId="12" xfId="1" applyFont="1" applyFill="1" applyBorder="1" applyAlignment="1">
      <alignment horizontal="center" vertical="center"/>
    </xf>
    <xf numFmtId="0" fontId="6" fillId="0" borderId="12" xfId="1" applyFont="1" applyFill="1" applyBorder="1" applyAlignment="1">
      <alignment horizontal="center" vertical="center" wrapText="1"/>
    </xf>
    <xf numFmtId="4" fontId="1" fillId="0" borderId="12" xfId="1" applyNumberFormat="1" applyFont="1" applyFill="1" applyBorder="1" applyAlignment="1">
      <alignment horizontal="center" vertical="center" wrapText="1"/>
    </xf>
    <xf numFmtId="4" fontId="1" fillId="0" borderId="12" xfId="1" applyNumberFormat="1" applyFont="1" applyFill="1" applyBorder="1" applyAlignment="1">
      <alignment horizontal="center" vertical="center"/>
    </xf>
    <xf numFmtId="0" fontId="1" fillId="0" borderId="12" xfId="1" applyFont="1" applyFill="1" applyBorder="1" applyAlignment="1">
      <alignment horizontal="center" vertical="center"/>
    </xf>
    <xf numFmtId="0" fontId="1" fillId="0" borderId="12" xfId="1" applyFont="1" applyFill="1" applyBorder="1" applyAlignment="1">
      <alignment horizontal="center" vertical="center" wrapText="1"/>
    </xf>
    <xf numFmtId="0" fontId="6" fillId="0" borderId="2" xfId="1" applyFont="1" applyFill="1" applyBorder="1" applyAlignment="1">
      <alignment horizontal="center" vertical="center"/>
    </xf>
    <xf numFmtId="0" fontId="6" fillId="0" borderId="2" xfId="1" applyFont="1" applyFill="1" applyBorder="1" applyAlignment="1">
      <alignment horizontal="center" vertical="center" wrapText="1"/>
    </xf>
    <xf numFmtId="0" fontId="1" fillId="0" borderId="2" xfId="1" applyFont="1" applyFill="1" applyBorder="1" applyAlignment="1">
      <alignment horizontal="center" vertical="center" wrapText="1"/>
    </xf>
    <xf numFmtId="10" fontId="1" fillId="0" borderId="2" xfId="1" applyNumberFormat="1" applyFont="1" applyFill="1" applyBorder="1" applyAlignment="1">
      <alignment horizontal="center" vertical="center" wrapText="1"/>
    </xf>
    <xf numFmtId="10" fontId="1" fillId="0" borderId="2" xfId="1" applyNumberFormat="1" applyFont="1" applyFill="1" applyBorder="1" applyAlignment="1">
      <alignment horizontal="center" vertical="center"/>
    </xf>
    <xf numFmtId="4" fontId="11" fillId="0" borderId="2" xfId="1" applyNumberFormat="1" applyFont="1" applyFill="1" applyBorder="1" applyAlignment="1">
      <alignment horizontal="center" vertical="center" wrapText="1"/>
    </xf>
    <xf numFmtId="4" fontId="11" fillId="0" borderId="2" xfId="1" applyNumberFormat="1" applyFont="1" applyFill="1" applyBorder="1" applyAlignment="1">
      <alignment horizontal="center"/>
    </xf>
    <xf numFmtId="0" fontId="1" fillId="0" borderId="10" xfId="1" applyFont="1" applyFill="1" applyBorder="1" applyAlignment="1">
      <alignment horizontal="center" vertical="center" wrapText="1"/>
    </xf>
    <xf numFmtId="0" fontId="1" fillId="0" borderId="11" xfId="1" applyFont="1" applyFill="1" applyBorder="1" applyAlignment="1">
      <alignment horizontal="center" vertical="center" wrapText="1"/>
    </xf>
    <xf numFmtId="0" fontId="1" fillId="0" borderId="0" xfId="2" applyFont="1" applyFill="1" applyAlignment="1">
      <alignment horizontal="center" vertical="center"/>
    </xf>
    <xf numFmtId="0" fontId="6" fillId="0" borderId="1" xfId="1" applyFont="1" applyFill="1" applyBorder="1" applyAlignment="1">
      <alignment horizontal="center"/>
    </xf>
    <xf numFmtId="0" fontId="1" fillId="0" borderId="2" xfId="1" applyFont="1" applyFill="1" applyBorder="1" applyAlignment="1">
      <alignment horizontal="center" vertical="center" wrapText="1"/>
    </xf>
    <xf numFmtId="0" fontId="1" fillId="0" borderId="3" xfId="1" applyFont="1" applyFill="1" applyBorder="1" applyAlignment="1">
      <alignment horizontal="center" vertical="center" wrapText="1"/>
    </xf>
    <xf numFmtId="0" fontId="1" fillId="0" borderId="4" xfId="1" applyFont="1" applyFill="1" applyBorder="1" applyAlignment="1">
      <alignment horizontal="center" vertical="center" wrapText="1"/>
    </xf>
    <xf numFmtId="0" fontId="1" fillId="0" borderId="7" xfId="1" applyFont="1" applyFill="1" applyBorder="1" applyAlignment="1">
      <alignment horizontal="center" vertical="center" wrapText="1"/>
    </xf>
    <xf numFmtId="0" fontId="1" fillId="0" borderId="8" xfId="1" applyFont="1" applyFill="1" applyBorder="1" applyAlignment="1">
      <alignment horizontal="center" vertical="center" wrapText="1"/>
    </xf>
    <xf numFmtId="0" fontId="1" fillId="0" borderId="5" xfId="1" applyFont="1" applyFill="1" applyBorder="1" applyAlignment="1">
      <alignment horizontal="center" vertical="center" wrapText="1"/>
    </xf>
    <xf numFmtId="0" fontId="1" fillId="0" borderId="0" xfId="1" applyFont="1" applyFill="1" applyBorder="1" applyAlignment="1">
      <alignment horizontal="center" vertical="center" wrapText="1"/>
    </xf>
    <xf numFmtId="0" fontId="1" fillId="0" borderId="6" xfId="1" applyFont="1" applyFill="1" applyBorder="1" applyAlignment="1">
      <alignment horizontal="center" vertical="center" wrapText="1"/>
    </xf>
    <xf numFmtId="0" fontId="1" fillId="0" borderId="9" xfId="1" applyFont="1" applyFill="1" applyBorder="1" applyAlignment="1">
      <alignment horizontal="center" vertical="center" wrapText="1"/>
    </xf>
    <xf numFmtId="0" fontId="1" fillId="0" borderId="12" xfId="1" applyFont="1" applyFill="1" applyBorder="1" applyAlignment="1">
      <alignment horizontal="center" vertical="center" wrapText="1"/>
    </xf>
    <xf numFmtId="0" fontId="3" fillId="0" borderId="0" xfId="2" applyFont="1" applyFill="1" applyAlignment="1">
      <alignment horizontal="center" vertical="center"/>
    </xf>
    <xf numFmtId="0" fontId="3" fillId="0" borderId="0" xfId="1" applyFont="1" applyFill="1" applyBorder="1" applyAlignment="1">
      <alignment horizontal="center"/>
    </xf>
    <xf numFmtId="0" fontId="3" fillId="0" borderId="0" xfId="1" applyFont="1" applyFill="1" applyAlignment="1">
      <alignment horizontal="center" wrapText="1"/>
    </xf>
    <xf numFmtId="0" fontId="3" fillId="0" borderId="0" xfId="1" applyFont="1" applyFill="1" applyAlignment="1">
      <alignment horizontal="center"/>
    </xf>
  </cellXfs>
  <cellStyles count="6">
    <cellStyle name="Обычный" xfId="0" builtinId="0"/>
    <cellStyle name="Обычный 11" xfId="5"/>
    <cellStyle name="Обычный 3" xfId="1"/>
    <cellStyle name="Обычный 7" xfId="2"/>
    <cellStyle name="Стиль 1" xfId="3"/>
    <cellStyle name="Стиль 1 2" xfId="4"/>
  </cellStyles>
  <dxfs count="733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952500</xdr:colOff>
      <xdr:row>22</xdr:row>
      <xdr:rowOff>0</xdr:rowOff>
    </xdr:from>
    <xdr:ext cx="0" cy="161925"/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1638300" y="8429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</xdr:row>
      <xdr:rowOff>0</xdr:rowOff>
    </xdr:from>
    <xdr:ext cx="0" cy="161925"/>
    <xdr:sp macro="" textlink="">
      <xdr:nvSpPr>
        <xdr:cNvPr id="3" name="Text Box 2"/>
        <xdr:cNvSpPr txBox="1">
          <a:spLocks noChangeArrowheads="1"/>
        </xdr:cNvSpPr>
      </xdr:nvSpPr>
      <xdr:spPr bwMode="auto">
        <a:xfrm>
          <a:off x="1638300" y="8429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</xdr:row>
      <xdr:rowOff>0</xdr:rowOff>
    </xdr:from>
    <xdr:ext cx="0" cy="161925"/>
    <xdr:sp macro="" textlink="">
      <xdr:nvSpPr>
        <xdr:cNvPr id="4" name="Text Box 3"/>
        <xdr:cNvSpPr txBox="1">
          <a:spLocks noChangeArrowheads="1"/>
        </xdr:cNvSpPr>
      </xdr:nvSpPr>
      <xdr:spPr bwMode="auto">
        <a:xfrm>
          <a:off x="1638300" y="8429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</xdr:row>
      <xdr:rowOff>0</xdr:rowOff>
    </xdr:from>
    <xdr:ext cx="0" cy="161925"/>
    <xdr:sp macro="" textlink="">
      <xdr:nvSpPr>
        <xdr:cNvPr id="5" name="Text Box 4"/>
        <xdr:cNvSpPr txBox="1">
          <a:spLocks noChangeArrowheads="1"/>
        </xdr:cNvSpPr>
      </xdr:nvSpPr>
      <xdr:spPr bwMode="auto">
        <a:xfrm>
          <a:off x="1638300" y="8429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</xdr:row>
      <xdr:rowOff>0</xdr:rowOff>
    </xdr:from>
    <xdr:ext cx="0" cy="161925"/>
    <xdr:sp macro="" textlink="">
      <xdr:nvSpPr>
        <xdr:cNvPr id="6" name="Text Box 5"/>
        <xdr:cNvSpPr txBox="1">
          <a:spLocks noChangeArrowheads="1"/>
        </xdr:cNvSpPr>
      </xdr:nvSpPr>
      <xdr:spPr bwMode="auto">
        <a:xfrm>
          <a:off x="1638300" y="8429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</xdr:row>
      <xdr:rowOff>0</xdr:rowOff>
    </xdr:from>
    <xdr:ext cx="0" cy="161925"/>
    <xdr:sp macro="" textlink="">
      <xdr:nvSpPr>
        <xdr:cNvPr id="7" name="Text Box 6"/>
        <xdr:cNvSpPr txBox="1">
          <a:spLocks noChangeArrowheads="1"/>
        </xdr:cNvSpPr>
      </xdr:nvSpPr>
      <xdr:spPr bwMode="auto">
        <a:xfrm>
          <a:off x="1638300" y="8429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</xdr:row>
      <xdr:rowOff>0</xdr:rowOff>
    </xdr:from>
    <xdr:ext cx="0" cy="161925"/>
    <xdr:sp macro="" textlink="">
      <xdr:nvSpPr>
        <xdr:cNvPr id="8" name="Text Box 7"/>
        <xdr:cNvSpPr txBox="1">
          <a:spLocks noChangeArrowheads="1"/>
        </xdr:cNvSpPr>
      </xdr:nvSpPr>
      <xdr:spPr bwMode="auto">
        <a:xfrm>
          <a:off x="1638300" y="8429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</xdr:row>
      <xdr:rowOff>0</xdr:rowOff>
    </xdr:from>
    <xdr:ext cx="0" cy="161925"/>
    <xdr:sp macro="" textlink="">
      <xdr:nvSpPr>
        <xdr:cNvPr id="9" name="Text Box 8"/>
        <xdr:cNvSpPr txBox="1">
          <a:spLocks noChangeArrowheads="1"/>
        </xdr:cNvSpPr>
      </xdr:nvSpPr>
      <xdr:spPr bwMode="auto">
        <a:xfrm>
          <a:off x="1638300" y="8429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</xdr:row>
      <xdr:rowOff>0</xdr:rowOff>
    </xdr:from>
    <xdr:ext cx="0" cy="161925"/>
    <xdr:sp macro="" textlink="">
      <xdr:nvSpPr>
        <xdr:cNvPr id="10" name="Text Box 9"/>
        <xdr:cNvSpPr txBox="1">
          <a:spLocks noChangeArrowheads="1"/>
        </xdr:cNvSpPr>
      </xdr:nvSpPr>
      <xdr:spPr bwMode="auto">
        <a:xfrm>
          <a:off x="1638300" y="8429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</xdr:row>
      <xdr:rowOff>0</xdr:rowOff>
    </xdr:from>
    <xdr:ext cx="0" cy="161925"/>
    <xdr:sp macro="" textlink="">
      <xdr:nvSpPr>
        <xdr:cNvPr id="11" name="Text Box 10"/>
        <xdr:cNvSpPr txBox="1">
          <a:spLocks noChangeArrowheads="1"/>
        </xdr:cNvSpPr>
      </xdr:nvSpPr>
      <xdr:spPr bwMode="auto">
        <a:xfrm>
          <a:off x="1638300" y="8429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</xdr:row>
      <xdr:rowOff>0</xdr:rowOff>
    </xdr:from>
    <xdr:ext cx="0" cy="161925"/>
    <xdr:sp macro="" textlink="">
      <xdr:nvSpPr>
        <xdr:cNvPr id="12" name="Text Box 11"/>
        <xdr:cNvSpPr txBox="1">
          <a:spLocks noChangeArrowheads="1"/>
        </xdr:cNvSpPr>
      </xdr:nvSpPr>
      <xdr:spPr bwMode="auto">
        <a:xfrm>
          <a:off x="1638300" y="8429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</xdr:row>
      <xdr:rowOff>0</xdr:rowOff>
    </xdr:from>
    <xdr:ext cx="0" cy="161925"/>
    <xdr:sp macro="" textlink="">
      <xdr:nvSpPr>
        <xdr:cNvPr id="13" name="Text Box 12"/>
        <xdr:cNvSpPr txBox="1">
          <a:spLocks noChangeArrowheads="1"/>
        </xdr:cNvSpPr>
      </xdr:nvSpPr>
      <xdr:spPr bwMode="auto">
        <a:xfrm>
          <a:off x="1638300" y="8429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</xdr:row>
      <xdr:rowOff>0</xdr:rowOff>
    </xdr:from>
    <xdr:ext cx="0" cy="161925"/>
    <xdr:sp macro="" textlink="">
      <xdr:nvSpPr>
        <xdr:cNvPr id="14" name="Text Box 13"/>
        <xdr:cNvSpPr txBox="1">
          <a:spLocks noChangeArrowheads="1"/>
        </xdr:cNvSpPr>
      </xdr:nvSpPr>
      <xdr:spPr bwMode="auto">
        <a:xfrm>
          <a:off x="1638300" y="8429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</xdr:row>
      <xdr:rowOff>0</xdr:rowOff>
    </xdr:from>
    <xdr:ext cx="0" cy="161925"/>
    <xdr:sp macro="" textlink="">
      <xdr:nvSpPr>
        <xdr:cNvPr id="15" name="Text Box 14"/>
        <xdr:cNvSpPr txBox="1">
          <a:spLocks noChangeArrowheads="1"/>
        </xdr:cNvSpPr>
      </xdr:nvSpPr>
      <xdr:spPr bwMode="auto">
        <a:xfrm>
          <a:off x="1638300" y="8429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</xdr:row>
      <xdr:rowOff>0</xdr:rowOff>
    </xdr:from>
    <xdr:ext cx="0" cy="161925"/>
    <xdr:sp macro="" textlink="">
      <xdr:nvSpPr>
        <xdr:cNvPr id="16" name="Text Box 15"/>
        <xdr:cNvSpPr txBox="1">
          <a:spLocks noChangeArrowheads="1"/>
        </xdr:cNvSpPr>
      </xdr:nvSpPr>
      <xdr:spPr bwMode="auto">
        <a:xfrm>
          <a:off x="1638300" y="8429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</xdr:row>
      <xdr:rowOff>0</xdr:rowOff>
    </xdr:from>
    <xdr:ext cx="0" cy="161925"/>
    <xdr:sp macro="" textlink="">
      <xdr:nvSpPr>
        <xdr:cNvPr id="17" name="Text Box 16"/>
        <xdr:cNvSpPr txBox="1">
          <a:spLocks noChangeArrowheads="1"/>
        </xdr:cNvSpPr>
      </xdr:nvSpPr>
      <xdr:spPr bwMode="auto">
        <a:xfrm>
          <a:off x="1638300" y="8429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</xdr:row>
      <xdr:rowOff>0</xdr:rowOff>
    </xdr:from>
    <xdr:ext cx="0" cy="161925"/>
    <xdr:sp macro="" textlink="">
      <xdr:nvSpPr>
        <xdr:cNvPr id="18" name="Text Box 17"/>
        <xdr:cNvSpPr txBox="1">
          <a:spLocks noChangeArrowheads="1"/>
        </xdr:cNvSpPr>
      </xdr:nvSpPr>
      <xdr:spPr bwMode="auto">
        <a:xfrm>
          <a:off x="1638300" y="8429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</xdr:row>
      <xdr:rowOff>0</xdr:rowOff>
    </xdr:from>
    <xdr:ext cx="0" cy="161925"/>
    <xdr:sp macro="" textlink="">
      <xdr:nvSpPr>
        <xdr:cNvPr id="19" name="Text Box 18"/>
        <xdr:cNvSpPr txBox="1">
          <a:spLocks noChangeArrowheads="1"/>
        </xdr:cNvSpPr>
      </xdr:nvSpPr>
      <xdr:spPr bwMode="auto">
        <a:xfrm>
          <a:off x="1638300" y="8429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</xdr:row>
      <xdr:rowOff>0</xdr:rowOff>
    </xdr:from>
    <xdr:ext cx="0" cy="161925"/>
    <xdr:sp macro="" textlink="">
      <xdr:nvSpPr>
        <xdr:cNvPr id="20" name="Text Box 19"/>
        <xdr:cNvSpPr txBox="1">
          <a:spLocks noChangeArrowheads="1"/>
        </xdr:cNvSpPr>
      </xdr:nvSpPr>
      <xdr:spPr bwMode="auto">
        <a:xfrm>
          <a:off x="1638300" y="8429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</xdr:row>
      <xdr:rowOff>0</xdr:rowOff>
    </xdr:from>
    <xdr:ext cx="0" cy="161925"/>
    <xdr:sp macro="" textlink="">
      <xdr:nvSpPr>
        <xdr:cNvPr id="21" name="Text Box 20"/>
        <xdr:cNvSpPr txBox="1">
          <a:spLocks noChangeArrowheads="1"/>
        </xdr:cNvSpPr>
      </xdr:nvSpPr>
      <xdr:spPr bwMode="auto">
        <a:xfrm>
          <a:off x="1638300" y="8429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</xdr:row>
      <xdr:rowOff>0</xdr:rowOff>
    </xdr:from>
    <xdr:ext cx="0" cy="161925"/>
    <xdr:sp macro="" textlink="">
      <xdr:nvSpPr>
        <xdr:cNvPr id="22" name="Text Box 21"/>
        <xdr:cNvSpPr txBox="1">
          <a:spLocks noChangeArrowheads="1"/>
        </xdr:cNvSpPr>
      </xdr:nvSpPr>
      <xdr:spPr bwMode="auto">
        <a:xfrm>
          <a:off x="1638300" y="8429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</xdr:row>
      <xdr:rowOff>0</xdr:rowOff>
    </xdr:from>
    <xdr:ext cx="0" cy="161925"/>
    <xdr:sp macro="" textlink="">
      <xdr:nvSpPr>
        <xdr:cNvPr id="23" name="Text Box 22"/>
        <xdr:cNvSpPr txBox="1">
          <a:spLocks noChangeArrowheads="1"/>
        </xdr:cNvSpPr>
      </xdr:nvSpPr>
      <xdr:spPr bwMode="auto">
        <a:xfrm>
          <a:off x="1638300" y="8429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</xdr:row>
      <xdr:rowOff>0</xdr:rowOff>
    </xdr:from>
    <xdr:ext cx="0" cy="161925"/>
    <xdr:sp macro="" textlink="">
      <xdr:nvSpPr>
        <xdr:cNvPr id="24" name="Text Box 1"/>
        <xdr:cNvSpPr txBox="1">
          <a:spLocks noChangeArrowheads="1"/>
        </xdr:cNvSpPr>
      </xdr:nvSpPr>
      <xdr:spPr bwMode="auto">
        <a:xfrm>
          <a:off x="1638300" y="8429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</xdr:row>
      <xdr:rowOff>0</xdr:rowOff>
    </xdr:from>
    <xdr:ext cx="0" cy="161925"/>
    <xdr:sp macro="" textlink="">
      <xdr:nvSpPr>
        <xdr:cNvPr id="25" name="Text Box 2"/>
        <xdr:cNvSpPr txBox="1">
          <a:spLocks noChangeArrowheads="1"/>
        </xdr:cNvSpPr>
      </xdr:nvSpPr>
      <xdr:spPr bwMode="auto">
        <a:xfrm>
          <a:off x="1638300" y="8429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</xdr:row>
      <xdr:rowOff>0</xdr:rowOff>
    </xdr:from>
    <xdr:ext cx="0" cy="161925"/>
    <xdr:sp macro="" textlink="">
      <xdr:nvSpPr>
        <xdr:cNvPr id="26" name="Text Box 3"/>
        <xdr:cNvSpPr txBox="1">
          <a:spLocks noChangeArrowheads="1"/>
        </xdr:cNvSpPr>
      </xdr:nvSpPr>
      <xdr:spPr bwMode="auto">
        <a:xfrm>
          <a:off x="1638300" y="8429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</xdr:row>
      <xdr:rowOff>0</xdr:rowOff>
    </xdr:from>
    <xdr:ext cx="0" cy="161925"/>
    <xdr:sp macro="" textlink="">
      <xdr:nvSpPr>
        <xdr:cNvPr id="27" name="Text Box 4"/>
        <xdr:cNvSpPr txBox="1">
          <a:spLocks noChangeArrowheads="1"/>
        </xdr:cNvSpPr>
      </xdr:nvSpPr>
      <xdr:spPr bwMode="auto">
        <a:xfrm>
          <a:off x="1638300" y="8429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</xdr:row>
      <xdr:rowOff>0</xdr:rowOff>
    </xdr:from>
    <xdr:ext cx="0" cy="161925"/>
    <xdr:sp macro="" textlink="">
      <xdr:nvSpPr>
        <xdr:cNvPr id="28" name="Text Box 5"/>
        <xdr:cNvSpPr txBox="1">
          <a:spLocks noChangeArrowheads="1"/>
        </xdr:cNvSpPr>
      </xdr:nvSpPr>
      <xdr:spPr bwMode="auto">
        <a:xfrm>
          <a:off x="1638300" y="8429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</xdr:row>
      <xdr:rowOff>0</xdr:rowOff>
    </xdr:from>
    <xdr:ext cx="0" cy="161925"/>
    <xdr:sp macro="" textlink="">
      <xdr:nvSpPr>
        <xdr:cNvPr id="29" name="Text Box 6"/>
        <xdr:cNvSpPr txBox="1">
          <a:spLocks noChangeArrowheads="1"/>
        </xdr:cNvSpPr>
      </xdr:nvSpPr>
      <xdr:spPr bwMode="auto">
        <a:xfrm>
          <a:off x="1638300" y="8429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</xdr:row>
      <xdr:rowOff>0</xdr:rowOff>
    </xdr:from>
    <xdr:ext cx="0" cy="161925"/>
    <xdr:sp macro="" textlink="">
      <xdr:nvSpPr>
        <xdr:cNvPr id="30" name="Text Box 7"/>
        <xdr:cNvSpPr txBox="1">
          <a:spLocks noChangeArrowheads="1"/>
        </xdr:cNvSpPr>
      </xdr:nvSpPr>
      <xdr:spPr bwMode="auto">
        <a:xfrm>
          <a:off x="1638300" y="8429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</xdr:row>
      <xdr:rowOff>0</xdr:rowOff>
    </xdr:from>
    <xdr:ext cx="0" cy="161925"/>
    <xdr:sp macro="" textlink="">
      <xdr:nvSpPr>
        <xdr:cNvPr id="31" name="Text Box 8"/>
        <xdr:cNvSpPr txBox="1">
          <a:spLocks noChangeArrowheads="1"/>
        </xdr:cNvSpPr>
      </xdr:nvSpPr>
      <xdr:spPr bwMode="auto">
        <a:xfrm>
          <a:off x="1638300" y="8429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</xdr:row>
      <xdr:rowOff>0</xdr:rowOff>
    </xdr:from>
    <xdr:ext cx="0" cy="161925"/>
    <xdr:sp macro="" textlink="">
      <xdr:nvSpPr>
        <xdr:cNvPr id="32" name="Text Box 9"/>
        <xdr:cNvSpPr txBox="1">
          <a:spLocks noChangeArrowheads="1"/>
        </xdr:cNvSpPr>
      </xdr:nvSpPr>
      <xdr:spPr bwMode="auto">
        <a:xfrm>
          <a:off x="1638300" y="8429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</xdr:row>
      <xdr:rowOff>0</xdr:rowOff>
    </xdr:from>
    <xdr:ext cx="0" cy="161925"/>
    <xdr:sp macro="" textlink="">
      <xdr:nvSpPr>
        <xdr:cNvPr id="33" name="Text Box 10"/>
        <xdr:cNvSpPr txBox="1">
          <a:spLocks noChangeArrowheads="1"/>
        </xdr:cNvSpPr>
      </xdr:nvSpPr>
      <xdr:spPr bwMode="auto">
        <a:xfrm>
          <a:off x="1638300" y="8429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</xdr:row>
      <xdr:rowOff>0</xdr:rowOff>
    </xdr:from>
    <xdr:ext cx="0" cy="161925"/>
    <xdr:sp macro="" textlink="">
      <xdr:nvSpPr>
        <xdr:cNvPr id="34" name="Text Box 11"/>
        <xdr:cNvSpPr txBox="1">
          <a:spLocks noChangeArrowheads="1"/>
        </xdr:cNvSpPr>
      </xdr:nvSpPr>
      <xdr:spPr bwMode="auto">
        <a:xfrm>
          <a:off x="1638300" y="8429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</xdr:row>
      <xdr:rowOff>0</xdr:rowOff>
    </xdr:from>
    <xdr:ext cx="0" cy="161925"/>
    <xdr:sp macro="" textlink="">
      <xdr:nvSpPr>
        <xdr:cNvPr id="35" name="Text Box 12"/>
        <xdr:cNvSpPr txBox="1">
          <a:spLocks noChangeArrowheads="1"/>
        </xdr:cNvSpPr>
      </xdr:nvSpPr>
      <xdr:spPr bwMode="auto">
        <a:xfrm>
          <a:off x="1638300" y="8429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</xdr:row>
      <xdr:rowOff>0</xdr:rowOff>
    </xdr:from>
    <xdr:ext cx="0" cy="161925"/>
    <xdr:sp macro="" textlink="">
      <xdr:nvSpPr>
        <xdr:cNvPr id="36" name="Text Box 13"/>
        <xdr:cNvSpPr txBox="1">
          <a:spLocks noChangeArrowheads="1"/>
        </xdr:cNvSpPr>
      </xdr:nvSpPr>
      <xdr:spPr bwMode="auto">
        <a:xfrm>
          <a:off x="1638300" y="8429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</xdr:row>
      <xdr:rowOff>0</xdr:rowOff>
    </xdr:from>
    <xdr:ext cx="0" cy="161925"/>
    <xdr:sp macro="" textlink="">
      <xdr:nvSpPr>
        <xdr:cNvPr id="37" name="Text Box 14"/>
        <xdr:cNvSpPr txBox="1">
          <a:spLocks noChangeArrowheads="1"/>
        </xdr:cNvSpPr>
      </xdr:nvSpPr>
      <xdr:spPr bwMode="auto">
        <a:xfrm>
          <a:off x="1638300" y="8429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</xdr:row>
      <xdr:rowOff>0</xdr:rowOff>
    </xdr:from>
    <xdr:ext cx="0" cy="161925"/>
    <xdr:sp macro="" textlink="">
      <xdr:nvSpPr>
        <xdr:cNvPr id="38" name="Text Box 15"/>
        <xdr:cNvSpPr txBox="1">
          <a:spLocks noChangeArrowheads="1"/>
        </xdr:cNvSpPr>
      </xdr:nvSpPr>
      <xdr:spPr bwMode="auto">
        <a:xfrm>
          <a:off x="1638300" y="8429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</xdr:row>
      <xdr:rowOff>0</xdr:rowOff>
    </xdr:from>
    <xdr:ext cx="0" cy="161925"/>
    <xdr:sp macro="" textlink="">
      <xdr:nvSpPr>
        <xdr:cNvPr id="39" name="Text Box 16"/>
        <xdr:cNvSpPr txBox="1">
          <a:spLocks noChangeArrowheads="1"/>
        </xdr:cNvSpPr>
      </xdr:nvSpPr>
      <xdr:spPr bwMode="auto">
        <a:xfrm>
          <a:off x="1638300" y="8429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</xdr:row>
      <xdr:rowOff>0</xdr:rowOff>
    </xdr:from>
    <xdr:ext cx="0" cy="161925"/>
    <xdr:sp macro="" textlink="">
      <xdr:nvSpPr>
        <xdr:cNvPr id="40" name="Text Box 17"/>
        <xdr:cNvSpPr txBox="1">
          <a:spLocks noChangeArrowheads="1"/>
        </xdr:cNvSpPr>
      </xdr:nvSpPr>
      <xdr:spPr bwMode="auto">
        <a:xfrm>
          <a:off x="1638300" y="8429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</xdr:row>
      <xdr:rowOff>0</xdr:rowOff>
    </xdr:from>
    <xdr:ext cx="0" cy="161925"/>
    <xdr:sp macro="" textlink="">
      <xdr:nvSpPr>
        <xdr:cNvPr id="41" name="Text Box 18"/>
        <xdr:cNvSpPr txBox="1">
          <a:spLocks noChangeArrowheads="1"/>
        </xdr:cNvSpPr>
      </xdr:nvSpPr>
      <xdr:spPr bwMode="auto">
        <a:xfrm>
          <a:off x="1638300" y="8429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</xdr:row>
      <xdr:rowOff>0</xdr:rowOff>
    </xdr:from>
    <xdr:ext cx="0" cy="161925"/>
    <xdr:sp macro="" textlink="">
      <xdr:nvSpPr>
        <xdr:cNvPr id="42" name="Text Box 19"/>
        <xdr:cNvSpPr txBox="1">
          <a:spLocks noChangeArrowheads="1"/>
        </xdr:cNvSpPr>
      </xdr:nvSpPr>
      <xdr:spPr bwMode="auto">
        <a:xfrm>
          <a:off x="1638300" y="8429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</xdr:row>
      <xdr:rowOff>0</xdr:rowOff>
    </xdr:from>
    <xdr:ext cx="0" cy="161925"/>
    <xdr:sp macro="" textlink="">
      <xdr:nvSpPr>
        <xdr:cNvPr id="43" name="Text Box 20"/>
        <xdr:cNvSpPr txBox="1">
          <a:spLocks noChangeArrowheads="1"/>
        </xdr:cNvSpPr>
      </xdr:nvSpPr>
      <xdr:spPr bwMode="auto">
        <a:xfrm>
          <a:off x="1638300" y="8429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</xdr:row>
      <xdr:rowOff>0</xdr:rowOff>
    </xdr:from>
    <xdr:ext cx="0" cy="161925"/>
    <xdr:sp macro="" textlink="">
      <xdr:nvSpPr>
        <xdr:cNvPr id="44" name="Text Box 21"/>
        <xdr:cNvSpPr txBox="1">
          <a:spLocks noChangeArrowheads="1"/>
        </xdr:cNvSpPr>
      </xdr:nvSpPr>
      <xdr:spPr bwMode="auto">
        <a:xfrm>
          <a:off x="1638300" y="8429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</xdr:row>
      <xdr:rowOff>0</xdr:rowOff>
    </xdr:from>
    <xdr:ext cx="0" cy="161925"/>
    <xdr:sp macro="" textlink="">
      <xdr:nvSpPr>
        <xdr:cNvPr id="45" name="Text Box 22"/>
        <xdr:cNvSpPr txBox="1">
          <a:spLocks noChangeArrowheads="1"/>
        </xdr:cNvSpPr>
      </xdr:nvSpPr>
      <xdr:spPr bwMode="auto">
        <a:xfrm>
          <a:off x="1638300" y="8429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</xdr:row>
      <xdr:rowOff>0</xdr:rowOff>
    </xdr:from>
    <xdr:ext cx="0" cy="161925"/>
    <xdr:sp macro="" textlink="">
      <xdr:nvSpPr>
        <xdr:cNvPr id="46" name="Text Box 1"/>
        <xdr:cNvSpPr txBox="1">
          <a:spLocks noChangeArrowheads="1"/>
        </xdr:cNvSpPr>
      </xdr:nvSpPr>
      <xdr:spPr bwMode="auto">
        <a:xfrm>
          <a:off x="1638300" y="8429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</xdr:row>
      <xdr:rowOff>0</xdr:rowOff>
    </xdr:from>
    <xdr:ext cx="0" cy="161925"/>
    <xdr:sp macro="" textlink="">
      <xdr:nvSpPr>
        <xdr:cNvPr id="47" name="Text Box 2"/>
        <xdr:cNvSpPr txBox="1">
          <a:spLocks noChangeArrowheads="1"/>
        </xdr:cNvSpPr>
      </xdr:nvSpPr>
      <xdr:spPr bwMode="auto">
        <a:xfrm>
          <a:off x="1638300" y="8429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</xdr:row>
      <xdr:rowOff>0</xdr:rowOff>
    </xdr:from>
    <xdr:ext cx="0" cy="161925"/>
    <xdr:sp macro="" textlink="">
      <xdr:nvSpPr>
        <xdr:cNvPr id="48" name="Text Box 3"/>
        <xdr:cNvSpPr txBox="1">
          <a:spLocks noChangeArrowheads="1"/>
        </xdr:cNvSpPr>
      </xdr:nvSpPr>
      <xdr:spPr bwMode="auto">
        <a:xfrm>
          <a:off x="1638300" y="8429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</xdr:row>
      <xdr:rowOff>0</xdr:rowOff>
    </xdr:from>
    <xdr:ext cx="0" cy="161925"/>
    <xdr:sp macro="" textlink="">
      <xdr:nvSpPr>
        <xdr:cNvPr id="49" name="Text Box 4"/>
        <xdr:cNvSpPr txBox="1">
          <a:spLocks noChangeArrowheads="1"/>
        </xdr:cNvSpPr>
      </xdr:nvSpPr>
      <xdr:spPr bwMode="auto">
        <a:xfrm>
          <a:off x="1638300" y="8429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</xdr:row>
      <xdr:rowOff>0</xdr:rowOff>
    </xdr:from>
    <xdr:ext cx="0" cy="161925"/>
    <xdr:sp macro="" textlink="">
      <xdr:nvSpPr>
        <xdr:cNvPr id="50" name="Text Box 5"/>
        <xdr:cNvSpPr txBox="1">
          <a:spLocks noChangeArrowheads="1"/>
        </xdr:cNvSpPr>
      </xdr:nvSpPr>
      <xdr:spPr bwMode="auto">
        <a:xfrm>
          <a:off x="1638300" y="8429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</xdr:row>
      <xdr:rowOff>0</xdr:rowOff>
    </xdr:from>
    <xdr:ext cx="0" cy="161925"/>
    <xdr:sp macro="" textlink="">
      <xdr:nvSpPr>
        <xdr:cNvPr id="51" name="Text Box 6"/>
        <xdr:cNvSpPr txBox="1">
          <a:spLocks noChangeArrowheads="1"/>
        </xdr:cNvSpPr>
      </xdr:nvSpPr>
      <xdr:spPr bwMode="auto">
        <a:xfrm>
          <a:off x="1638300" y="8429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</xdr:row>
      <xdr:rowOff>0</xdr:rowOff>
    </xdr:from>
    <xdr:ext cx="0" cy="161925"/>
    <xdr:sp macro="" textlink="">
      <xdr:nvSpPr>
        <xdr:cNvPr id="52" name="Text Box 7"/>
        <xdr:cNvSpPr txBox="1">
          <a:spLocks noChangeArrowheads="1"/>
        </xdr:cNvSpPr>
      </xdr:nvSpPr>
      <xdr:spPr bwMode="auto">
        <a:xfrm>
          <a:off x="1638300" y="8429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</xdr:row>
      <xdr:rowOff>0</xdr:rowOff>
    </xdr:from>
    <xdr:ext cx="0" cy="161925"/>
    <xdr:sp macro="" textlink="">
      <xdr:nvSpPr>
        <xdr:cNvPr id="53" name="Text Box 8"/>
        <xdr:cNvSpPr txBox="1">
          <a:spLocks noChangeArrowheads="1"/>
        </xdr:cNvSpPr>
      </xdr:nvSpPr>
      <xdr:spPr bwMode="auto">
        <a:xfrm>
          <a:off x="1638300" y="8429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</xdr:row>
      <xdr:rowOff>0</xdr:rowOff>
    </xdr:from>
    <xdr:ext cx="0" cy="161925"/>
    <xdr:sp macro="" textlink="">
      <xdr:nvSpPr>
        <xdr:cNvPr id="54" name="Text Box 9"/>
        <xdr:cNvSpPr txBox="1">
          <a:spLocks noChangeArrowheads="1"/>
        </xdr:cNvSpPr>
      </xdr:nvSpPr>
      <xdr:spPr bwMode="auto">
        <a:xfrm>
          <a:off x="1638300" y="8429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</xdr:row>
      <xdr:rowOff>0</xdr:rowOff>
    </xdr:from>
    <xdr:ext cx="0" cy="161925"/>
    <xdr:sp macro="" textlink="">
      <xdr:nvSpPr>
        <xdr:cNvPr id="55" name="Text Box 10"/>
        <xdr:cNvSpPr txBox="1">
          <a:spLocks noChangeArrowheads="1"/>
        </xdr:cNvSpPr>
      </xdr:nvSpPr>
      <xdr:spPr bwMode="auto">
        <a:xfrm>
          <a:off x="1638300" y="8429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</xdr:row>
      <xdr:rowOff>0</xdr:rowOff>
    </xdr:from>
    <xdr:ext cx="0" cy="161925"/>
    <xdr:sp macro="" textlink="">
      <xdr:nvSpPr>
        <xdr:cNvPr id="56" name="Text Box 11"/>
        <xdr:cNvSpPr txBox="1">
          <a:spLocks noChangeArrowheads="1"/>
        </xdr:cNvSpPr>
      </xdr:nvSpPr>
      <xdr:spPr bwMode="auto">
        <a:xfrm>
          <a:off x="1638300" y="8429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</xdr:row>
      <xdr:rowOff>0</xdr:rowOff>
    </xdr:from>
    <xdr:ext cx="0" cy="161925"/>
    <xdr:sp macro="" textlink="">
      <xdr:nvSpPr>
        <xdr:cNvPr id="57" name="Text Box 12"/>
        <xdr:cNvSpPr txBox="1">
          <a:spLocks noChangeArrowheads="1"/>
        </xdr:cNvSpPr>
      </xdr:nvSpPr>
      <xdr:spPr bwMode="auto">
        <a:xfrm>
          <a:off x="1638300" y="8429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</xdr:row>
      <xdr:rowOff>0</xdr:rowOff>
    </xdr:from>
    <xdr:ext cx="0" cy="161925"/>
    <xdr:sp macro="" textlink="">
      <xdr:nvSpPr>
        <xdr:cNvPr id="58" name="Text Box 13"/>
        <xdr:cNvSpPr txBox="1">
          <a:spLocks noChangeArrowheads="1"/>
        </xdr:cNvSpPr>
      </xdr:nvSpPr>
      <xdr:spPr bwMode="auto">
        <a:xfrm>
          <a:off x="1638300" y="8429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</xdr:row>
      <xdr:rowOff>0</xdr:rowOff>
    </xdr:from>
    <xdr:ext cx="0" cy="161925"/>
    <xdr:sp macro="" textlink="">
      <xdr:nvSpPr>
        <xdr:cNvPr id="59" name="Text Box 14"/>
        <xdr:cNvSpPr txBox="1">
          <a:spLocks noChangeArrowheads="1"/>
        </xdr:cNvSpPr>
      </xdr:nvSpPr>
      <xdr:spPr bwMode="auto">
        <a:xfrm>
          <a:off x="1638300" y="8429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</xdr:row>
      <xdr:rowOff>0</xdr:rowOff>
    </xdr:from>
    <xdr:ext cx="0" cy="161925"/>
    <xdr:sp macro="" textlink="">
      <xdr:nvSpPr>
        <xdr:cNvPr id="60" name="Text Box 15"/>
        <xdr:cNvSpPr txBox="1">
          <a:spLocks noChangeArrowheads="1"/>
        </xdr:cNvSpPr>
      </xdr:nvSpPr>
      <xdr:spPr bwMode="auto">
        <a:xfrm>
          <a:off x="1638300" y="8429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</xdr:row>
      <xdr:rowOff>0</xdr:rowOff>
    </xdr:from>
    <xdr:ext cx="0" cy="161925"/>
    <xdr:sp macro="" textlink="">
      <xdr:nvSpPr>
        <xdr:cNvPr id="61" name="Text Box 16"/>
        <xdr:cNvSpPr txBox="1">
          <a:spLocks noChangeArrowheads="1"/>
        </xdr:cNvSpPr>
      </xdr:nvSpPr>
      <xdr:spPr bwMode="auto">
        <a:xfrm>
          <a:off x="1638300" y="8429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</xdr:row>
      <xdr:rowOff>0</xdr:rowOff>
    </xdr:from>
    <xdr:ext cx="0" cy="161925"/>
    <xdr:sp macro="" textlink="">
      <xdr:nvSpPr>
        <xdr:cNvPr id="62" name="Text Box 17"/>
        <xdr:cNvSpPr txBox="1">
          <a:spLocks noChangeArrowheads="1"/>
        </xdr:cNvSpPr>
      </xdr:nvSpPr>
      <xdr:spPr bwMode="auto">
        <a:xfrm>
          <a:off x="1638300" y="8429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</xdr:row>
      <xdr:rowOff>0</xdr:rowOff>
    </xdr:from>
    <xdr:ext cx="0" cy="161925"/>
    <xdr:sp macro="" textlink="">
      <xdr:nvSpPr>
        <xdr:cNvPr id="63" name="Text Box 18"/>
        <xdr:cNvSpPr txBox="1">
          <a:spLocks noChangeArrowheads="1"/>
        </xdr:cNvSpPr>
      </xdr:nvSpPr>
      <xdr:spPr bwMode="auto">
        <a:xfrm>
          <a:off x="1638300" y="8429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</xdr:row>
      <xdr:rowOff>0</xdr:rowOff>
    </xdr:from>
    <xdr:ext cx="0" cy="161925"/>
    <xdr:sp macro="" textlink="">
      <xdr:nvSpPr>
        <xdr:cNvPr id="64" name="Text Box 19"/>
        <xdr:cNvSpPr txBox="1">
          <a:spLocks noChangeArrowheads="1"/>
        </xdr:cNvSpPr>
      </xdr:nvSpPr>
      <xdr:spPr bwMode="auto">
        <a:xfrm>
          <a:off x="1638300" y="8429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</xdr:row>
      <xdr:rowOff>0</xdr:rowOff>
    </xdr:from>
    <xdr:ext cx="0" cy="161925"/>
    <xdr:sp macro="" textlink="">
      <xdr:nvSpPr>
        <xdr:cNvPr id="65" name="Text Box 20"/>
        <xdr:cNvSpPr txBox="1">
          <a:spLocks noChangeArrowheads="1"/>
        </xdr:cNvSpPr>
      </xdr:nvSpPr>
      <xdr:spPr bwMode="auto">
        <a:xfrm>
          <a:off x="1638300" y="8429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</xdr:row>
      <xdr:rowOff>0</xdr:rowOff>
    </xdr:from>
    <xdr:ext cx="0" cy="161925"/>
    <xdr:sp macro="" textlink="">
      <xdr:nvSpPr>
        <xdr:cNvPr id="66" name="Text Box 21"/>
        <xdr:cNvSpPr txBox="1">
          <a:spLocks noChangeArrowheads="1"/>
        </xdr:cNvSpPr>
      </xdr:nvSpPr>
      <xdr:spPr bwMode="auto">
        <a:xfrm>
          <a:off x="1638300" y="8429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</xdr:row>
      <xdr:rowOff>0</xdr:rowOff>
    </xdr:from>
    <xdr:ext cx="0" cy="161925"/>
    <xdr:sp macro="" textlink="">
      <xdr:nvSpPr>
        <xdr:cNvPr id="67" name="Text Box 22"/>
        <xdr:cNvSpPr txBox="1">
          <a:spLocks noChangeArrowheads="1"/>
        </xdr:cNvSpPr>
      </xdr:nvSpPr>
      <xdr:spPr bwMode="auto">
        <a:xfrm>
          <a:off x="1638300" y="8429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</xdr:row>
      <xdr:rowOff>0</xdr:rowOff>
    </xdr:from>
    <xdr:ext cx="0" cy="161925"/>
    <xdr:sp macro="" textlink="">
      <xdr:nvSpPr>
        <xdr:cNvPr id="68" name="Text Box 1"/>
        <xdr:cNvSpPr txBox="1">
          <a:spLocks noChangeArrowheads="1"/>
        </xdr:cNvSpPr>
      </xdr:nvSpPr>
      <xdr:spPr bwMode="auto">
        <a:xfrm>
          <a:off x="1638300" y="8429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</xdr:row>
      <xdr:rowOff>0</xdr:rowOff>
    </xdr:from>
    <xdr:ext cx="0" cy="161925"/>
    <xdr:sp macro="" textlink="">
      <xdr:nvSpPr>
        <xdr:cNvPr id="69" name="Text Box 2"/>
        <xdr:cNvSpPr txBox="1">
          <a:spLocks noChangeArrowheads="1"/>
        </xdr:cNvSpPr>
      </xdr:nvSpPr>
      <xdr:spPr bwMode="auto">
        <a:xfrm>
          <a:off x="1638300" y="8429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</xdr:row>
      <xdr:rowOff>0</xdr:rowOff>
    </xdr:from>
    <xdr:ext cx="0" cy="161925"/>
    <xdr:sp macro="" textlink="">
      <xdr:nvSpPr>
        <xdr:cNvPr id="70" name="Text Box 3"/>
        <xdr:cNvSpPr txBox="1">
          <a:spLocks noChangeArrowheads="1"/>
        </xdr:cNvSpPr>
      </xdr:nvSpPr>
      <xdr:spPr bwMode="auto">
        <a:xfrm>
          <a:off x="1638300" y="8429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</xdr:row>
      <xdr:rowOff>0</xdr:rowOff>
    </xdr:from>
    <xdr:ext cx="0" cy="161925"/>
    <xdr:sp macro="" textlink="">
      <xdr:nvSpPr>
        <xdr:cNvPr id="71" name="Text Box 4"/>
        <xdr:cNvSpPr txBox="1">
          <a:spLocks noChangeArrowheads="1"/>
        </xdr:cNvSpPr>
      </xdr:nvSpPr>
      <xdr:spPr bwMode="auto">
        <a:xfrm>
          <a:off x="1638300" y="8429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</xdr:row>
      <xdr:rowOff>0</xdr:rowOff>
    </xdr:from>
    <xdr:ext cx="0" cy="161925"/>
    <xdr:sp macro="" textlink="">
      <xdr:nvSpPr>
        <xdr:cNvPr id="72" name="Text Box 5"/>
        <xdr:cNvSpPr txBox="1">
          <a:spLocks noChangeArrowheads="1"/>
        </xdr:cNvSpPr>
      </xdr:nvSpPr>
      <xdr:spPr bwMode="auto">
        <a:xfrm>
          <a:off x="1638300" y="8429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</xdr:row>
      <xdr:rowOff>0</xdr:rowOff>
    </xdr:from>
    <xdr:ext cx="0" cy="161925"/>
    <xdr:sp macro="" textlink="">
      <xdr:nvSpPr>
        <xdr:cNvPr id="73" name="Text Box 6"/>
        <xdr:cNvSpPr txBox="1">
          <a:spLocks noChangeArrowheads="1"/>
        </xdr:cNvSpPr>
      </xdr:nvSpPr>
      <xdr:spPr bwMode="auto">
        <a:xfrm>
          <a:off x="1638300" y="8429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</xdr:row>
      <xdr:rowOff>0</xdr:rowOff>
    </xdr:from>
    <xdr:ext cx="0" cy="161925"/>
    <xdr:sp macro="" textlink="">
      <xdr:nvSpPr>
        <xdr:cNvPr id="74" name="Text Box 7"/>
        <xdr:cNvSpPr txBox="1">
          <a:spLocks noChangeArrowheads="1"/>
        </xdr:cNvSpPr>
      </xdr:nvSpPr>
      <xdr:spPr bwMode="auto">
        <a:xfrm>
          <a:off x="1638300" y="8429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</xdr:row>
      <xdr:rowOff>0</xdr:rowOff>
    </xdr:from>
    <xdr:ext cx="0" cy="161925"/>
    <xdr:sp macro="" textlink="">
      <xdr:nvSpPr>
        <xdr:cNvPr id="75" name="Text Box 8"/>
        <xdr:cNvSpPr txBox="1">
          <a:spLocks noChangeArrowheads="1"/>
        </xdr:cNvSpPr>
      </xdr:nvSpPr>
      <xdr:spPr bwMode="auto">
        <a:xfrm>
          <a:off x="1638300" y="8429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</xdr:row>
      <xdr:rowOff>0</xdr:rowOff>
    </xdr:from>
    <xdr:ext cx="0" cy="161925"/>
    <xdr:sp macro="" textlink="">
      <xdr:nvSpPr>
        <xdr:cNvPr id="76" name="Text Box 9"/>
        <xdr:cNvSpPr txBox="1">
          <a:spLocks noChangeArrowheads="1"/>
        </xdr:cNvSpPr>
      </xdr:nvSpPr>
      <xdr:spPr bwMode="auto">
        <a:xfrm>
          <a:off x="1638300" y="8429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</xdr:row>
      <xdr:rowOff>0</xdr:rowOff>
    </xdr:from>
    <xdr:ext cx="0" cy="161925"/>
    <xdr:sp macro="" textlink="">
      <xdr:nvSpPr>
        <xdr:cNvPr id="77" name="Text Box 10"/>
        <xdr:cNvSpPr txBox="1">
          <a:spLocks noChangeArrowheads="1"/>
        </xdr:cNvSpPr>
      </xdr:nvSpPr>
      <xdr:spPr bwMode="auto">
        <a:xfrm>
          <a:off x="1638300" y="8429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</xdr:row>
      <xdr:rowOff>0</xdr:rowOff>
    </xdr:from>
    <xdr:ext cx="0" cy="161925"/>
    <xdr:sp macro="" textlink="">
      <xdr:nvSpPr>
        <xdr:cNvPr id="78" name="Text Box 11"/>
        <xdr:cNvSpPr txBox="1">
          <a:spLocks noChangeArrowheads="1"/>
        </xdr:cNvSpPr>
      </xdr:nvSpPr>
      <xdr:spPr bwMode="auto">
        <a:xfrm>
          <a:off x="1638300" y="8429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</xdr:row>
      <xdr:rowOff>0</xdr:rowOff>
    </xdr:from>
    <xdr:ext cx="0" cy="161925"/>
    <xdr:sp macro="" textlink="">
      <xdr:nvSpPr>
        <xdr:cNvPr id="79" name="Text Box 12"/>
        <xdr:cNvSpPr txBox="1">
          <a:spLocks noChangeArrowheads="1"/>
        </xdr:cNvSpPr>
      </xdr:nvSpPr>
      <xdr:spPr bwMode="auto">
        <a:xfrm>
          <a:off x="1638300" y="8429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</xdr:row>
      <xdr:rowOff>0</xdr:rowOff>
    </xdr:from>
    <xdr:ext cx="0" cy="161925"/>
    <xdr:sp macro="" textlink="">
      <xdr:nvSpPr>
        <xdr:cNvPr id="80" name="Text Box 13"/>
        <xdr:cNvSpPr txBox="1">
          <a:spLocks noChangeArrowheads="1"/>
        </xdr:cNvSpPr>
      </xdr:nvSpPr>
      <xdr:spPr bwMode="auto">
        <a:xfrm>
          <a:off x="1638300" y="8429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</xdr:row>
      <xdr:rowOff>0</xdr:rowOff>
    </xdr:from>
    <xdr:ext cx="0" cy="161925"/>
    <xdr:sp macro="" textlink="">
      <xdr:nvSpPr>
        <xdr:cNvPr id="81" name="Text Box 14"/>
        <xdr:cNvSpPr txBox="1">
          <a:spLocks noChangeArrowheads="1"/>
        </xdr:cNvSpPr>
      </xdr:nvSpPr>
      <xdr:spPr bwMode="auto">
        <a:xfrm>
          <a:off x="1638300" y="8429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</xdr:row>
      <xdr:rowOff>0</xdr:rowOff>
    </xdr:from>
    <xdr:ext cx="0" cy="161925"/>
    <xdr:sp macro="" textlink="">
      <xdr:nvSpPr>
        <xdr:cNvPr id="82" name="Text Box 15"/>
        <xdr:cNvSpPr txBox="1">
          <a:spLocks noChangeArrowheads="1"/>
        </xdr:cNvSpPr>
      </xdr:nvSpPr>
      <xdr:spPr bwMode="auto">
        <a:xfrm>
          <a:off x="1638300" y="8429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</xdr:row>
      <xdr:rowOff>0</xdr:rowOff>
    </xdr:from>
    <xdr:ext cx="0" cy="161925"/>
    <xdr:sp macro="" textlink="">
      <xdr:nvSpPr>
        <xdr:cNvPr id="83" name="Text Box 16"/>
        <xdr:cNvSpPr txBox="1">
          <a:spLocks noChangeArrowheads="1"/>
        </xdr:cNvSpPr>
      </xdr:nvSpPr>
      <xdr:spPr bwMode="auto">
        <a:xfrm>
          <a:off x="1638300" y="8429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</xdr:row>
      <xdr:rowOff>0</xdr:rowOff>
    </xdr:from>
    <xdr:ext cx="0" cy="161925"/>
    <xdr:sp macro="" textlink="">
      <xdr:nvSpPr>
        <xdr:cNvPr id="84" name="Text Box 17"/>
        <xdr:cNvSpPr txBox="1">
          <a:spLocks noChangeArrowheads="1"/>
        </xdr:cNvSpPr>
      </xdr:nvSpPr>
      <xdr:spPr bwMode="auto">
        <a:xfrm>
          <a:off x="1638300" y="8429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</xdr:row>
      <xdr:rowOff>0</xdr:rowOff>
    </xdr:from>
    <xdr:ext cx="0" cy="161925"/>
    <xdr:sp macro="" textlink="">
      <xdr:nvSpPr>
        <xdr:cNvPr id="85" name="Text Box 18"/>
        <xdr:cNvSpPr txBox="1">
          <a:spLocks noChangeArrowheads="1"/>
        </xdr:cNvSpPr>
      </xdr:nvSpPr>
      <xdr:spPr bwMode="auto">
        <a:xfrm>
          <a:off x="1638300" y="8429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</xdr:row>
      <xdr:rowOff>0</xdr:rowOff>
    </xdr:from>
    <xdr:ext cx="0" cy="161925"/>
    <xdr:sp macro="" textlink="">
      <xdr:nvSpPr>
        <xdr:cNvPr id="86" name="Text Box 19"/>
        <xdr:cNvSpPr txBox="1">
          <a:spLocks noChangeArrowheads="1"/>
        </xdr:cNvSpPr>
      </xdr:nvSpPr>
      <xdr:spPr bwMode="auto">
        <a:xfrm>
          <a:off x="1638300" y="8429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</xdr:row>
      <xdr:rowOff>0</xdr:rowOff>
    </xdr:from>
    <xdr:ext cx="0" cy="161925"/>
    <xdr:sp macro="" textlink="">
      <xdr:nvSpPr>
        <xdr:cNvPr id="87" name="Text Box 20"/>
        <xdr:cNvSpPr txBox="1">
          <a:spLocks noChangeArrowheads="1"/>
        </xdr:cNvSpPr>
      </xdr:nvSpPr>
      <xdr:spPr bwMode="auto">
        <a:xfrm>
          <a:off x="1638300" y="8429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</xdr:row>
      <xdr:rowOff>0</xdr:rowOff>
    </xdr:from>
    <xdr:ext cx="0" cy="161925"/>
    <xdr:sp macro="" textlink="">
      <xdr:nvSpPr>
        <xdr:cNvPr id="88" name="Text Box 21"/>
        <xdr:cNvSpPr txBox="1">
          <a:spLocks noChangeArrowheads="1"/>
        </xdr:cNvSpPr>
      </xdr:nvSpPr>
      <xdr:spPr bwMode="auto">
        <a:xfrm>
          <a:off x="1638300" y="8429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</xdr:row>
      <xdr:rowOff>0</xdr:rowOff>
    </xdr:from>
    <xdr:ext cx="0" cy="161925"/>
    <xdr:sp macro="" textlink="">
      <xdr:nvSpPr>
        <xdr:cNvPr id="89" name="Text Box 22"/>
        <xdr:cNvSpPr txBox="1">
          <a:spLocks noChangeArrowheads="1"/>
        </xdr:cNvSpPr>
      </xdr:nvSpPr>
      <xdr:spPr bwMode="auto">
        <a:xfrm>
          <a:off x="1638300" y="8429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154</xdr:row>
      <xdr:rowOff>0</xdr:rowOff>
    </xdr:from>
    <xdr:ext cx="0" cy="161925"/>
    <xdr:sp macro="" textlink="">
      <xdr:nvSpPr>
        <xdr:cNvPr id="90" name="Text Box 1"/>
        <xdr:cNvSpPr txBox="1">
          <a:spLocks noChangeArrowheads="1"/>
        </xdr:cNvSpPr>
      </xdr:nvSpPr>
      <xdr:spPr bwMode="auto">
        <a:xfrm>
          <a:off x="1638300" y="1310830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154</xdr:row>
      <xdr:rowOff>0</xdr:rowOff>
    </xdr:from>
    <xdr:ext cx="0" cy="161925"/>
    <xdr:sp macro="" textlink="">
      <xdr:nvSpPr>
        <xdr:cNvPr id="91" name="Text Box 2"/>
        <xdr:cNvSpPr txBox="1">
          <a:spLocks noChangeArrowheads="1"/>
        </xdr:cNvSpPr>
      </xdr:nvSpPr>
      <xdr:spPr bwMode="auto">
        <a:xfrm>
          <a:off x="1638300" y="1310830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154</xdr:row>
      <xdr:rowOff>0</xdr:rowOff>
    </xdr:from>
    <xdr:ext cx="0" cy="161925"/>
    <xdr:sp macro="" textlink="">
      <xdr:nvSpPr>
        <xdr:cNvPr id="92" name="Text Box 3"/>
        <xdr:cNvSpPr txBox="1">
          <a:spLocks noChangeArrowheads="1"/>
        </xdr:cNvSpPr>
      </xdr:nvSpPr>
      <xdr:spPr bwMode="auto">
        <a:xfrm>
          <a:off x="1638300" y="1310830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154</xdr:row>
      <xdr:rowOff>0</xdr:rowOff>
    </xdr:from>
    <xdr:ext cx="0" cy="161925"/>
    <xdr:sp macro="" textlink="">
      <xdr:nvSpPr>
        <xdr:cNvPr id="93" name="Text Box 4"/>
        <xdr:cNvSpPr txBox="1">
          <a:spLocks noChangeArrowheads="1"/>
        </xdr:cNvSpPr>
      </xdr:nvSpPr>
      <xdr:spPr bwMode="auto">
        <a:xfrm>
          <a:off x="1638300" y="1310830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154</xdr:row>
      <xdr:rowOff>0</xdr:rowOff>
    </xdr:from>
    <xdr:ext cx="0" cy="161925"/>
    <xdr:sp macro="" textlink="">
      <xdr:nvSpPr>
        <xdr:cNvPr id="94" name="Text Box 5"/>
        <xdr:cNvSpPr txBox="1">
          <a:spLocks noChangeArrowheads="1"/>
        </xdr:cNvSpPr>
      </xdr:nvSpPr>
      <xdr:spPr bwMode="auto">
        <a:xfrm>
          <a:off x="1638300" y="1310830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154</xdr:row>
      <xdr:rowOff>0</xdr:rowOff>
    </xdr:from>
    <xdr:ext cx="0" cy="161925"/>
    <xdr:sp macro="" textlink="">
      <xdr:nvSpPr>
        <xdr:cNvPr id="95" name="Text Box 6"/>
        <xdr:cNvSpPr txBox="1">
          <a:spLocks noChangeArrowheads="1"/>
        </xdr:cNvSpPr>
      </xdr:nvSpPr>
      <xdr:spPr bwMode="auto">
        <a:xfrm>
          <a:off x="1638300" y="1310830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154</xdr:row>
      <xdr:rowOff>0</xdr:rowOff>
    </xdr:from>
    <xdr:ext cx="0" cy="161925"/>
    <xdr:sp macro="" textlink="">
      <xdr:nvSpPr>
        <xdr:cNvPr id="96" name="Text Box 7"/>
        <xdr:cNvSpPr txBox="1">
          <a:spLocks noChangeArrowheads="1"/>
        </xdr:cNvSpPr>
      </xdr:nvSpPr>
      <xdr:spPr bwMode="auto">
        <a:xfrm>
          <a:off x="1638300" y="1310830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154</xdr:row>
      <xdr:rowOff>0</xdr:rowOff>
    </xdr:from>
    <xdr:ext cx="0" cy="161925"/>
    <xdr:sp macro="" textlink="">
      <xdr:nvSpPr>
        <xdr:cNvPr id="97" name="Text Box 8"/>
        <xdr:cNvSpPr txBox="1">
          <a:spLocks noChangeArrowheads="1"/>
        </xdr:cNvSpPr>
      </xdr:nvSpPr>
      <xdr:spPr bwMode="auto">
        <a:xfrm>
          <a:off x="1638300" y="1310830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154</xdr:row>
      <xdr:rowOff>0</xdr:rowOff>
    </xdr:from>
    <xdr:ext cx="0" cy="161925"/>
    <xdr:sp macro="" textlink="">
      <xdr:nvSpPr>
        <xdr:cNvPr id="98" name="Text Box 9"/>
        <xdr:cNvSpPr txBox="1">
          <a:spLocks noChangeArrowheads="1"/>
        </xdr:cNvSpPr>
      </xdr:nvSpPr>
      <xdr:spPr bwMode="auto">
        <a:xfrm>
          <a:off x="1638300" y="1310830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154</xdr:row>
      <xdr:rowOff>0</xdr:rowOff>
    </xdr:from>
    <xdr:ext cx="0" cy="161925"/>
    <xdr:sp macro="" textlink="">
      <xdr:nvSpPr>
        <xdr:cNvPr id="99" name="Text Box 10"/>
        <xdr:cNvSpPr txBox="1">
          <a:spLocks noChangeArrowheads="1"/>
        </xdr:cNvSpPr>
      </xdr:nvSpPr>
      <xdr:spPr bwMode="auto">
        <a:xfrm>
          <a:off x="1638300" y="1310830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154</xdr:row>
      <xdr:rowOff>0</xdr:rowOff>
    </xdr:from>
    <xdr:ext cx="0" cy="161925"/>
    <xdr:sp macro="" textlink="">
      <xdr:nvSpPr>
        <xdr:cNvPr id="100" name="Text Box 11"/>
        <xdr:cNvSpPr txBox="1">
          <a:spLocks noChangeArrowheads="1"/>
        </xdr:cNvSpPr>
      </xdr:nvSpPr>
      <xdr:spPr bwMode="auto">
        <a:xfrm>
          <a:off x="1638300" y="1310830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154</xdr:row>
      <xdr:rowOff>0</xdr:rowOff>
    </xdr:from>
    <xdr:ext cx="0" cy="161925"/>
    <xdr:sp macro="" textlink="">
      <xdr:nvSpPr>
        <xdr:cNvPr id="101" name="Text Box 12"/>
        <xdr:cNvSpPr txBox="1">
          <a:spLocks noChangeArrowheads="1"/>
        </xdr:cNvSpPr>
      </xdr:nvSpPr>
      <xdr:spPr bwMode="auto">
        <a:xfrm>
          <a:off x="1638300" y="1310830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154</xdr:row>
      <xdr:rowOff>0</xdr:rowOff>
    </xdr:from>
    <xdr:ext cx="0" cy="161925"/>
    <xdr:sp macro="" textlink="">
      <xdr:nvSpPr>
        <xdr:cNvPr id="102" name="Text Box 13"/>
        <xdr:cNvSpPr txBox="1">
          <a:spLocks noChangeArrowheads="1"/>
        </xdr:cNvSpPr>
      </xdr:nvSpPr>
      <xdr:spPr bwMode="auto">
        <a:xfrm>
          <a:off x="1638300" y="1310830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154</xdr:row>
      <xdr:rowOff>0</xdr:rowOff>
    </xdr:from>
    <xdr:ext cx="0" cy="161925"/>
    <xdr:sp macro="" textlink="">
      <xdr:nvSpPr>
        <xdr:cNvPr id="103" name="Text Box 14"/>
        <xdr:cNvSpPr txBox="1">
          <a:spLocks noChangeArrowheads="1"/>
        </xdr:cNvSpPr>
      </xdr:nvSpPr>
      <xdr:spPr bwMode="auto">
        <a:xfrm>
          <a:off x="1638300" y="1310830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154</xdr:row>
      <xdr:rowOff>0</xdr:rowOff>
    </xdr:from>
    <xdr:ext cx="0" cy="161925"/>
    <xdr:sp macro="" textlink="">
      <xdr:nvSpPr>
        <xdr:cNvPr id="104" name="Text Box 15"/>
        <xdr:cNvSpPr txBox="1">
          <a:spLocks noChangeArrowheads="1"/>
        </xdr:cNvSpPr>
      </xdr:nvSpPr>
      <xdr:spPr bwMode="auto">
        <a:xfrm>
          <a:off x="1638300" y="1310830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154</xdr:row>
      <xdr:rowOff>0</xdr:rowOff>
    </xdr:from>
    <xdr:ext cx="0" cy="161925"/>
    <xdr:sp macro="" textlink="">
      <xdr:nvSpPr>
        <xdr:cNvPr id="105" name="Text Box 16"/>
        <xdr:cNvSpPr txBox="1">
          <a:spLocks noChangeArrowheads="1"/>
        </xdr:cNvSpPr>
      </xdr:nvSpPr>
      <xdr:spPr bwMode="auto">
        <a:xfrm>
          <a:off x="1638300" y="1310830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154</xdr:row>
      <xdr:rowOff>0</xdr:rowOff>
    </xdr:from>
    <xdr:ext cx="0" cy="161925"/>
    <xdr:sp macro="" textlink="">
      <xdr:nvSpPr>
        <xdr:cNvPr id="106" name="Text Box 17"/>
        <xdr:cNvSpPr txBox="1">
          <a:spLocks noChangeArrowheads="1"/>
        </xdr:cNvSpPr>
      </xdr:nvSpPr>
      <xdr:spPr bwMode="auto">
        <a:xfrm>
          <a:off x="1638300" y="1310830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154</xdr:row>
      <xdr:rowOff>0</xdr:rowOff>
    </xdr:from>
    <xdr:ext cx="0" cy="161925"/>
    <xdr:sp macro="" textlink="">
      <xdr:nvSpPr>
        <xdr:cNvPr id="107" name="Text Box 18"/>
        <xdr:cNvSpPr txBox="1">
          <a:spLocks noChangeArrowheads="1"/>
        </xdr:cNvSpPr>
      </xdr:nvSpPr>
      <xdr:spPr bwMode="auto">
        <a:xfrm>
          <a:off x="1638300" y="1310830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154</xdr:row>
      <xdr:rowOff>0</xdr:rowOff>
    </xdr:from>
    <xdr:ext cx="0" cy="161925"/>
    <xdr:sp macro="" textlink="">
      <xdr:nvSpPr>
        <xdr:cNvPr id="108" name="Text Box 19"/>
        <xdr:cNvSpPr txBox="1">
          <a:spLocks noChangeArrowheads="1"/>
        </xdr:cNvSpPr>
      </xdr:nvSpPr>
      <xdr:spPr bwMode="auto">
        <a:xfrm>
          <a:off x="1638300" y="1310830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154</xdr:row>
      <xdr:rowOff>0</xdr:rowOff>
    </xdr:from>
    <xdr:ext cx="0" cy="161925"/>
    <xdr:sp macro="" textlink="">
      <xdr:nvSpPr>
        <xdr:cNvPr id="109" name="Text Box 20"/>
        <xdr:cNvSpPr txBox="1">
          <a:spLocks noChangeArrowheads="1"/>
        </xdr:cNvSpPr>
      </xdr:nvSpPr>
      <xdr:spPr bwMode="auto">
        <a:xfrm>
          <a:off x="1638300" y="1310830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154</xdr:row>
      <xdr:rowOff>0</xdr:rowOff>
    </xdr:from>
    <xdr:ext cx="0" cy="161925"/>
    <xdr:sp macro="" textlink="">
      <xdr:nvSpPr>
        <xdr:cNvPr id="110" name="Text Box 21"/>
        <xdr:cNvSpPr txBox="1">
          <a:spLocks noChangeArrowheads="1"/>
        </xdr:cNvSpPr>
      </xdr:nvSpPr>
      <xdr:spPr bwMode="auto">
        <a:xfrm>
          <a:off x="1638300" y="1310830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154</xdr:row>
      <xdr:rowOff>0</xdr:rowOff>
    </xdr:from>
    <xdr:ext cx="0" cy="161925"/>
    <xdr:sp macro="" textlink="">
      <xdr:nvSpPr>
        <xdr:cNvPr id="111" name="Text Box 22"/>
        <xdr:cNvSpPr txBox="1">
          <a:spLocks noChangeArrowheads="1"/>
        </xdr:cNvSpPr>
      </xdr:nvSpPr>
      <xdr:spPr bwMode="auto">
        <a:xfrm>
          <a:off x="1638300" y="1310830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154</xdr:row>
      <xdr:rowOff>0</xdr:rowOff>
    </xdr:from>
    <xdr:ext cx="0" cy="161925"/>
    <xdr:sp macro="" textlink="">
      <xdr:nvSpPr>
        <xdr:cNvPr id="112" name="Text Box 1"/>
        <xdr:cNvSpPr txBox="1">
          <a:spLocks noChangeArrowheads="1"/>
        </xdr:cNvSpPr>
      </xdr:nvSpPr>
      <xdr:spPr bwMode="auto">
        <a:xfrm>
          <a:off x="1638300" y="1310830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154</xdr:row>
      <xdr:rowOff>0</xdr:rowOff>
    </xdr:from>
    <xdr:ext cx="0" cy="161925"/>
    <xdr:sp macro="" textlink="">
      <xdr:nvSpPr>
        <xdr:cNvPr id="113" name="Text Box 2"/>
        <xdr:cNvSpPr txBox="1">
          <a:spLocks noChangeArrowheads="1"/>
        </xdr:cNvSpPr>
      </xdr:nvSpPr>
      <xdr:spPr bwMode="auto">
        <a:xfrm>
          <a:off x="1638300" y="1310830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154</xdr:row>
      <xdr:rowOff>0</xdr:rowOff>
    </xdr:from>
    <xdr:ext cx="0" cy="161925"/>
    <xdr:sp macro="" textlink="">
      <xdr:nvSpPr>
        <xdr:cNvPr id="114" name="Text Box 3"/>
        <xdr:cNvSpPr txBox="1">
          <a:spLocks noChangeArrowheads="1"/>
        </xdr:cNvSpPr>
      </xdr:nvSpPr>
      <xdr:spPr bwMode="auto">
        <a:xfrm>
          <a:off x="1638300" y="1310830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154</xdr:row>
      <xdr:rowOff>0</xdr:rowOff>
    </xdr:from>
    <xdr:ext cx="0" cy="161925"/>
    <xdr:sp macro="" textlink="">
      <xdr:nvSpPr>
        <xdr:cNvPr id="115" name="Text Box 4"/>
        <xdr:cNvSpPr txBox="1">
          <a:spLocks noChangeArrowheads="1"/>
        </xdr:cNvSpPr>
      </xdr:nvSpPr>
      <xdr:spPr bwMode="auto">
        <a:xfrm>
          <a:off x="1638300" y="1310830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154</xdr:row>
      <xdr:rowOff>0</xdr:rowOff>
    </xdr:from>
    <xdr:ext cx="0" cy="161925"/>
    <xdr:sp macro="" textlink="">
      <xdr:nvSpPr>
        <xdr:cNvPr id="116" name="Text Box 5"/>
        <xdr:cNvSpPr txBox="1">
          <a:spLocks noChangeArrowheads="1"/>
        </xdr:cNvSpPr>
      </xdr:nvSpPr>
      <xdr:spPr bwMode="auto">
        <a:xfrm>
          <a:off x="1638300" y="1310830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154</xdr:row>
      <xdr:rowOff>0</xdr:rowOff>
    </xdr:from>
    <xdr:ext cx="0" cy="161925"/>
    <xdr:sp macro="" textlink="">
      <xdr:nvSpPr>
        <xdr:cNvPr id="117" name="Text Box 6"/>
        <xdr:cNvSpPr txBox="1">
          <a:spLocks noChangeArrowheads="1"/>
        </xdr:cNvSpPr>
      </xdr:nvSpPr>
      <xdr:spPr bwMode="auto">
        <a:xfrm>
          <a:off x="1638300" y="1310830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154</xdr:row>
      <xdr:rowOff>0</xdr:rowOff>
    </xdr:from>
    <xdr:ext cx="0" cy="161925"/>
    <xdr:sp macro="" textlink="">
      <xdr:nvSpPr>
        <xdr:cNvPr id="118" name="Text Box 7"/>
        <xdr:cNvSpPr txBox="1">
          <a:spLocks noChangeArrowheads="1"/>
        </xdr:cNvSpPr>
      </xdr:nvSpPr>
      <xdr:spPr bwMode="auto">
        <a:xfrm>
          <a:off x="1638300" y="1310830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154</xdr:row>
      <xdr:rowOff>0</xdr:rowOff>
    </xdr:from>
    <xdr:ext cx="0" cy="161925"/>
    <xdr:sp macro="" textlink="">
      <xdr:nvSpPr>
        <xdr:cNvPr id="119" name="Text Box 8"/>
        <xdr:cNvSpPr txBox="1">
          <a:spLocks noChangeArrowheads="1"/>
        </xdr:cNvSpPr>
      </xdr:nvSpPr>
      <xdr:spPr bwMode="auto">
        <a:xfrm>
          <a:off x="1638300" y="1310830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154</xdr:row>
      <xdr:rowOff>0</xdr:rowOff>
    </xdr:from>
    <xdr:ext cx="0" cy="161925"/>
    <xdr:sp macro="" textlink="">
      <xdr:nvSpPr>
        <xdr:cNvPr id="120" name="Text Box 9"/>
        <xdr:cNvSpPr txBox="1">
          <a:spLocks noChangeArrowheads="1"/>
        </xdr:cNvSpPr>
      </xdr:nvSpPr>
      <xdr:spPr bwMode="auto">
        <a:xfrm>
          <a:off x="1638300" y="1310830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154</xdr:row>
      <xdr:rowOff>0</xdr:rowOff>
    </xdr:from>
    <xdr:ext cx="0" cy="161925"/>
    <xdr:sp macro="" textlink="">
      <xdr:nvSpPr>
        <xdr:cNvPr id="121" name="Text Box 10"/>
        <xdr:cNvSpPr txBox="1">
          <a:spLocks noChangeArrowheads="1"/>
        </xdr:cNvSpPr>
      </xdr:nvSpPr>
      <xdr:spPr bwMode="auto">
        <a:xfrm>
          <a:off x="1638300" y="1310830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154</xdr:row>
      <xdr:rowOff>0</xdr:rowOff>
    </xdr:from>
    <xdr:ext cx="0" cy="161925"/>
    <xdr:sp macro="" textlink="">
      <xdr:nvSpPr>
        <xdr:cNvPr id="122" name="Text Box 11"/>
        <xdr:cNvSpPr txBox="1">
          <a:spLocks noChangeArrowheads="1"/>
        </xdr:cNvSpPr>
      </xdr:nvSpPr>
      <xdr:spPr bwMode="auto">
        <a:xfrm>
          <a:off x="1638300" y="1310830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154</xdr:row>
      <xdr:rowOff>0</xdr:rowOff>
    </xdr:from>
    <xdr:ext cx="0" cy="161925"/>
    <xdr:sp macro="" textlink="">
      <xdr:nvSpPr>
        <xdr:cNvPr id="123" name="Text Box 12"/>
        <xdr:cNvSpPr txBox="1">
          <a:spLocks noChangeArrowheads="1"/>
        </xdr:cNvSpPr>
      </xdr:nvSpPr>
      <xdr:spPr bwMode="auto">
        <a:xfrm>
          <a:off x="1638300" y="1310830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154</xdr:row>
      <xdr:rowOff>0</xdr:rowOff>
    </xdr:from>
    <xdr:ext cx="0" cy="161925"/>
    <xdr:sp macro="" textlink="">
      <xdr:nvSpPr>
        <xdr:cNvPr id="124" name="Text Box 13"/>
        <xdr:cNvSpPr txBox="1">
          <a:spLocks noChangeArrowheads="1"/>
        </xdr:cNvSpPr>
      </xdr:nvSpPr>
      <xdr:spPr bwMode="auto">
        <a:xfrm>
          <a:off x="1638300" y="1310830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154</xdr:row>
      <xdr:rowOff>0</xdr:rowOff>
    </xdr:from>
    <xdr:ext cx="0" cy="161925"/>
    <xdr:sp macro="" textlink="">
      <xdr:nvSpPr>
        <xdr:cNvPr id="125" name="Text Box 14"/>
        <xdr:cNvSpPr txBox="1">
          <a:spLocks noChangeArrowheads="1"/>
        </xdr:cNvSpPr>
      </xdr:nvSpPr>
      <xdr:spPr bwMode="auto">
        <a:xfrm>
          <a:off x="1638300" y="1310830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154</xdr:row>
      <xdr:rowOff>0</xdr:rowOff>
    </xdr:from>
    <xdr:ext cx="0" cy="161925"/>
    <xdr:sp macro="" textlink="">
      <xdr:nvSpPr>
        <xdr:cNvPr id="126" name="Text Box 15"/>
        <xdr:cNvSpPr txBox="1">
          <a:spLocks noChangeArrowheads="1"/>
        </xdr:cNvSpPr>
      </xdr:nvSpPr>
      <xdr:spPr bwMode="auto">
        <a:xfrm>
          <a:off x="1638300" y="1310830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154</xdr:row>
      <xdr:rowOff>0</xdr:rowOff>
    </xdr:from>
    <xdr:ext cx="0" cy="161925"/>
    <xdr:sp macro="" textlink="">
      <xdr:nvSpPr>
        <xdr:cNvPr id="127" name="Text Box 16"/>
        <xdr:cNvSpPr txBox="1">
          <a:spLocks noChangeArrowheads="1"/>
        </xdr:cNvSpPr>
      </xdr:nvSpPr>
      <xdr:spPr bwMode="auto">
        <a:xfrm>
          <a:off x="1638300" y="1310830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154</xdr:row>
      <xdr:rowOff>0</xdr:rowOff>
    </xdr:from>
    <xdr:ext cx="0" cy="161925"/>
    <xdr:sp macro="" textlink="">
      <xdr:nvSpPr>
        <xdr:cNvPr id="128" name="Text Box 17"/>
        <xdr:cNvSpPr txBox="1">
          <a:spLocks noChangeArrowheads="1"/>
        </xdr:cNvSpPr>
      </xdr:nvSpPr>
      <xdr:spPr bwMode="auto">
        <a:xfrm>
          <a:off x="1638300" y="1310830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154</xdr:row>
      <xdr:rowOff>0</xdr:rowOff>
    </xdr:from>
    <xdr:ext cx="0" cy="161925"/>
    <xdr:sp macro="" textlink="">
      <xdr:nvSpPr>
        <xdr:cNvPr id="129" name="Text Box 18"/>
        <xdr:cNvSpPr txBox="1">
          <a:spLocks noChangeArrowheads="1"/>
        </xdr:cNvSpPr>
      </xdr:nvSpPr>
      <xdr:spPr bwMode="auto">
        <a:xfrm>
          <a:off x="1638300" y="1310830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154</xdr:row>
      <xdr:rowOff>0</xdr:rowOff>
    </xdr:from>
    <xdr:ext cx="0" cy="161925"/>
    <xdr:sp macro="" textlink="">
      <xdr:nvSpPr>
        <xdr:cNvPr id="130" name="Text Box 19"/>
        <xdr:cNvSpPr txBox="1">
          <a:spLocks noChangeArrowheads="1"/>
        </xdr:cNvSpPr>
      </xdr:nvSpPr>
      <xdr:spPr bwMode="auto">
        <a:xfrm>
          <a:off x="1638300" y="1310830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154</xdr:row>
      <xdr:rowOff>0</xdr:rowOff>
    </xdr:from>
    <xdr:ext cx="0" cy="161925"/>
    <xdr:sp macro="" textlink="">
      <xdr:nvSpPr>
        <xdr:cNvPr id="131" name="Text Box 20"/>
        <xdr:cNvSpPr txBox="1">
          <a:spLocks noChangeArrowheads="1"/>
        </xdr:cNvSpPr>
      </xdr:nvSpPr>
      <xdr:spPr bwMode="auto">
        <a:xfrm>
          <a:off x="1638300" y="1310830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154</xdr:row>
      <xdr:rowOff>0</xdr:rowOff>
    </xdr:from>
    <xdr:ext cx="0" cy="161925"/>
    <xdr:sp macro="" textlink="">
      <xdr:nvSpPr>
        <xdr:cNvPr id="132" name="Text Box 21"/>
        <xdr:cNvSpPr txBox="1">
          <a:spLocks noChangeArrowheads="1"/>
        </xdr:cNvSpPr>
      </xdr:nvSpPr>
      <xdr:spPr bwMode="auto">
        <a:xfrm>
          <a:off x="1638300" y="1310830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154</xdr:row>
      <xdr:rowOff>0</xdr:rowOff>
    </xdr:from>
    <xdr:ext cx="0" cy="161925"/>
    <xdr:sp macro="" textlink="">
      <xdr:nvSpPr>
        <xdr:cNvPr id="133" name="Text Box 22"/>
        <xdr:cNvSpPr txBox="1">
          <a:spLocks noChangeArrowheads="1"/>
        </xdr:cNvSpPr>
      </xdr:nvSpPr>
      <xdr:spPr bwMode="auto">
        <a:xfrm>
          <a:off x="1638300" y="1310830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154</xdr:row>
      <xdr:rowOff>0</xdr:rowOff>
    </xdr:from>
    <xdr:ext cx="0" cy="161925"/>
    <xdr:sp macro="" textlink="">
      <xdr:nvSpPr>
        <xdr:cNvPr id="134" name="Text Box 1"/>
        <xdr:cNvSpPr txBox="1">
          <a:spLocks noChangeArrowheads="1"/>
        </xdr:cNvSpPr>
      </xdr:nvSpPr>
      <xdr:spPr bwMode="auto">
        <a:xfrm>
          <a:off x="1638300" y="1310830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154</xdr:row>
      <xdr:rowOff>0</xdr:rowOff>
    </xdr:from>
    <xdr:ext cx="0" cy="161925"/>
    <xdr:sp macro="" textlink="">
      <xdr:nvSpPr>
        <xdr:cNvPr id="135" name="Text Box 2"/>
        <xdr:cNvSpPr txBox="1">
          <a:spLocks noChangeArrowheads="1"/>
        </xdr:cNvSpPr>
      </xdr:nvSpPr>
      <xdr:spPr bwMode="auto">
        <a:xfrm>
          <a:off x="1638300" y="1310830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154</xdr:row>
      <xdr:rowOff>0</xdr:rowOff>
    </xdr:from>
    <xdr:ext cx="0" cy="161925"/>
    <xdr:sp macro="" textlink="">
      <xdr:nvSpPr>
        <xdr:cNvPr id="136" name="Text Box 3"/>
        <xdr:cNvSpPr txBox="1">
          <a:spLocks noChangeArrowheads="1"/>
        </xdr:cNvSpPr>
      </xdr:nvSpPr>
      <xdr:spPr bwMode="auto">
        <a:xfrm>
          <a:off x="1638300" y="1310830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154</xdr:row>
      <xdr:rowOff>0</xdr:rowOff>
    </xdr:from>
    <xdr:ext cx="0" cy="161925"/>
    <xdr:sp macro="" textlink="">
      <xdr:nvSpPr>
        <xdr:cNvPr id="137" name="Text Box 4"/>
        <xdr:cNvSpPr txBox="1">
          <a:spLocks noChangeArrowheads="1"/>
        </xdr:cNvSpPr>
      </xdr:nvSpPr>
      <xdr:spPr bwMode="auto">
        <a:xfrm>
          <a:off x="1638300" y="1310830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154</xdr:row>
      <xdr:rowOff>0</xdr:rowOff>
    </xdr:from>
    <xdr:ext cx="0" cy="161925"/>
    <xdr:sp macro="" textlink="">
      <xdr:nvSpPr>
        <xdr:cNvPr id="138" name="Text Box 5"/>
        <xdr:cNvSpPr txBox="1">
          <a:spLocks noChangeArrowheads="1"/>
        </xdr:cNvSpPr>
      </xdr:nvSpPr>
      <xdr:spPr bwMode="auto">
        <a:xfrm>
          <a:off x="1638300" y="1310830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154</xdr:row>
      <xdr:rowOff>0</xdr:rowOff>
    </xdr:from>
    <xdr:ext cx="0" cy="161925"/>
    <xdr:sp macro="" textlink="">
      <xdr:nvSpPr>
        <xdr:cNvPr id="139" name="Text Box 6"/>
        <xdr:cNvSpPr txBox="1">
          <a:spLocks noChangeArrowheads="1"/>
        </xdr:cNvSpPr>
      </xdr:nvSpPr>
      <xdr:spPr bwMode="auto">
        <a:xfrm>
          <a:off x="1638300" y="1310830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154</xdr:row>
      <xdr:rowOff>0</xdr:rowOff>
    </xdr:from>
    <xdr:ext cx="0" cy="161925"/>
    <xdr:sp macro="" textlink="">
      <xdr:nvSpPr>
        <xdr:cNvPr id="140" name="Text Box 7"/>
        <xdr:cNvSpPr txBox="1">
          <a:spLocks noChangeArrowheads="1"/>
        </xdr:cNvSpPr>
      </xdr:nvSpPr>
      <xdr:spPr bwMode="auto">
        <a:xfrm>
          <a:off x="1638300" y="1310830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154</xdr:row>
      <xdr:rowOff>0</xdr:rowOff>
    </xdr:from>
    <xdr:ext cx="0" cy="161925"/>
    <xdr:sp macro="" textlink="">
      <xdr:nvSpPr>
        <xdr:cNvPr id="141" name="Text Box 8"/>
        <xdr:cNvSpPr txBox="1">
          <a:spLocks noChangeArrowheads="1"/>
        </xdr:cNvSpPr>
      </xdr:nvSpPr>
      <xdr:spPr bwMode="auto">
        <a:xfrm>
          <a:off x="1638300" y="1310830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154</xdr:row>
      <xdr:rowOff>0</xdr:rowOff>
    </xdr:from>
    <xdr:ext cx="0" cy="161925"/>
    <xdr:sp macro="" textlink="">
      <xdr:nvSpPr>
        <xdr:cNvPr id="142" name="Text Box 9"/>
        <xdr:cNvSpPr txBox="1">
          <a:spLocks noChangeArrowheads="1"/>
        </xdr:cNvSpPr>
      </xdr:nvSpPr>
      <xdr:spPr bwMode="auto">
        <a:xfrm>
          <a:off x="1638300" y="1310830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154</xdr:row>
      <xdr:rowOff>0</xdr:rowOff>
    </xdr:from>
    <xdr:ext cx="0" cy="161925"/>
    <xdr:sp macro="" textlink="">
      <xdr:nvSpPr>
        <xdr:cNvPr id="143" name="Text Box 10"/>
        <xdr:cNvSpPr txBox="1">
          <a:spLocks noChangeArrowheads="1"/>
        </xdr:cNvSpPr>
      </xdr:nvSpPr>
      <xdr:spPr bwMode="auto">
        <a:xfrm>
          <a:off x="1638300" y="1310830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154</xdr:row>
      <xdr:rowOff>0</xdr:rowOff>
    </xdr:from>
    <xdr:ext cx="0" cy="161925"/>
    <xdr:sp macro="" textlink="">
      <xdr:nvSpPr>
        <xdr:cNvPr id="144" name="Text Box 11"/>
        <xdr:cNvSpPr txBox="1">
          <a:spLocks noChangeArrowheads="1"/>
        </xdr:cNvSpPr>
      </xdr:nvSpPr>
      <xdr:spPr bwMode="auto">
        <a:xfrm>
          <a:off x="1638300" y="1310830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154</xdr:row>
      <xdr:rowOff>0</xdr:rowOff>
    </xdr:from>
    <xdr:ext cx="0" cy="161925"/>
    <xdr:sp macro="" textlink="">
      <xdr:nvSpPr>
        <xdr:cNvPr id="145" name="Text Box 12"/>
        <xdr:cNvSpPr txBox="1">
          <a:spLocks noChangeArrowheads="1"/>
        </xdr:cNvSpPr>
      </xdr:nvSpPr>
      <xdr:spPr bwMode="auto">
        <a:xfrm>
          <a:off x="1638300" y="1310830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154</xdr:row>
      <xdr:rowOff>0</xdr:rowOff>
    </xdr:from>
    <xdr:ext cx="0" cy="161925"/>
    <xdr:sp macro="" textlink="">
      <xdr:nvSpPr>
        <xdr:cNvPr id="146" name="Text Box 13"/>
        <xdr:cNvSpPr txBox="1">
          <a:spLocks noChangeArrowheads="1"/>
        </xdr:cNvSpPr>
      </xdr:nvSpPr>
      <xdr:spPr bwMode="auto">
        <a:xfrm>
          <a:off x="1638300" y="1310830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154</xdr:row>
      <xdr:rowOff>0</xdr:rowOff>
    </xdr:from>
    <xdr:ext cx="0" cy="161925"/>
    <xdr:sp macro="" textlink="">
      <xdr:nvSpPr>
        <xdr:cNvPr id="147" name="Text Box 14"/>
        <xdr:cNvSpPr txBox="1">
          <a:spLocks noChangeArrowheads="1"/>
        </xdr:cNvSpPr>
      </xdr:nvSpPr>
      <xdr:spPr bwMode="auto">
        <a:xfrm>
          <a:off x="1638300" y="1310830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154</xdr:row>
      <xdr:rowOff>0</xdr:rowOff>
    </xdr:from>
    <xdr:ext cx="0" cy="161925"/>
    <xdr:sp macro="" textlink="">
      <xdr:nvSpPr>
        <xdr:cNvPr id="148" name="Text Box 15"/>
        <xdr:cNvSpPr txBox="1">
          <a:spLocks noChangeArrowheads="1"/>
        </xdr:cNvSpPr>
      </xdr:nvSpPr>
      <xdr:spPr bwMode="auto">
        <a:xfrm>
          <a:off x="1638300" y="1310830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154</xdr:row>
      <xdr:rowOff>0</xdr:rowOff>
    </xdr:from>
    <xdr:ext cx="0" cy="161925"/>
    <xdr:sp macro="" textlink="">
      <xdr:nvSpPr>
        <xdr:cNvPr id="149" name="Text Box 16"/>
        <xdr:cNvSpPr txBox="1">
          <a:spLocks noChangeArrowheads="1"/>
        </xdr:cNvSpPr>
      </xdr:nvSpPr>
      <xdr:spPr bwMode="auto">
        <a:xfrm>
          <a:off x="1638300" y="1310830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154</xdr:row>
      <xdr:rowOff>0</xdr:rowOff>
    </xdr:from>
    <xdr:ext cx="0" cy="161925"/>
    <xdr:sp macro="" textlink="">
      <xdr:nvSpPr>
        <xdr:cNvPr id="150" name="Text Box 17"/>
        <xdr:cNvSpPr txBox="1">
          <a:spLocks noChangeArrowheads="1"/>
        </xdr:cNvSpPr>
      </xdr:nvSpPr>
      <xdr:spPr bwMode="auto">
        <a:xfrm>
          <a:off x="1638300" y="1310830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154</xdr:row>
      <xdr:rowOff>0</xdr:rowOff>
    </xdr:from>
    <xdr:ext cx="0" cy="161925"/>
    <xdr:sp macro="" textlink="">
      <xdr:nvSpPr>
        <xdr:cNvPr id="151" name="Text Box 18"/>
        <xdr:cNvSpPr txBox="1">
          <a:spLocks noChangeArrowheads="1"/>
        </xdr:cNvSpPr>
      </xdr:nvSpPr>
      <xdr:spPr bwMode="auto">
        <a:xfrm>
          <a:off x="1638300" y="1310830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154</xdr:row>
      <xdr:rowOff>0</xdr:rowOff>
    </xdr:from>
    <xdr:ext cx="0" cy="161925"/>
    <xdr:sp macro="" textlink="">
      <xdr:nvSpPr>
        <xdr:cNvPr id="152" name="Text Box 19"/>
        <xdr:cNvSpPr txBox="1">
          <a:spLocks noChangeArrowheads="1"/>
        </xdr:cNvSpPr>
      </xdr:nvSpPr>
      <xdr:spPr bwMode="auto">
        <a:xfrm>
          <a:off x="1638300" y="1310830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154</xdr:row>
      <xdr:rowOff>0</xdr:rowOff>
    </xdr:from>
    <xdr:ext cx="0" cy="161925"/>
    <xdr:sp macro="" textlink="">
      <xdr:nvSpPr>
        <xdr:cNvPr id="153" name="Text Box 20"/>
        <xdr:cNvSpPr txBox="1">
          <a:spLocks noChangeArrowheads="1"/>
        </xdr:cNvSpPr>
      </xdr:nvSpPr>
      <xdr:spPr bwMode="auto">
        <a:xfrm>
          <a:off x="1638300" y="1310830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154</xdr:row>
      <xdr:rowOff>0</xdr:rowOff>
    </xdr:from>
    <xdr:ext cx="0" cy="161925"/>
    <xdr:sp macro="" textlink="">
      <xdr:nvSpPr>
        <xdr:cNvPr id="154" name="Text Box 21"/>
        <xdr:cNvSpPr txBox="1">
          <a:spLocks noChangeArrowheads="1"/>
        </xdr:cNvSpPr>
      </xdr:nvSpPr>
      <xdr:spPr bwMode="auto">
        <a:xfrm>
          <a:off x="1638300" y="1310830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154</xdr:row>
      <xdr:rowOff>0</xdr:rowOff>
    </xdr:from>
    <xdr:ext cx="0" cy="161925"/>
    <xdr:sp macro="" textlink="">
      <xdr:nvSpPr>
        <xdr:cNvPr id="155" name="Text Box 22"/>
        <xdr:cNvSpPr txBox="1">
          <a:spLocks noChangeArrowheads="1"/>
        </xdr:cNvSpPr>
      </xdr:nvSpPr>
      <xdr:spPr bwMode="auto">
        <a:xfrm>
          <a:off x="1638300" y="1310830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154</xdr:row>
      <xdr:rowOff>0</xdr:rowOff>
    </xdr:from>
    <xdr:ext cx="0" cy="161925"/>
    <xdr:sp macro="" textlink="">
      <xdr:nvSpPr>
        <xdr:cNvPr id="156" name="Text Box 1"/>
        <xdr:cNvSpPr txBox="1">
          <a:spLocks noChangeArrowheads="1"/>
        </xdr:cNvSpPr>
      </xdr:nvSpPr>
      <xdr:spPr bwMode="auto">
        <a:xfrm>
          <a:off x="1638300" y="1310830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154</xdr:row>
      <xdr:rowOff>0</xdr:rowOff>
    </xdr:from>
    <xdr:ext cx="0" cy="161925"/>
    <xdr:sp macro="" textlink="">
      <xdr:nvSpPr>
        <xdr:cNvPr id="157" name="Text Box 2"/>
        <xdr:cNvSpPr txBox="1">
          <a:spLocks noChangeArrowheads="1"/>
        </xdr:cNvSpPr>
      </xdr:nvSpPr>
      <xdr:spPr bwMode="auto">
        <a:xfrm>
          <a:off x="1638300" y="1310830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154</xdr:row>
      <xdr:rowOff>0</xdr:rowOff>
    </xdr:from>
    <xdr:ext cx="0" cy="161925"/>
    <xdr:sp macro="" textlink="">
      <xdr:nvSpPr>
        <xdr:cNvPr id="158" name="Text Box 3"/>
        <xdr:cNvSpPr txBox="1">
          <a:spLocks noChangeArrowheads="1"/>
        </xdr:cNvSpPr>
      </xdr:nvSpPr>
      <xdr:spPr bwMode="auto">
        <a:xfrm>
          <a:off x="1638300" y="1310830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154</xdr:row>
      <xdr:rowOff>0</xdr:rowOff>
    </xdr:from>
    <xdr:ext cx="0" cy="161925"/>
    <xdr:sp macro="" textlink="">
      <xdr:nvSpPr>
        <xdr:cNvPr id="159" name="Text Box 4"/>
        <xdr:cNvSpPr txBox="1">
          <a:spLocks noChangeArrowheads="1"/>
        </xdr:cNvSpPr>
      </xdr:nvSpPr>
      <xdr:spPr bwMode="auto">
        <a:xfrm>
          <a:off x="1638300" y="1310830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154</xdr:row>
      <xdr:rowOff>0</xdr:rowOff>
    </xdr:from>
    <xdr:ext cx="0" cy="161925"/>
    <xdr:sp macro="" textlink="">
      <xdr:nvSpPr>
        <xdr:cNvPr id="160" name="Text Box 5"/>
        <xdr:cNvSpPr txBox="1">
          <a:spLocks noChangeArrowheads="1"/>
        </xdr:cNvSpPr>
      </xdr:nvSpPr>
      <xdr:spPr bwMode="auto">
        <a:xfrm>
          <a:off x="1638300" y="1310830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154</xdr:row>
      <xdr:rowOff>0</xdr:rowOff>
    </xdr:from>
    <xdr:ext cx="0" cy="161925"/>
    <xdr:sp macro="" textlink="">
      <xdr:nvSpPr>
        <xdr:cNvPr id="161" name="Text Box 6"/>
        <xdr:cNvSpPr txBox="1">
          <a:spLocks noChangeArrowheads="1"/>
        </xdr:cNvSpPr>
      </xdr:nvSpPr>
      <xdr:spPr bwMode="auto">
        <a:xfrm>
          <a:off x="1638300" y="1310830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154</xdr:row>
      <xdr:rowOff>0</xdr:rowOff>
    </xdr:from>
    <xdr:ext cx="0" cy="161925"/>
    <xdr:sp macro="" textlink="">
      <xdr:nvSpPr>
        <xdr:cNvPr id="162" name="Text Box 7"/>
        <xdr:cNvSpPr txBox="1">
          <a:spLocks noChangeArrowheads="1"/>
        </xdr:cNvSpPr>
      </xdr:nvSpPr>
      <xdr:spPr bwMode="auto">
        <a:xfrm>
          <a:off x="1638300" y="1310830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154</xdr:row>
      <xdr:rowOff>0</xdr:rowOff>
    </xdr:from>
    <xdr:ext cx="0" cy="161925"/>
    <xdr:sp macro="" textlink="">
      <xdr:nvSpPr>
        <xdr:cNvPr id="163" name="Text Box 8"/>
        <xdr:cNvSpPr txBox="1">
          <a:spLocks noChangeArrowheads="1"/>
        </xdr:cNvSpPr>
      </xdr:nvSpPr>
      <xdr:spPr bwMode="auto">
        <a:xfrm>
          <a:off x="1638300" y="1310830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154</xdr:row>
      <xdr:rowOff>0</xdr:rowOff>
    </xdr:from>
    <xdr:ext cx="0" cy="161925"/>
    <xdr:sp macro="" textlink="">
      <xdr:nvSpPr>
        <xdr:cNvPr id="164" name="Text Box 9"/>
        <xdr:cNvSpPr txBox="1">
          <a:spLocks noChangeArrowheads="1"/>
        </xdr:cNvSpPr>
      </xdr:nvSpPr>
      <xdr:spPr bwMode="auto">
        <a:xfrm>
          <a:off x="1638300" y="1310830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154</xdr:row>
      <xdr:rowOff>0</xdr:rowOff>
    </xdr:from>
    <xdr:ext cx="0" cy="161925"/>
    <xdr:sp macro="" textlink="">
      <xdr:nvSpPr>
        <xdr:cNvPr id="165" name="Text Box 10"/>
        <xdr:cNvSpPr txBox="1">
          <a:spLocks noChangeArrowheads="1"/>
        </xdr:cNvSpPr>
      </xdr:nvSpPr>
      <xdr:spPr bwMode="auto">
        <a:xfrm>
          <a:off x="1638300" y="1310830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154</xdr:row>
      <xdr:rowOff>0</xdr:rowOff>
    </xdr:from>
    <xdr:ext cx="0" cy="161925"/>
    <xdr:sp macro="" textlink="">
      <xdr:nvSpPr>
        <xdr:cNvPr id="166" name="Text Box 11"/>
        <xdr:cNvSpPr txBox="1">
          <a:spLocks noChangeArrowheads="1"/>
        </xdr:cNvSpPr>
      </xdr:nvSpPr>
      <xdr:spPr bwMode="auto">
        <a:xfrm>
          <a:off x="1638300" y="1310830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154</xdr:row>
      <xdr:rowOff>0</xdr:rowOff>
    </xdr:from>
    <xdr:ext cx="0" cy="161925"/>
    <xdr:sp macro="" textlink="">
      <xdr:nvSpPr>
        <xdr:cNvPr id="167" name="Text Box 12"/>
        <xdr:cNvSpPr txBox="1">
          <a:spLocks noChangeArrowheads="1"/>
        </xdr:cNvSpPr>
      </xdr:nvSpPr>
      <xdr:spPr bwMode="auto">
        <a:xfrm>
          <a:off x="1638300" y="1310830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154</xdr:row>
      <xdr:rowOff>0</xdr:rowOff>
    </xdr:from>
    <xdr:ext cx="0" cy="161925"/>
    <xdr:sp macro="" textlink="">
      <xdr:nvSpPr>
        <xdr:cNvPr id="168" name="Text Box 13"/>
        <xdr:cNvSpPr txBox="1">
          <a:spLocks noChangeArrowheads="1"/>
        </xdr:cNvSpPr>
      </xdr:nvSpPr>
      <xdr:spPr bwMode="auto">
        <a:xfrm>
          <a:off x="1638300" y="1310830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154</xdr:row>
      <xdr:rowOff>0</xdr:rowOff>
    </xdr:from>
    <xdr:ext cx="0" cy="161925"/>
    <xdr:sp macro="" textlink="">
      <xdr:nvSpPr>
        <xdr:cNvPr id="169" name="Text Box 14"/>
        <xdr:cNvSpPr txBox="1">
          <a:spLocks noChangeArrowheads="1"/>
        </xdr:cNvSpPr>
      </xdr:nvSpPr>
      <xdr:spPr bwMode="auto">
        <a:xfrm>
          <a:off x="1638300" y="1310830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154</xdr:row>
      <xdr:rowOff>0</xdr:rowOff>
    </xdr:from>
    <xdr:ext cx="0" cy="161925"/>
    <xdr:sp macro="" textlink="">
      <xdr:nvSpPr>
        <xdr:cNvPr id="170" name="Text Box 15"/>
        <xdr:cNvSpPr txBox="1">
          <a:spLocks noChangeArrowheads="1"/>
        </xdr:cNvSpPr>
      </xdr:nvSpPr>
      <xdr:spPr bwMode="auto">
        <a:xfrm>
          <a:off x="1638300" y="1310830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154</xdr:row>
      <xdr:rowOff>0</xdr:rowOff>
    </xdr:from>
    <xdr:ext cx="0" cy="161925"/>
    <xdr:sp macro="" textlink="">
      <xdr:nvSpPr>
        <xdr:cNvPr id="171" name="Text Box 16"/>
        <xdr:cNvSpPr txBox="1">
          <a:spLocks noChangeArrowheads="1"/>
        </xdr:cNvSpPr>
      </xdr:nvSpPr>
      <xdr:spPr bwMode="auto">
        <a:xfrm>
          <a:off x="1638300" y="1310830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154</xdr:row>
      <xdr:rowOff>0</xdr:rowOff>
    </xdr:from>
    <xdr:ext cx="0" cy="161925"/>
    <xdr:sp macro="" textlink="">
      <xdr:nvSpPr>
        <xdr:cNvPr id="172" name="Text Box 17"/>
        <xdr:cNvSpPr txBox="1">
          <a:spLocks noChangeArrowheads="1"/>
        </xdr:cNvSpPr>
      </xdr:nvSpPr>
      <xdr:spPr bwMode="auto">
        <a:xfrm>
          <a:off x="1638300" y="1310830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154</xdr:row>
      <xdr:rowOff>0</xdr:rowOff>
    </xdr:from>
    <xdr:ext cx="0" cy="161925"/>
    <xdr:sp macro="" textlink="">
      <xdr:nvSpPr>
        <xdr:cNvPr id="173" name="Text Box 18"/>
        <xdr:cNvSpPr txBox="1">
          <a:spLocks noChangeArrowheads="1"/>
        </xdr:cNvSpPr>
      </xdr:nvSpPr>
      <xdr:spPr bwMode="auto">
        <a:xfrm>
          <a:off x="1638300" y="1310830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154</xdr:row>
      <xdr:rowOff>0</xdr:rowOff>
    </xdr:from>
    <xdr:ext cx="0" cy="161925"/>
    <xdr:sp macro="" textlink="">
      <xdr:nvSpPr>
        <xdr:cNvPr id="174" name="Text Box 19"/>
        <xdr:cNvSpPr txBox="1">
          <a:spLocks noChangeArrowheads="1"/>
        </xdr:cNvSpPr>
      </xdr:nvSpPr>
      <xdr:spPr bwMode="auto">
        <a:xfrm>
          <a:off x="1638300" y="1310830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154</xdr:row>
      <xdr:rowOff>0</xdr:rowOff>
    </xdr:from>
    <xdr:ext cx="0" cy="161925"/>
    <xdr:sp macro="" textlink="">
      <xdr:nvSpPr>
        <xdr:cNvPr id="175" name="Text Box 20"/>
        <xdr:cNvSpPr txBox="1">
          <a:spLocks noChangeArrowheads="1"/>
        </xdr:cNvSpPr>
      </xdr:nvSpPr>
      <xdr:spPr bwMode="auto">
        <a:xfrm>
          <a:off x="1638300" y="1310830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154</xdr:row>
      <xdr:rowOff>0</xdr:rowOff>
    </xdr:from>
    <xdr:ext cx="0" cy="161925"/>
    <xdr:sp macro="" textlink="">
      <xdr:nvSpPr>
        <xdr:cNvPr id="176" name="Text Box 21"/>
        <xdr:cNvSpPr txBox="1">
          <a:spLocks noChangeArrowheads="1"/>
        </xdr:cNvSpPr>
      </xdr:nvSpPr>
      <xdr:spPr bwMode="auto">
        <a:xfrm>
          <a:off x="1638300" y="1310830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154</xdr:row>
      <xdr:rowOff>0</xdr:rowOff>
    </xdr:from>
    <xdr:ext cx="0" cy="161925"/>
    <xdr:sp macro="" textlink="">
      <xdr:nvSpPr>
        <xdr:cNvPr id="177" name="Text Box 22"/>
        <xdr:cNvSpPr txBox="1">
          <a:spLocks noChangeArrowheads="1"/>
        </xdr:cNvSpPr>
      </xdr:nvSpPr>
      <xdr:spPr bwMode="auto">
        <a:xfrm>
          <a:off x="1638300" y="1310830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242</xdr:row>
      <xdr:rowOff>0</xdr:rowOff>
    </xdr:from>
    <xdr:ext cx="0" cy="161925"/>
    <xdr:sp macro="" textlink="">
      <xdr:nvSpPr>
        <xdr:cNvPr id="178" name="Text Box 1"/>
        <xdr:cNvSpPr txBox="1">
          <a:spLocks noChangeArrowheads="1"/>
        </xdr:cNvSpPr>
      </xdr:nvSpPr>
      <xdr:spPr bwMode="auto">
        <a:xfrm>
          <a:off x="1638300" y="2080926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242</xdr:row>
      <xdr:rowOff>0</xdr:rowOff>
    </xdr:from>
    <xdr:ext cx="0" cy="161925"/>
    <xdr:sp macro="" textlink="">
      <xdr:nvSpPr>
        <xdr:cNvPr id="179" name="Text Box 2"/>
        <xdr:cNvSpPr txBox="1">
          <a:spLocks noChangeArrowheads="1"/>
        </xdr:cNvSpPr>
      </xdr:nvSpPr>
      <xdr:spPr bwMode="auto">
        <a:xfrm>
          <a:off x="1638300" y="2080926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242</xdr:row>
      <xdr:rowOff>0</xdr:rowOff>
    </xdr:from>
    <xdr:ext cx="0" cy="161925"/>
    <xdr:sp macro="" textlink="">
      <xdr:nvSpPr>
        <xdr:cNvPr id="180" name="Text Box 3"/>
        <xdr:cNvSpPr txBox="1">
          <a:spLocks noChangeArrowheads="1"/>
        </xdr:cNvSpPr>
      </xdr:nvSpPr>
      <xdr:spPr bwMode="auto">
        <a:xfrm>
          <a:off x="1638300" y="2080926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242</xdr:row>
      <xdr:rowOff>0</xdr:rowOff>
    </xdr:from>
    <xdr:ext cx="0" cy="161925"/>
    <xdr:sp macro="" textlink="">
      <xdr:nvSpPr>
        <xdr:cNvPr id="181" name="Text Box 4"/>
        <xdr:cNvSpPr txBox="1">
          <a:spLocks noChangeArrowheads="1"/>
        </xdr:cNvSpPr>
      </xdr:nvSpPr>
      <xdr:spPr bwMode="auto">
        <a:xfrm>
          <a:off x="1638300" y="2080926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242</xdr:row>
      <xdr:rowOff>0</xdr:rowOff>
    </xdr:from>
    <xdr:ext cx="0" cy="161925"/>
    <xdr:sp macro="" textlink="">
      <xdr:nvSpPr>
        <xdr:cNvPr id="182" name="Text Box 5"/>
        <xdr:cNvSpPr txBox="1">
          <a:spLocks noChangeArrowheads="1"/>
        </xdr:cNvSpPr>
      </xdr:nvSpPr>
      <xdr:spPr bwMode="auto">
        <a:xfrm>
          <a:off x="1638300" y="2080926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242</xdr:row>
      <xdr:rowOff>0</xdr:rowOff>
    </xdr:from>
    <xdr:ext cx="0" cy="161925"/>
    <xdr:sp macro="" textlink="">
      <xdr:nvSpPr>
        <xdr:cNvPr id="183" name="Text Box 6"/>
        <xdr:cNvSpPr txBox="1">
          <a:spLocks noChangeArrowheads="1"/>
        </xdr:cNvSpPr>
      </xdr:nvSpPr>
      <xdr:spPr bwMode="auto">
        <a:xfrm>
          <a:off x="1638300" y="2080926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242</xdr:row>
      <xdr:rowOff>0</xdr:rowOff>
    </xdr:from>
    <xdr:ext cx="0" cy="161925"/>
    <xdr:sp macro="" textlink="">
      <xdr:nvSpPr>
        <xdr:cNvPr id="184" name="Text Box 7"/>
        <xdr:cNvSpPr txBox="1">
          <a:spLocks noChangeArrowheads="1"/>
        </xdr:cNvSpPr>
      </xdr:nvSpPr>
      <xdr:spPr bwMode="auto">
        <a:xfrm>
          <a:off x="1638300" y="2080926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242</xdr:row>
      <xdr:rowOff>0</xdr:rowOff>
    </xdr:from>
    <xdr:ext cx="0" cy="161925"/>
    <xdr:sp macro="" textlink="">
      <xdr:nvSpPr>
        <xdr:cNvPr id="185" name="Text Box 8"/>
        <xdr:cNvSpPr txBox="1">
          <a:spLocks noChangeArrowheads="1"/>
        </xdr:cNvSpPr>
      </xdr:nvSpPr>
      <xdr:spPr bwMode="auto">
        <a:xfrm>
          <a:off x="1638300" y="2080926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242</xdr:row>
      <xdr:rowOff>0</xdr:rowOff>
    </xdr:from>
    <xdr:ext cx="0" cy="161925"/>
    <xdr:sp macro="" textlink="">
      <xdr:nvSpPr>
        <xdr:cNvPr id="186" name="Text Box 9"/>
        <xdr:cNvSpPr txBox="1">
          <a:spLocks noChangeArrowheads="1"/>
        </xdr:cNvSpPr>
      </xdr:nvSpPr>
      <xdr:spPr bwMode="auto">
        <a:xfrm>
          <a:off x="1638300" y="2080926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242</xdr:row>
      <xdr:rowOff>0</xdr:rowOff>
    </xdr:from>
    <xdr:ext cx="0" cy="161925"/>
    <xdr:sp macro="" textlink="">
      <xdr:nvSpPr>
        <xdr:cNvPr id="187" name="Text Box 10"/>
        <xdr:cNvSpPr txBox="1">
          <a:spLocks noChangeArrowheads="1"/>
        </xdr:cNvSpPr>
      </xdr:nvSpPr>
      <xdr:spPr bwMode="auto">
        <a:xfrm>
          <a:off x="1638300" y="2080926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242</xdr:row>
      <xdr:rowOff>0</xdr:rowOff>
    </xdr:from>
    <xdr:ext cx="0" cy="161925"/>
    <xdr:sp macro="" textlink="">
      <xdr:nvSpPr>
        <xdr:cNvPr id="188" name="Text Box 11"/>
        <xdr:cNvSpPr txBox="1">
          <a:spLocks noChangeArrowheads="1"/>
        </xdr:cNvSpPr>
      </xdr:nvSpPr>
      <xdr:spPr bwMode="auto">
        <a:xfrm>
          <a:off x="1638300" y="2080926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242</xdr:row>
      <xdr:rowOff>0</xdr:rowOff>
    </xdr:from>
    <xdr:ext cx="0" cy="161925"/>
    <xdr:sp macro="" textlink="">
      <xdr:nvSpPr>
        <xdr:cNvPr id="189" name="Text Box 12"/>
        <xdr:cNvSpPr txBox="1">
          <a:spLocks noChangeArrowheads="1"/>
        </xdr:cNvSpPr>
      </xdr:nvSpPr>
      <xdr:spPr bwMode="auto">
        <a:xfrm>
          <a:off x="1638300" y="2080926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242</xdr:row>
      <xdr:rowOff>0</xdr:rowOff>
    </xdr:from>
    <xdr:ext cx="0" cy="161925"/>
    <xdr:sp macro="" textlink="">
      <xdr:nvSpPr>
        <xdr:cNvPr id="190" name="Text Box 13"/>
        <xdr:cNvSpPr txBox="1">
          <a:spLocks noChangeArrowheads="1"/>
        </xdr:cNvSpPr>
      </xdr:nvSpPr>
      <xdr:spPr bwMode="auto">
        <a:xfrm>
          <a:off x="1638300" y="2080926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242</xdr:row>
      <xdr:rowOff>0</xdr:rowOff>
    </xdr:from>
    <xdr:ext cx="0" cy="161925"/>
    <xdr:sp macro="" textlink="">
      <xdr:nvSpPr>
        <xdr:cNvPr id="191" name="Text Box 14"/>
        <xdr:cNvSpPr txBox="1">
          <a:spLocks noChangeArrowheads="1"/>
        </xdr:cNvSpPr>
      </xdr:nvSpPr>
      <xdr:spPr bwMode="auto">
        <a:xfrm>
          <a:off x="1638300" y="2080926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242</xdr:row>
      <xdr:rowOff>0</xdr:rowOff>
    </xdr:from>
    <xdr:ext cx="0" cy="161925"/>
    <xdr:sp macro="" textlink="">
      <xdr:nvSpPr>
        <xdr:cNvPr id="192" name="Text Box 15"/>
        <xdr:cNvSpPr txBox="1">
          <a:spLocks noChangeArrowheads="1"/>
        </xdr:cNvSpPr>
      </xdr:nvSpPr>
      <xdr:spPr bwMode="auto">
        <a:xfrm>
          <a:off x="1638300" y="2080926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242</xdr:row>
      <xdr:rowOff>0</xdr:rowOff>
    </xdr:from>
    <xdr:ext cx="0" cy="161925"/>
    <xdr:sp macro="" textlink="">
      <xdr:nvSpPr>
        <xdr:cNvPr id="193" name="Text Box 16"/>
        <xdr:cNvSpPr txBox="1">
          <a:spLocks noChangeArrowheads="1"/>
        </xdr:cNvSpPr>
      </xdr:nvSpPr>
      <xdr:spPr bwMode="auto">
        <a:xfrm>
          <a:off x="1638300" y="2080926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242</xdr:row>
      <xdr:rowOff>0</xdr:rowOff>
    </xdr:from>
    <xdr:ext cx="0" cy="161925"/>
    <xdr:sp macro="" textlink="">
      <xdr:nvSpPr>
        <xdr:cNvPr id="194" name="Text Box 17"/>
        <xdr:cNvSpPr txBox="1">
          <a:spLocks noChangeArrowheads="1"/>
        </xdr:cNvSpPr>
      </xdr:nvSpPr>
      <xdr:spPr bwMode="auto">
        <a:xfrm>
          <a:off x="1638300" y="2080926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242</xdr:row>
      <xdr:rowOff>0</xdr:rowOff>
    </xdr:from>
    <xdr:ext cx="0" cy="161925"/>
    <xdr:sp macro="" textlink="">
      <xdr:nvSpPr>
        <xdr:cNvPr id="195" name="Text Box 18"/>
        <xdr:cNvSpPr txBox="1">
          <a:spLocks noChangeArrowheads="1"/>
        </xdr:cNvSpPr>
      </xdr:nvSpPr>
      <xdr:spPr bwMode="auto">
        <a:xfrm>
          <a:off x="1638300" y="2080926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242</xdr:row>
      <xdr:rowOff>0</xdr:rowOff>
    </xdr:from>
    <xdr:ext cx="0" cy="161925"/>
    <xdr:sp macro="" textlink="">
      <xdr:nvSpPr>
        <xdr:cNvPr id="196" name="Text Box 19"/>
        <xdr:cNvSpPr txBox="1">
          <a:spLocks noChangeArrowheads="1"/>
        </xdr:cNvSpPr>
      </xdr:nvSpPr>
      <xdr:spPr bwMode="auto">
        <a:xfrm>
          <a:off x="1638300" y="2080926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242</xdr:row>
      <xdr:rowOff>0</xdr:rowOff>
    </xdr:from>
    <xdr:ext cx="0" cy="161925"/>
    <xdr:sp macro="" textlink="">
      <xdr:nvSpPr>
        <xdr:cNvPr id="197" name="Text Box 20"/>
        <xdr:cNvSpPr txBox="1">
          <a:spLocks noChangeArrowheads="1"/>
        </xdr:cNvSpPr>
      </xdr:nvSpPr>
      <xdr:spPr bwMode="auto">
        <a:xfrm>
          <a:off x="1638300" y="2080926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242</xdr:row>
      <xdr:rowOff>0</xdr:rowOff>
    </xdr:from>
    <xdr:ext cx="0" cy="161925"/>
    <xdr:sp macro="" textlink="">
      <xdr:nvSpPr>
        <xdr:cNvPr id="198" name="Text Box 21"/>
        <xdr:cNvSpPr txBox="1">
          <a:spLocks noChangeArrowheads="1"/>
        </xdr:cNvSpPr>
      </xdr:nvSpPr>
      <xdr:spPr bwMode="auto">
        <a:xfrm>
          <a:off x="1638300" y="2080926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242</xdr:row>
      <xdr:rowOff>0</xdr:rowOff>
    </xdr:from>
    <xdr:ext cx="0" cy="161925"/>
    <xdr:sp macro="" textlink="">
      <xdr:nvSpPr>
        <xdr:cNvPr id="199" name="Text Box 22"/>
        <xdr:cNvSpPr txBox="1">
          <a:spLocks noChangeArrowheads="1"/>
        </xdr:cNvSpPr>
      </xdr:nvSpPr>
      <xdr:spPr bwMode="auto">
        <a:xfrm>
          <a:off x="1638300" y="2080926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242</xdr:row>
      <xdr:rowOff>0</xdr:rowOff>
    </xdr:from>
    <xdr:ext cx="0" cy="161925"/>
    <xdr:sp macro="" textlink="">
      <xdr:nvSpPr>
        <xdr:cNvPr id="200" name="Text Box 1"/>
        <xdr:cNvSpPr txBox="1">
          <a:spLocks noChangeArrowheads="1"/>
        </xdr:cNvSpPr>
      </xdr:nvSpPr>
      <xdr:spPr bwMode="auto">
        <a:xfrm>
          <a:off x="1638300" y="2080926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242</xdr:row>
      <xdr:rowOff>0</xdr:rowOff>
    </xdr:from>
    <xdr:ext cx="0" cy="161925"/>
    <xdr:sp macro="" textlink="">
      <xdr:nvSpPr>
        <xdr:cNvPr id="201" name="Text Box 2"/>
        <xdr:cNvSpPr txBox="1">
          <a:spLocks noChangeArrowheads="1"/>
        </xdr:cNvSpPr>
      </xdr:nvSpPr>
      <xdr:spPr bwMode="auto">
        <a:xfrm>
          <a:off x="1638300" y="2080926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242</xdr:row>
      <xdr:rowOff>0</xdr:rowOff>
    </xdr:from>
    <xdr:ext cx="0" cy="161925"/>
    <xdr:sp macro="" textlink="">
      <xdr:nvSpPr>
        <xdr:cNvPr id="202" name="Text Box 3"/>
        <xdr:cNvSpPr txBox="1">
          <a:spLocks noChangeArrowheads="1"/>
        </xdr:cNvSpPr>
      </xdr:nvSpPr>
      <xdr:spPr bwMode="auto">
        <a:xfrm>
          <a:off x="1638300" y="2080926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242</xdr:row>
      <xdr:rowOff>0</xdr:rowOff>
    </xdr:from>
    <xdr:ext cx="0" cy="161925"/>
    <xdr:sp macro="" textlink="">
      <xdr:nvSpPr>
        <xdr:cNvPr id="203" name="Text Box 4"/>
        <xdr:cNvSpPr txBox="1">
          <a:spLocks noChangeArrowheads="1"/>
        </xdr:cNvSpPr>
      </xdr:nvSpPr>
      <xdr:spPr bwMode="auto">
        <a:xfrm>
          <a:off x="1638300" y="2080926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242</xdr:row>
      <xdr:rowOff>0</xdr:rowOff>
    </xdr:from>
    <xdr:ext cx="0" cy="161925"/>
    <xdr:sp macro="" textlink="">
      <xdr:nvSpPr>
        <xdr:cNvPr id="204" name="Text Box 5"/>
        <xdr:cNvSpPr txBox="1">
          <a:spLocks noChangeArrowheads="1"/>
        </xdr:cNvSpPr>
      </xdr:nvSpPr>
      <xdr:spPr bwMode="auto">
        <a:xfrm>
          <a:off x="1638300" y="2080926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242</xdr:row>
      <xdr:rowOff>0</xdr:rowOff>
    </xdr:from>
    <xdr:ext cx="0" cy="161925"/>
    <xdr:sp macro="" textlink="">
      <xdr:nvSpPr>
        <xdr:cNvPr id="205" name="Text Box 6"/>
        <xdr:cNvSpPr txBox="1">
          <a:spLocks noChangeArrowheads="1"/>
        </xdr:cNvSpPr>
      </xdr:nvSpPr>
      <xdr:spPr bwMode="auto">
        <a:xfrm>
          <a:off x="1638300" y="2080926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242</xdr:row>
      <xdr:rowOff>0</xdr:rowOff>
    </xdr:from>
    <xdr:ext cx="0" cy="161925"/>
    <xdr:sp macro="" textlink="">
      <xdr:nvSpPr>
        <xdr:cNvPr id="206" name="Text Box 7"/>
        <xdr:cNvSpPr txBox="1">
          <a:spLocks noChangeArrowheads="1"/>
        </xdr:cNvSpPr>
      </xdr:nvSpPr>
      <xdr:spPr bwMode="auto">
        <a:xfrm>
          <a:off x="1638300" y="2080926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242</xdr:row>
      <xdr:rowOff>0</xdr:rowOff>
    </xdr:from>
    <xdr:ext cx="0" cy="161925"/>
    <xdr:sp macro="" textlink="">
      <xdr:nvSpPr>
        <xdr:cNvPr id="207" name="Text Box 8"/>
        <xdr:cNvSpPr txBox="1">
          <a:spLocks noChangeArrowheads="1"/>
        </xdr:cNvSpPr>
      </xdr:nvSpPr>
      <xdr:spPr bwMode="auto">
        <a:xfrm>
          <a:off x="1638300" y="2080926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242</xdr:row>
      <xdr:rowOff>0</xdr:rowOff>
    </xdr:from>
    <xdr:ext cx="0" cy="161925"/>
    <xdr:sp macro="" textlink="">
      <xdr:nvSpPr>
        <xdr:cNvPr id="208" name="Text Box 9"/>
        <xdr:cNvSpPr txBox="1">
          <a:spLocks noChangeArrowheads="1"/>
        </xdr:cNvSpPr>
      </xdr:nvSpPr>
      <xdr:spPr bwMode="auto">
        <a:xfrm>
          <a:off x="1638300" y="2080926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242</xdr:row>
      <xdr:rowOff>0</xdr:rowOff>
    </xdr:from>
    <xdr:ext cx="0" cy="161925"/>
    <xdr:sp macro="" textlink="">
      <xdr:nvSpPr>
        <xdr:cNvPr id="209" name="Text Box 10"/>
        <xdr:cNvSpPr txBox="1">
          <a:spLocks noChangeArrowheads="1"/>
        </xdr:cNvSpPr>
      </xdr:nvSpPr>
      <xdr:spPr bwMode="auto">
        <a:xfrm>
          <a:off x="1638300" y="2080926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242</xdr:row>
      <xdr:rowOff>0</xdr:rowOff>
    </xdr:from>
    <xdr:ext cx="0" cy="161925"/>
    <xdr:sp macro="" textlink="">
      <xdr:nvSpPr>
        <xdr:cNvPr id="210" name="Text Box 11"/>
        <xdr:cNvSpPr txBox="1">
          <a:spLocks noChangeArrowheads="1"/>
        </xdr:cNvSpPr>
      </xdr:nvSpPr>
      <xdr:spPr bwMode="auto">
        <a:xfrm>
          <a:off x="1638300" y="2080926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242</xdr:row>
      <xdr:rowOff>0</xdr:rowOff>
    </xdr:from>
    <xdr:ext cx="0" cy="161925"/>
    <xdr:sp macro="" textlink="">
      <xdr:nvSpPr>
        <xdr:cNvPr id="211" name="Text Box 12"/>
        <xdr:cNvSpPr txBox="1">
          <a:spLocks noChangeArrowheads="1"/>
        </xdr:cNvSpPr>
      </xdr:nvSpPr>
      <xdr:spPr bwMode="auto">
        <a:xfrm>
          <a:off x="1638300" y="2080926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242</xdr:row>
      <xdr:rowOff>0</xdr:rowOff>
    </xdr:from>
    <xdr:ext cx="0" cy="161925"/>
    <xdr:sp macro="" textlink="">
      <xdr:nvSpPr>
        <xdr:cNvPr id="212" name="Text Box 13"/>
        <xdr:cNvSpPr txBox="1">
          <a:spLocks noChangeArrowheads="1"/>
        </xdr:cNvSpPr>
      </xdr:nvSpPr>
      <xdr:spPr bwMode="auto">
        <a:xfrm>
          <a:off x="1638300" y="2080926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242</xdr:row>
      <xdr:rowOff>0</xdr:rowOff>
    </xdr:from>
    <xdr:ext cx="0" cy="161925"/>
    <xdr:sp macro="" textlink="">
      <xdr:nvSpPr>
        <xdr:cNvPr id="213" name="Text Box 14"/>
        <xdr:cNvSpPr txBox="1">
          <a:spLocks noChangeArrowheads="1"/>
        </xdr:cNvSpPr>
      </xdr:nvSpPr>
      <xdr:spPr bwMode="auto">
        <a:xfrm>
          <a:off x="1638300" y="2080926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242</xdr:row>
      <xdr:rowOff>0</xdr:rowOff>
    </xdr:from>
    <xdr:ext cx="0" cy="161925"/>
    <xdr:sp macro="" textlink="">
      <xdr:nvSpPr>
        <xdr:cNvPr id="214" name="Text Box 15"/>
        <xdr:cNvSpPr txBox="1">
          <a:spLocks noChangeArrowheads="1"/>
        </xdr:cNvSpPr>
      </xdr:nvSpPr>
      <xdr:spPr bwMode="auto">
        <a:xfrm>
          <a:off x="1638300" y="2080926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242</xdr:row>
      <xdr:rowOff>0</xdr:rowOff>
    </xdr:from>
    <xdr:ext cx="0" cy="161925"/>
    <xdr:sp macro="" textlink="">
      <xdr:nvSpPr>
        <xdr:cNvPr id="215" name="Text Box 16"/>
        <xdr:cNvSpPr txBox="1">
          <a:spLocks noChangeArrowheads="1"/>
        </xdr:cNvSpPr>
      </xdr:nvSpPr>
      <xdr:spPr bwMode="auto">
        <a:xfrm>
          <a:off x="1638300" y="2080926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242</xdr:row>
      <xdr:rowOff>0</xdr:rowOff>
    </xdr:from>
    <xdr:ext cx="0" cy="161925"/>
    <xdr:sp macro="" textlink="">
      <xdr:nvSpPr>
        <xdr:cNvPr id="216" name="Text Box 17"/>
        <xdr:cNvSpPr txBox="1">
          <a:spLocks noChangeArrowheads="1"/>
        </xdr:cNvSpPr>
      </xdr:nvSpPr>
      <xdr:spPr bwMode="auto">
        <a:xfrm>
          <a:off x="1638300" y="2080926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242</xdr:row>
      <xdr:rowOff>0</xdr:rowOff>
    </xdr:from>
    <xdr:ext cx="0" cy="161925"/>
    <xdr:sp macro="" textlink="">
      <xdr:nvSpPr>
        <xdr:cNvPr id="217" name="Text Box 18"/>
        <xdr:cNvSpPr txBox="1">
          <a:spLocks noChangeArrowheads="1"/>
        </xdr:cNvSpPr>
      </xdr:nvSpPr>
      <xdr:spPr bwMode="auto">
        <a:xfrm>
          <a:off x="1638300" y="2080926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242</xdr:row>
      <xdr:rowOff>0</xdr:rowOff>
    </xdr:from>
    <xdr:ext cx="0" cy="161925"/>
    <xdr:sp macro="" textlink="">
      <xdr:nvSpPr>
        <xdr:cNvPr id="218" name="Text Box 19"/>
        <xdr:cNvSpPr txBox="1">
          <a:spLocks noChangeArrowheads="1"/>
        </xdr:cNvSpPr>
      </xdr:nvSpPr>
      <xdr:spPr bwMode="auto">
        <a:xfrm>
          <a:off x="1638300" y="2080926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242</xdr:row>
      <xdr:rowOff>0</xdr:rowOff>
    </xdr:from>
    <xdr:ext cx="0" cy="161925"/>
    <xdr:sp macro="" textlink="">
      <xdr:nvSpPr>
        <xdr:cNvPr id="219" name="Text Box 20"/>
        <xdr:cNvSpPr txBox="1">
          <a:spLocks noChangeArrowheads="1"/>
        </xdr:cNvSpPr>
      </xdr:nvSpPr>
      <xdr:spPr bwMode="auto">
        <a:xfrm>
          <a:off x="1638300" y="2080926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242</xdr:row>
      <xdr:rowOff>0</xdr:rowOff>
    </xdr:from>
    <xdr:ext cx="0" cy="161925"/>
    <xdr:sp macro="" textlink="">
      <xdr:nvSpPr>
        <xdr:cNvPr id="220" name="Text Box 21"/>
        <xdr:cNvSpPr txBox="1">
          <a:spLocks noChangeArrowheads="1"/>
        </xdr:cNvSpPr>
      </xdr:nvSpPr>
      <xdr:spPr bwMode="auto">
        <a:xfrm>
          <a:off x="1638300" y="2080926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242</xdr:row>
      <xdr:rowOff>0</xdr:rowOff>
    </xdr:from>
    <xdr:ext cx="0" cy="161925"/>
    <xdr:sp macro="" textlink="">
      <xdr:nvSpPr>
        <xdr:cNvPr id="221" name="Text Box 22"/>
        <xdr:cNvSpPr txBox="1">
          <a:spLocks noChangeArrowheads="1"/>
        </xdr:cNvSpPr>
      </xdr:nvSpPr>
      <xdr:spPr bwMode="auto">
        <a:xfrm>
          <a:off x="1638300" y="2080926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1</xdr:col>
      <xdr:colOff>952500</xdr:colOff>
      <xdr:row>242</xdr:row>
      <xdr:rowOff>0</xdr:rowOff>
    </xdr:from>
    <xdr:to>
      <xdr:col>1</xdr:col>
      <xdr:colOff>3554557</xdr:colOff>
      <xdr:row>242</xdr:row>
      <xdr:rowOff>160020</xdr:rowOff>
    </xdr:to>
    <xdr:sp macro="" textlink="">
      <xdr:nvSpPr>
        <xdr:cNvPr id="222" name="Text Box 3"/>
        <xdr:cNvSpPr txBox="1">
          <a:spLocks noChangeArrowheads="1"/>
        </xdr:cNvSpPr>
      </xdr:nvSpPr>
      <xdr:spPr bwMode="auto">
        <a:xfrm>
          <a:off x="1638300" y="20809267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242</xdr:row>
      <xdr:rowOff>0</xdr:rowOff>
    </xdr:from>
    <xdr:to>
      <xdr:col>1</xdr:col>
      <xdr:colOff>3554557</xdr:colOff>
      <xdr:row>242</xdr:row>
      <xdr:rowOff>160020</xdr:rowOff>
    </xdr:to>
    <xdr:sp macro="" textlink="">
      <xdr:nvSpPr>
        <xdr:cNvPr id="223" name="Text Box 4"/>
        <xdr:cNvSpPr txBox="1">
          <a:spLocks noChangeArrowheads="1"/>
        </xdr:cNvSpPr>
      </xdr:nvSpPr>
      <xdr:spPr bwMode="auto">
        <a:xfrm>
          <a:off x="1638300" y="20809267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242</xdr:row>
      <xdr:rowOff>0</xdr:rowOff>
    </xdr:from>
    <xdr:to>
      <xdr:col>1</xdr:col>
      <xdr:colOff>3554557</xdr:colOff>
      <xdr:row>242</xdr:row>
      <xdr:rowOff>160020</xdr:rowOff>
    </xdr:to>
    <xdr:sp macro="" textlink="">
      <xdr:nvSpPr>
        <xdr:cNvPr id="224" name="Text Box 5"/>
        <xdr:cNvSpPr txBox="1">
          <a:spLocks noChangeArrowheads="1"/>
        </xdr:cNvSpPr>
      </xdr:nvSpPr>
      <xdr:spPr bwMode="auto">
        <a:xfrm>
          <a:off x="1638300" y="20809267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242</xdr:row>
      <xdr:rowOff>0</xdr:rowOff>
    </xdr:from>
    <xdr:to>
      <xdr:col>1</xdr:col>
      <xdr:colOff>3554557</xdr:colOff>
      <xdr:row>242</xdr:row>
      <xdr:rowOff>160020</xdr:rowOff>
    </xdr:to>
    <xdr:sp macro="" textlink="">
      <xdr:nvSpPr>
        <xdr:cNvPr id="225" name="Text Box 6"/>
        <xdr:cNvSpPr txBox="1">
          <a:spLocks noChangeArrowheads="1"/>
        </xdr:cNvSpPr>
      </xdr:nvSpPr>
      <xdr:spPr bwMode="auto">
        <a:xfrm>
          <a:off x="1638300" y="20809267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242</xdr:row>
      <xdr:rowOff>0</xdr:rowOff>
    </xdr:from>
    <xdr:to>
      <xdr:col>1</xdr:col>
      <xdr:colOff>3554557</xdr:colOff>
      <xdr:row>242</xdr:row>
      <xdr:rowOff>160020</xdr:rowOff>
    </xdr:to>
    <xdr:sp macro="" textlink="">
      <xdr:nvSpPr>
        <xdr:cNvPr id="226" name="Text Box 7"/>
        <xdr:cNvSpPr txBox="1">
          <a:spLocks noChangeArrowheads="1"/>
        </xdr:cNvSpPr>
      </xdr:nvSpPr>
      <xdr:spPr bwMode="auto">
        <a:xfrm>
          <a:off x="1638300" y="20809267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242</xdr:row>
      <xdr:rowOff>0</xdr:rowOff>
    </xdr:from>
    <xdr:to>
      <xdr:col>1</xdr:col>
      <xdr:colOff>3554557</xdr:colOff>
      <xdr:row>242</xdr:row>
      <xdr:rowOff>160020</xdr:rowOff>
    </xdr:to>
    <xdr:sp macro="" textlink="">
      <xdr:nvSpPr>
        <xdr:cNvPr id="227" name="Text Box 8"/>
        <xdr:cNvSpPr txBox="1">
          <a:spLocks noChangeArrowheads="1"/>
        </xdr:cNvSpPr>
      </xdr:nvSpPr>
      <xdr:spPr bwMode="auto">
        <a:xfrm>
          <a:off x="1638300" y="20809267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242</xdr:row>
      <xdr:rowOff>0</xdr:rowOff>
    </xdr:from>
    <xdr:to>
      <xdr:col>1</xdr:col>
      <xdr:colOff>3554557</xdr:colOff>
      <xdr:row>242</xdr:row>
      <xdr:rowOff>160020</xdr:rowOff>
    </xdr:to>
    <xdr:sp macro="" textlink="">
      <xdr:nvSpPr>
        <xdr:cNvPr id="228" name="Text Box 9"/>
        <xdr:cNvSpPr txBox="1">
          <a:spLocks noChangeArrowheads="1"/>
        </xdr:cNvSpPr>
      </xdr:nvSpPr>
      <xdr:spPr bwMode="auto">
        <a:xfrm>
          <a:off x="1638300" y="20809267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242</xdr:row>
      <xdr:rowOff>0</xdr:rowOff>
    </xdr:from>
    <xdr:to>
      <xdr:col>1</xdr:col>
      <xdr:colOff>3554557</xdr:colOff>
      <xdr:row>242</xdr:row>
      <xdr:rowOff>160020</xdr:rowOff>
    </xdr:to>
    <xdr:sp macro="" textlink="">
      <xdr:nvSpPr>
        <xdr:cNvPr id="229" name="Text Box 10"/>
        <xdr:cNvSpPr txBox="1">
          <a:spLocks noChangeArrowheads="1"/>
        </xdr:cNvSpPr>
      </xdr:nvSpPr>
      <xdr:spPr bwMode="auto">
        <a:xfrm>
          <a:off x="1638300" y="20809267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242</xdr:row>
      <xdr:rowOff>0</xdr:rowOff>
    </xdr:from>
    <xdr:to>
      <xdr:col>1</xdr:col>
      <xdr:colOff>3554557</xdr:colOff>
      <xdr:row>242</xdr:row>
      <xdr:rowOff>160020</xdr:rowOff>
    </xdr:to>
    <xdr:sp macro="" textlink="">
      <xdr:nvSpPr>
        <xdr:cNvPr id="230" name="Text Box 11"/>
        <xdr:cNvSpPr txBox="1">
          <a:spLocks noChangeArrowheads="1"/>
        </xdr:cNvSpPr>
      </xdr:nvSpPr>
      <xdr:spPr bwMode="auto">
        <a:xfrm>
          <a:off x="1638300" y="20809267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242</xdr:row>
      <xdr:rowOff>0</xdr:rowOff>
    </xdr:from>
    <xdr:to>
      <xdr:col>1</xdr:col>
      <xdr:colOff>3554557</xdr:colOff>
      <xdr:row>242</xdr:row>
      <xdr:rowOff>160020</xdr:rowOff>
    </xdr:to>
    <xdr:sp macro="" textlink="">
      <xdr:nvSpPr>
        <xdr:cNvPr id="231" name="Text Box 12"/>
        <xdr:cNvSpPr txBox="1">
          <a:spLocks noChangeArrowheads="1"/>
        </xdr:cNvSpPr>
      </xdr:nvSpPr>
      <xdr:spPr bwMode="auto">
        <a:xfrm>
          <a:off x="1638300" y="20809267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242</xdr:row>
      <xdr:rowOff>0</xdr:rowOff>
    </xdr:from>
    <xdr:to>
      <xdr:col>1</xdr:col>
      <xdr:colOff>3554557</xdr:colOff>
      <xdr:row>242</xdr:row>
      <xdr:rowOff>160020</xdr:rowOff>
    </xdr:to>
    <xdr:sp macro="" textlink="">
      <xdr:nvSpPr>
        <xdr:cNvPr id="232" name="Text Box 13"/>
        <xdr:cNvSpPr txBox="1">
          <a:spLocks noChangeArrowheads="1"/>
        </xdr:cNvSpPr>
      </xdr:nvSpPr>
      <xdr:spPr bwMode="auto">
        <a:xfrm>
          <a:off x="1638300" y="20809267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242</xdr:row>
      <xdr:rowOff>0</xdr:rowOff>
    </xdr:from>
    <xdr:to>
      <xdr:col>1</xdr:col>
      <xdr:colOff>3554557</xdr:colOff>
      <xdr:row>242</xdr:row>
      <xdr:rowOff>160020</xdr:rowOff>
    </xdr:to>
    <xdr:sp macro="" textlink="">
      <xdr:nvSpPr>
        <xdr:cNvPr id="233" name="Text Box 14"/>
        <xdr:cNvSpPr txBox="1">
          <a:spLocks noChangeArrowheads="1"/>
        </xdr:cNvSpPr>
      </xdr:nvSpPr>
      <xdr:spPr bwMode="auto">
        <a:xfrm>
          <a:off x="1638300" y="20809267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242</xdr:row>
      <xdr:rowOff>0</xdr:rowOff>
    </xdr:from>
    <xdr:to>
      <xdr:col>1</xdr:col>
      <xdr:colOff>3554557</xdr:colOff>
      <xdr:row>242</xdr:row>
      <xdr:rowOff>160020</xdr:rowOff>
    </xdr:to>
    <xdr:sp macro="" textlink="">
      <xdr:nvSpPr>
        <xdr:cNvPr id="234" name="Text Box 15"/>
        <xdr:cNvSpPr txBox="1">
          <a:spLocks noChangeArrowheads="1"/>
        </xdr:cNvSpPr>
      </xdr:nvSpPr>
      <xdr:spPr bwMode="auto">
        <a:xfrm>
          <a:off x="1638300" y="20809267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242</xdr:row>
      <xdr:rowOff>0</xdr:rowOff>
    </xdr:from>
    <xdr:to>
      <xdr:col>1</xdr:col>
      <xdr:colOff>3554557</xdr:colOff>
      <xdr:row>242</xdr:row>
      <xdr:rowOff>160020</xdr:rowOff>
    </xdr:to>
    <xdr:sp macro="" textlink="">
      <xdr:nvSpPr>
        <xdr:cNvPr id="235" name="Text Box 16"/>
        <xdr:cNvSpPr txBox="1">
          <a:spLocks noChangeArrowheads="1"/>
        </xdr:cNvSpPr>
      </xdr:nvSpPr>
      <xdr:spPr bwMode="auto">
        <a:xfrm>
          <a:off x="1638300" y="20809267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242</xdr:row>
      <xdr:rowOff>0</xdr:rowOff>
    </xdr:from>
    <xdr:to>
      <xdr:col>1</xdr:col>
      <xdr:colOff>3554557</xdr:colOff>
      <xdr:row>242</xdr:row>
      <xdr:rowOff>160020</xdr:rowOff>
    </xdr:to>
    <xdr:sp macro="" textlink="">
      <xdr:nvSpPr>
        <xdr:cNvPr id="236" name="Text Box 17"/>
        <xdr:cNvSpPr txBox="1">
          <a:spLocks noChangeArrowheads="1"/>
        </xdr:cNvSpPr>
      </xdr:nvSpPr>
      <xdr:spPr bwMode="auto">
        <a:xfrm>
          <a:off x="1638300" y="20809267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242</xdr:row>
      <xdr:rowOff>0</xdr:rowOff>
    </xdr:from>
    <xdr:to>
      <xdr:col>1</xdr:col>
      <xdr:colOff>3554557</xdr:colOff>
      <xdr:row>242</xdr:row>
      <xdr:rowOff>160020</xdr:rowOff>
    </xdr:to>
    <xdr:sp macro="" textlink="">
      <xdr:nvSpPr>
        <xdr:cNvPr id="237" name="Text Box 18"/>
        <xdr:cNvSpPr txBox="1">
          <a:spLocks noChangeArrowheads="1"/>
        </xdr:cNvSpPr>
      </xdr:nvSpPr>
      <xdr:spPr bwMode="auto">
        <a:xfrm>
          <a:off x="1638300" y="20809267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242</xdr:row>
      <xdr:rowOff>0</xdr:rowOff>
    </xdr:from>
    <xdr:to>
      <xdr:col>1</xdr:col>
      <xdr:colOff>3554557</xdr:colOff>
      <xdr:row>242</xdr:row>
      <xdr:rowOff>160020</xdr:rowOff>
    </xdr:to>
    <xdr:sp macro="" textlink="">
      <xdr:nvSpPr>
        <xdr:cNvPr id="238" name="Text Box 19"/>
        <xdr:cNvSpPr txBox="1">
          <a:spLocks noChangeArrowheads="1"/>
        </xdr:cNvSpPr>
      </xdr:nvSpPr>
      <xdr:spPr bwMode="auto">
        <a:xfrm>
          <a:off x="1638300" y="20809267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242</xdr:row>
      <xdr:rowOff>0</xdr:rowOff>
    </xdr:from>
    <xdr:to>
      <xdr:col>1</xdr:col>
      <xdr:colOff>3554557</xdr:colOff>
      <xdr:row>242</xdr:row>
      <xdr:rowOff>160020</xdr:rowOff>
    </xdr:to>
    <xdr:sp macro="" textlink="">
      <xdr:nvSpPr>
        <xdr:cNvPr id="239" name="Text Box 20"/>
        <xdr:cNvSpPr txBox="1">
          <a:spLocks noChangeArrowheads="1"/>
        </xdr:cNvSpPr>
      </xdr:nvSpPr>
      <xdr:spPr bwMode="auto">
        <a:xfrm>
          <a:off x="1638300" y="20809267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242</xdr:row>
      <xdr:rowOff>0</xdr:rowOff>
    </xdr:from>
    <xdr:to>
      <xdr:col>1</xdr:col>
      <xdr:colOff>3554557</xdr:colOff>
      <xdr:row>242</xdr:row>
      <xdr:rowOff>160020</xdr:rowOff>
    </xdr:to>
    <xdr:sp macro="" textlink="">
      <xdr:nvSpPr>
        <xdr:cNvPr id="240" name="Text Box 21"/>
        <xdr:cNvSpPr txBox="1">
          <a:spLocks noChangeArrowheads="1"/>
        </xdr:cNvSpPr>
      </xdr:nvSpPr>
      <xdr:spPr bwMode="auto">
        <a:xfrm>
          <a:off x="1638300" y="20809267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242</xdr:row>
      <xdr:rowOff>0</xdr:rowOff>
    </xdr:from>
    <xdr:to>
      <xdr:col>1</xdr:col>
      <xdr:colOff>3554557</xdr:colOff>
      <xdr:row>242</xdr:row>
      <xdr:rowOff>160020</xdr:rowOff>
    </xdr:to>
    <xdr:sp macro="" textlink="">
      <xdr:nvSpPr>
        <xdr:cNvPr id="241" name="Text Box 22"/>
        <xdr:cNvSpPr txBox="1">
          <a:spLocks noChangeArrowheads="1"/>
        </xdr:cNvSpPr>
      </xdr:nvSpPr>
      <xdr:spPr bwMode="auto">
        <a:xfrm>
          <a:off x="1638300" y="20809267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242</xdr:row>
      <xdr:rowOff>0</xdr:rowOff>
    </xdr:from>
    <xdr:to>
      <xdr:col>1</xdr:col>
      <xdr:colOff>3554557</xdr:colOff>
      <xdr:row>242</xdr:row>
      <xdr:rowOff>160020</xdr:rowOff>
    </xdr:to>
    <xdr:sp macro="" textlink="">
      <xdr:nvSpPr>
        <xdr:cNvPr id="242" name="Text Box 1"/>
        <xdr:cNvSpPr txBox="1">
          <a:spLocks noChangeArrowheads="1"/>
        </xdr:cNvSpPr>
      </xdr:nvSpPr>
      <xdr:spPr bwMode="auto">
        <a:xfrm>
          <a:off x="1638300" y="20809267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242</xdr:row>
      <xdr:rowOff>0</xdr:rowOff>
    </xdr:from>
    <xdr:to>
      <xdr:col>1</xdr:col>
      <xdr:colOff>3554557</xdr:colOff>
      <xdr:row>242</xdr:row>
      <xdr:rowOff>160020</xdr:rowOff>
    </xdr:to>
    <xdr:sp macro="" textlink="">
      <xdr:nvSpPr>
        <xdr:cNvPr id="243" name="Text Box 2"/>
        <xdr:cNvSpPr txBox="1">
          <a:spLocks noChangeArrowheads="1"/>
        </xdr:cNvSpPr>
      </xdr:nvSpPr>
      <xdr:spPr bwMode="auto">
        <a:xfrm>
          <a:off x="1638300" y="20809267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242</xdr:row>
      <xdr:rowOff>0</xdr:rowOff>
    </xdr:from>
    <xdr:to>
      <xdr:col>1</xdr:col>
      <xdr:colOff>3554557</xdr:colOff>
      <xdr:row>242</xdr:row>
      <xdr:rowOff>160020</xdr:rowOff>
    </xdr:to>
    <xdr:sp macro="" textlink="">
      <xdr:nvSpPr>
        <xdr:cNvPr id="244" name="Text Box 3"/>
        <xdr:cNvSpPr txBox="1">
          <a:spLocks noChangeArrowheads="1"/>
        </xdr:cNvSpPr>
      </xdr:nvSpPr>
      <xdr:spPr bwMode="auto">
        <a:xfrm>
          <a:off x="1638300" y="20809267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242</xdr:row>
      <xdr:rowOff>0</xdr:rowOff>
    </xdr:from>
    <xdr:to>
      <xdr:col>1</xdr:col>
      <xdr:colOff>3554557</xdr:colOff>
      <xdr:row>242</xdr:row>
      <xdr:rowOff>160020</xdr:rowOff>
    </xdr:to>
    <xdr:sp macro="" textlink="">
      <xdr:nvSpPr>
        <xdr:cNvPr id="245" name="Text Box 4"/>
        <xdr:cNvSpPr txBox="1">
          <a:spLocks noChangeArrowheads="1"/>
        </xdr:cNvSpPr>
      </xdr:nvSpPr>
      <xdr:spPr bwMode="auto">
        <a:xfrm>
          <a:off x="1638300" y="20809267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242</xdr:row>
      <xdr:rowOff>0</xdr:rowOff>
    </xdr:from>
    <xdr:to>
      <xdr:col>1</xdr:col>
      <xdr:colOff>3554557</xdr:colOff>
      <xdr:row>242</xdr:row>
      <xdr:rowOff>160020</xdr:rowOff>
    </xdr:to>
    <xdr:sp macro="" textlink="">
      <xdr:nvSpPr>
        <xdr:cNvPr id="246" name="Text Box 5"/>
        <xdr:cNvSpPr txBox="1">
          <a:spLocks noChangeArrowheads="1"/>
        </xdr:cNvSpPr>
      </xdr:nvSpPr>
      <xdr:spPr bwMode="auto">
        <a:xfrm>
          <a:off x="1638300" y="20809267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242</xdr:row>
      <xdr:rowOff>0</xdr:rowOff>
    </xdr:from>
    <xdr:to>
      <xdr:col>1</xdr:col>
      <xdr:colOff>3554557</xdr:colOff>
      <xdr:row>242</xdr:row>
      <xdr:rowOff>160020</xdr:rowOff>
    </xdr:to>
    <xdr:sp macro="" textlink="">
      <xdr:nvSpPr>
        <xdr:cNvPr id="247" name="Text Box 6"/>
        <xdr:cNvSpPr txBox="1">
          <a:spLocks noChangeArrowheads="1"/>
        </xdr:cNvSpPr>
      </xdr:nvSpPr>
      <xdr:spPr bwMode="auto">
        <a:xfrm>
          <a:off x="1638300" y="20809267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242</xdr:row>
      <xdr:rowOff>0</xdr:rowOff>
    </xdr:from>
    <xdr:to>
      <xdr:col>1</xdr:col>
      <xdr:colOff>3554557</xdr:colOff>
      <xdr:row>242</xdr:row>
      <xdr:rowOff>160020</xdr:rowOff>
    </xdr:to>
    <xdr:sp macro="" textlink="">
      <xdr:nvSpPr>
        <xdr:cNvPr id="248" name="Text Box 7"/>
        <xdr:cNvSpPr txBox="1">
          <a:spLocks noChangeArrowheads="1"/>
        </xdr:cNvSpPr>
      </xdr:nvSpPr>
      <xdr:spPr bwMode="auto">
        <a:xfrm>
          <a:off x="1638300" y="20809267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242</xdr:row>
      <xdr:rowOff>0</xdr:rowOff>
    </xdr:from>
    <xdr:to>
      <xdr:col>1</xdr:col>
      <xdr:colOff>3554557</xdr:colOff>
      <xdr:row>242</xdr:row>
      <xdr:rowOff>160020</xdr:rowOff>
    </xdr:to>
    <xdr:sp macro="" textlink="">
      <xdr:nvSpPr>
        <xdr:cNvPr id="249" name="Text Box 8"/>
        <xdr:cNvSpPr txBox="1">
          <a:spLocks noChangeArrowheads="1"/>
        </xdr:cNvSpPr>
      </xdr:nvSpPr>
      <xdr:spPr bwMode="auto">
        <a:xfrm>
          <a:off x="1638300" y="20809267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242</xdr:row>
      <xdr:rowOff>0</xdr:rowOff>
    </xdr:from>
    <xdr:to>
      <xdr:col>1</xdr:col>
      <xdr:colOff>3554557</xdr:colOff>
      <xdr:row>242</xdr:row>
      <xdr:rowOff>160020</xdr:rowOff>
    </xdr:to>
    <xdr:sp macro="" textlink="">
      <xdr:nvSpPr>
        <xdr:cNvPr id="250" name="Text Box 9"/>
        <xdr:cNvSpPr txBox="1">
          <a:spLocks noChangeArrowheads="1"/>
        </xdr:cNvSpPr>
      </xdr:nvSpPr>
      <xdr:spPr bwMode="auto">
        <a:xfrm>
          <a:off x="1638300" y="20809267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242</xdr:row>
      <xdr:rowOff>0</xdr:rowOff>
    </xdr:from>
    <xdr:to>
      <xdr:col>1</xdr:col>
      <xdr:colOff>3554557</xdr:colOff>
      <xdr:row>242</xdr:row>
      <xdr:rowOff>160020</xdr:rowOff>
    </xdr:to>
    <xdr:sp macro="" textlink="">
      <xdr:nvSpPr>
        <xdr:cNvPr id="251" name="Text Box 10"/>
        <xdr:cNvSpPr txBox="1">
          <a:spLocks noChangeArrowheads="1"/>
        </xdr:cNvSpPr>
      </xdr:nvSpPr>
      <xdr:spPr bwMode="auto">
        <a:xfrm>
          <a:off x="1638300" y="20809267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242</xdr:row>
      <xdr:rowOff>0</xdr:rowOff>
    </xdr:from>
    <xdr:to>
      <xdr:col>1</xdr:col>
      <xdr:colOff>3554557</xdr:colOff>
      <xdr:row>242</xdr:row>
      <xdr:rowOff>160020</xdr:rowOff>
    </xdr:to>
    <xdr:sp macro="" textlink="">
      <xdr:nvSpPr>
        <xdr:cNvPr id="252" name="Text Box 11"/>
        <xdr:cNvSpPr txBox="1">
          <a:spLocks noChangeArrowheads="1"/>
        </xdr:cNvSpPr>
      </xdr:nvSpPr>
      <xdr:spPr bwMode="auto">
        <a:xfrm>
          <a:off x="1638300" y="20809267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242</xdr:row>
      <xdr:rowOff>0</xdr:rowOff>
    </xdr:from>
    <xdr:to>
      <xdr:col>1</xdr:col>
      <xdr:colOff>3554557</xdr:colOff>
      <xdr:row>242</xdr:row>
      <xdr:rowOff>160020</xdr:rowOff>
    </xdr:to>
    <xdr:sp macro="" textlink="">
      <xdr:nvSpPr>
        <xdr:cNvPr id="253" name="Text Box 12"/>
        <xdr:cNvSpPr txBox="1">
          <a:spLocks noChangeArrowheads="1"/>
        </xdr:cNvSpPr>
      </xdr:nvSpPr>
      <xdr:spPr bwMode="auto">
        <a:xfrm>
          <a:off x="1638300" y="20809267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242</xdr:row>
      <xdr:rowOff>0</xdr:rowOff>
    </xdr:from>
    <xdr:to>
      <xdr:col>1</xdr:col>
      <xdr:colOff>3554557</xdr:colOff>
      <xdr:row>242</xdr:row>
      <xdr:rowOff>160020</xdr:rowOff>
    </xdr:to>
    <xdr:sp macro="" textlink="">
      <xdr:nvSpPr>
        <xdr:cNvPr id="254" name="Text Box 13"/>
        <xdr:cNvSpPr txBox="1">
          <a:spLocks noChangeArrowheads="1"/>
        </xdr:cNvSpPr>
      </xdr:nvSpPr>
      <xdr:spPr bwMode="auto">
        <a:xfrm>
          <a:off x="1638300" y="20809267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242</xdr:row>
      <xdr:rowOff>0</xdr:rowOff>
    </xdr:from>
    <xdr:to>
      <xdr:col>1</xdr:col>
      <xdr:colOff>3554557</xdr:colOff>
      <xdr:row>242</xdr:row>
      <xdr:rowOff>160020</xdr:rowOff>
    </xdr:to>
    <xdr:sp macro="" textlink="">
      <xdr:nvSpPr>
        <xdr:cNvPr id="255" name="Text Box 14"/>
        <xdr:cNvSpPr txBox="1">
          <a:spLocks noChangeArrowheads="1"/>
        </xdr:cNvSpPr>
      </xdr:nvSpPr>
      <xdr:spPr bwMode="auto">
        <a:xfrm>
          <a:off x="1638300" y="20809267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242</xdr:row>
      <xdr:rowOff>0</xdr:rowOff>
    </xdr:from>
    <xdr:to>
      <xdr:col>1</xdr:col>
      <xdr:colOff>3554557</xdr:colOff>
      <xdr:row>242</xdr:row>
      <xdr:rowOff>160020</xdr:rowOff>
    </xdr:to>
    <xdr:sp macro="" textlink="">
      <xdr:nvSpPr>
        <xdr:cNvPr id="256" name="Text Box 15"/>
        <xdr:cNvSpPr txBox="1">
          <a:spLocks noChangeArrowheads="1"/>
        </xdr:cNvSpPr>
      </xdr:nvSpPr>
      <xdr:spPr bwMode="auto">
        <a:xfrm>
          <a:off x="1638300" y="20809267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242</xdr:row>
      <xdr:rowOff>0</xdr:rowOff>
    </xdr:from>
    <xdr:to>
      <xdr:col>1</xdr:col>
      <xdr:colOff>3554557</xdr:colOff>
      <xdr:row>242</xdr:row>
      <xdr:rowOff>160020</xdr:rowOff>
    </xdr:to>
    <xdr:sp macro="" textlink="">
      <xdr:nvSpPr>
        <xdr:cNvPr id="257" name="Text Box 16"/>
        <xdr:cNvSpPr txBox="1">
          <a:spLocks noChangeArrowheads="1"/>
        </xdr:cNvSpPr>
      </xdr:nvSpPr>
      <xdr:spPr bwMode="auto">
        <a:xfrm>
          <a:off x="1638300" y="20809267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242</xdr:row>
      <xdr:rowOff>0</xdr:rowOff>
    </xdr:from>
    <xdr:to>
      <xdr:col>1</xdr:col>
      <xdr:colOff>3554557</xdr:colOff>
      <xdr:row>242</xdr:row>
      <xdr:rowOff>160020</xdr:rowOff>
    </xdr:to>
    <xdr:sp macro="" textlink="">
      <xdr:nvSpPr>
        <xdr:cNvPr id="258" name="Text Box 17"/>
        <xdr:cNvSpPr txBox="1">
          <a:spLocks noChangeArrowheads="1"/>
        </xdr:cNvSpPr>
      </xdr:nvSpPr>
      <xdr:spPr bwMode="auto">
        <a:xfrm>
          <a:off x="1638300" y="20809267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242</xdr:row>
      <xdr:rowOff>0</xdr:rowOff>
    </xdr:from>
    <xdr:to>
      <xdr:col>1</xdr:col>
      <xdr:colOff>3554557</xdr:colOff>
      <xdr:row>242</xdr:row>
      <xdr:rowOff>160020</xdr:rowOff>
    </xdr:to>
    <xdr:sp macro="" textlink="">
      <xdr:nvSpPr>
        <xdr:cNvPr id="259" name="Text Box 18"/>
        <xdr:cNvSpPr txBox="1">
          <a:spLocks noChangeArrowheads="1"/>
        </xdr:cNvSpPr>
      </xdr:nvSpPr>
      <xdr:spPr bwMode="auto">
        <a:xfrm>
          <a:off x="1638300" y="20809267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242</xdr:row>
      <xdr:rowOff>0</xdr:rowOff>
    </xdr:from>
    <xdr:to>
      <xdr:col>1</xdr:col>
      <xdr:colOff>3554557</xdr:colOff>
      <xdr:row>242</xdr:row>
      <xdr:rowOff>160020</xdr:rowOff>
    </xdr:to>
    <xdr:sp macro="" textlink="">
      <xdr:nvSpPr>
        <xdr:cNvPr id="260" name="Text Box 19"/>
        <xdr:cNvSpPr txBox="1">
          <a:spLocks noChangeArrowheads="1"/>
        </xdr:cNvSpPr>
      </xdr:nvSpPr>
      <xdr:spPr bwMode="auto">
        <a:xfrm>
          <a:off x="1638300" y="20809267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242</xdr:row>
      <xdr:rowOff>0</xdr:rowOff>
    </xdr:from>
    <xdr:to>
      <xdr:col>1</xdr:col>
      <xdr:colOff>3554557</xdr:colOff>
      <xdr:row>242</xdr:row>
      <xdr:rowOff>160020</xdr:rowOff>
    </xdr:to>
    <xdr:sp macro="" textlink="">
      <xdr:nvSpPr>
        <xdr:cNvPr id="261" name="Text Box 20"/>
        <xdr:cNvSpPr txBox="1">
          <a:spLocks noChangeArrowheads="1"/>
        </xdr:cNvSpPr>
      </xdr:nvSpPr>
      <xdr:spPr bwMode="auto">
        <a:xfrm>
          <a:off x="1638300" y="20809267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242</xdr:row>
      <xdr:rowOff>0</xdr:rowOff>
    </xdr:from>
    <xdr:to>
      <xdr:col>1</xdr:col>
      <xdr:colOff>3554557</xdr:colOff>
      <xdr:row>242</xdr:row>
      <xdr:rowOff>160020</xdr:rowOff>
    </xdr:to>
    <xdr:sp macro="" textlink="">
      <xdr:nvSpPr>
        <xdr:cNvPr id="262" name="Text Box 21"/>
        <xdr:cNvSpPr txBox="1">
          <a:spLocks noChangeArrowheads="1"/>
        </xdr:cNvSpPr>
      </xdr:nvSpPr>
      <xdr:spPr bwMode="auto">
        <a:xfrm>
          <a:off x="1638300" y="20809267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242</xdr:row>
      <xdr:rowOff>0</xdr:rowOff>
    </xdr:from>
    <xdr:to>
      <xdr:col>1</xdr:col>
      <xdr:colOff>3554557</xdr:colOff>
      <xdr:row>242</xdr:row>
      <xdr:rowOff>160020</xdr:rowOff>
    </xdr:to>
    <xdr:sp macro="" textlink="">
      <xdr:nvSpPr>
        <xdr:cNvPr id="263" name="Text Box 22"/>
        <xdr:cNvSpPr txBox="1">
          <a:spLocks noChangeArrowheads="1"/>
        </xdr:cNvSpPr>
      </xdr:nvSpPr>
      <xdr:spPr bwMode="auto">
        <a:xfrm>
          <a:off x="1638300" y="20809267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242</xdr:row>
      <xdr:rowOff>0</xdr:rowOff>
    </xdr:from>
    <xdr:to>
      <xdr:col>1</xdr:col>
      <xdr:colOff>3554557</xdr:colOff>
      <xdr:row>242</xdr:row>
      <xdr:rowOff>160020</xdr:rowOff>
    </xdr:to>
    <xdr:sp macro="" textlink="">
      <xdr:nvSpPr>
        <xdr:cNvPr id="264" name="Text Box 1"/>
        <xdr:cNvSpPr txBox="1">
          <a:spLocks noChangeArrowheads="1"/>
        </xdr:cNvSpPr>
      </xdr:nvSpPr>
      <xdr:spPr bwMode="auto">
        <a:xfrm>
          <a:off x="1638300" y="20809267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242</xdr:row>
      <xdr:rowOff>0</xdr:rowOff>
    </xdr:from>
    <xdr:to>
      <xdr:col>1</xdr:col>
      <xdr:colOff>3554557</xdr:colOff>
      <xdr:row>242</xdr:row>
      <xdr:rowOff>160020</xdr:rowOff>
    </xdr:to>
    <xdr:sp macro="" textlink="">
      <xdr:nvSpPr>
        <xdr:cNvPr id="265" name="Text Box 2"/>
        <xdr:cNvSpPr txBox="1">
          <a:spLocks noChangeArrowheads="1"/>
        </xdr:cNvSpPr>
      </xdr:nvSpPr>
      <xdr:spPr bwMode="auto">
        <a:xfrm>
          <a:off x="1638300" y="20809267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242</xdr:row>
      <xdr:rowOff>0</xdr:rowOff>
    </xdr:from>
    <xdr:to>
      <xdr:col>1</xdr:col>
      <xdr:colOff>3554557</xdr:colOff>
      <xdr:row>242</xdr:row>
      <xdr:rowOff>160020</xdr:rowOff>
    </xdr:to>
    <xdr:sp macro="" textlink="">
      <xdr:nvSpPr>
        <xdr:cNvPr id="266" name="Text Box 3"/>
        <xdr:cNvSpPr txBox="1">
          <a:spLocks noChangeArrowheads="1"/>
        </xdr:cNvSpPr>
      </xdr:nvSpPr>
      <xdr:spPr bwMode="auto">
        <a:xfrm>
          <a:off x="1638300" y="20809267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242</xdr:row>
      <xdr:rowOff>0</xdr:rowOff>
    </xdr:from>
    <xdr:to>
      <xdr:col>1</xdr:col>
      <xdr:colOff>3554557</xdr:colOff>
      <xdr:row>242</xdr:row>
      <xdr:rowOff>160020</xdr:rowOff>
    </xdr:to>
    <xdr:sp macro="" textlink="">
      <xdr:nvSpPr>
        <xdr:cNvPr id="267" name="Text Box 4"/>
        <xdr:cNvSpPr txBox="1">
          <a:spLocks noChangeArrowheads="1"/>
        </xdr:cNvSpPr>
      </xdr:nvSpPr>
      <xdr:spPr bwMode="auto">
        <a:xfrm>
          <a:off x="1638300" y="20809267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242</xdr:row>
      <xdr:rowOff>0</xdr:rowOff>
    </xdr:from>
    <xdr:to>
      <xdr:col>1</xdr:col>
      <xdr:colOff>3554557</xdr:colOff>
      <xdr:row>242</xdr:row>
      <xdr:rowOff>160020</xdr:rowOff>
    </xdr:to>
    <xdr:sp macro="" textlink="">
      <xdr:nvSpPr>
        <xdr:cNvPr id="268" name="Text Box 5"/>
        <xdr:cNvSpPr txBox="1">
          <a:spLocks noChangeArrowheads="1"/>
        </xdr:cNvSpPr>
      </xdr:nvSpPr>
      <xdr:spPr bwMode="auto">
        <a:xfrm>
          <a:off x="1638300" y="20809267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242</xdr:row>
      <xdr:rowOff>0</xdr:rowOff>
    </xdr:from>
    <xdr:to>
      <xdr:col>1</xdr:col>
      <xdr:colOff>3554557</xdr:colOff>
      <xdr:row>242</xdr:row>
      <xdr:rowOff>160020</xdr:rowOff>
    </xdr:to>
    <xdr:sp macro="" textlink="">
      <xdr:nvSpPr>
        <xdr:cNvPr id="269" name="Text Box 6"/>
        <xdr:cNvSpPr txBox="1">
          <a:spLocks noChangeArrowheads="1"/>
        </xdr:cNvSpPr>
      </xdr:nvSpPr>
      <xdr:spPr bwMode="auto">
        <a:xfrm>
          <a:off x="1638300" y="20809267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242</xdr:row>
      <xdr:rowOff>0</xdr:rowOff>
    </xdr:from>
    <xdr:to>
      <xdr:col>1</xdr:col>
      <xdr:colOff>3554557</xdr:colOff>
      <xdr:row>242</xdr:row>
      <xdr:rowOff>160020</xdr:rowOff>
    </xdr:to>
    <xdr:sp macro="" textlink="">
      <xdr:nvSpPr>
        <xdr:cNvPr id="270" name="Text Box 7"/>
        <xdr:cNvSpPr txBox="1">
          <a:spLocks noChangeArrowheads="1"/>
        </xdr:cNvSpPr>
      </xdr:nvSpPr>
      <xdr:spPr bwMode="auto">
        <a:xfrm>
          <a:off x="1638300" y="20809267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242</xdr:row>
      <xdr:rowOff>0</xdr:rowOff>
    </xdr:from>
    <xdr:to>
      <xdr:col>1</xdr:col>
      <xdr:colOff>3554557</xdr:colOff>
      <xdr:row>242</xdr:row>
      <xdr:rowOff>160020</xdr:rowOff>
    </xdr:to>
    <xdr:sp macro="" textlink="">
      <xdr:nvSpPr>
        <xdr:cNvPr id="271" name="Text Box 8"/>
        <xdr:cNvSpPr txBox="1">
          <a:spLocks noChangeArrowheads="1"/>
        </xdr:cNvSpPr>
      </xdr:nvSpPr>
      <xdr:spPr bwMode="auto">
        <a:xfrm>
          <a:off x="1638300" y="20809267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242</xdr:row>
      <xdr:rowOff>0</xdr:rowOff>
    </xdr:from>
    <xdr:to>
      <xdr:col>1</xdr:col>
      <xdr:colOff>3554557</xdr:colOff>
      <xdr:row>242</xdr:row>
      <xdr:rowOff>160020</xdr:rowOff>
    </xdr:to>
    <xdr:sp macro="" textlink="">
      <xdr:nvSpPr>
        <xdr:cNvPr id="272" name="Text Box 9"/>
        <xdr:cNvSpPr txBox="1">
          <a:spLocks noChangeArrowheads="1"/>
        </xdr:cNvSpPr>
      </xdr:nvSpPr>
      <xdr:spPr bwMode="auto">
        <a:xfrm>
          <a:off x="1638300" y="20809267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242</xdr:row>
      <xdr:rowOff>0</xdr:rowOff>
    </xdr:from>
    <xdr:to>
      <xdr:col>1</xdr:col>
      <xdr:colOff>3554557</xdr:colOff>
      <xdr:row>242</xdr:row>
      <xdr:rowOff>160020</xdr:rowOff>
    </xdr:to>
    <xdr:sp macro="" textlink="">
      <xdr:nvSpPr>
        <xdr:cNvPr id="273" name="Text Box 10"/>
        <xdr:cNvSpPr txBox="1">
          <a:spLocks noChangeArrowheads="1"/>
        </xdr:cNvSpPr>
      </xdr:nvSpPr>
      <xdr:spPr bwMode="auto">
        <a:xfrm>
          <a:off x="1638300" y="20809267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242</xdr:row>
      <xdr:rowOff>0</xdr:rowOff>
    </xdr:from>
    <xdr:to>
      <xdr:col>1</xdr:col>
      <xdr:colOff>3554557</xdr:colOff>
      <xdr:row>242</xdr:row>
      <xdr:rowOff>160020</xdr:rowOff>
    </xdr:to>
    <xdr:sp macro="" textlink="">
      <xdr:nvSpPr>
        <xdr:cNvPr id="274" name="Text Box 11"/>
        <xdr:cNvSpPr txBox="1">
          <a:spLocks noChangeArrowheads="1"/>
        </xdr:cNvSpPr>
      </xdr:nvSpPr>
      <xdr:spPr bwMode="auto">
        <a:xfrm>
          <a:off x="1638300" y="20809267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242</xdr:row>
      <xdr:rowOff>0</xdr:rowOff>
    </xdr:from>
    <xdr:to>
      <xdr:col>1</xdr:col>
      <xdr:colOff>3554557</xdr:colOff>
      <xdr:row>242</xdr:row>
      <xdr:rowOff>160020</xdr:rowOff>
    </xdr:to>
    <xdr:sp macro="" textlink="">
      <xdr:nvSpPr>
        <xdr:cNvPr id="275" name="Text Box 12"/>
        <xdr:cNvSpPr txBox="1">
          <a:spLocks noChangeArrowheads="1"/>
        </xdr:cNvSpPr>
      </xdr:nvSpPr>
      <xdr:spPr bwMode="auto">
        <a:xfrm>
          <a:off x="1638300" y="20809267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242</xdr:row>
      <xdr:rowOff>0</xdr:rowOff>
    </xdr:from>
    <xdr:to>
      <xdr:col>1</xdr:col>
      <xdr:colOff>3554557</xdr:colOff>
      <xdr:row>242</xdr:row>
      <xdr:rowOff>160020</xdr:rowOff>
    </xdr:to>
    <xdr:sp macro="" textlink="">
      <xdr:nvSpPr>
        <xdr:cNvPr id="276" name="Text Box 13"/>
        <xdr:cNvSpPr txBox="1">
          <a:spLocks noChangeArrowheads="1"/>
        </xdr:cNvSpPr>
      </xdr:nvSpPr>
      <xdr:spPr bwMode="auto">
        <a:xfrm>
          <a:off x="1638300" y="20809267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242</xdr:row>
      <xdr:rowOff>0</xdr:rowOff>
    </xdr:from>
    <xdr:to>
      <xdr:col>1</xdr:col>
      <xdr:colOff>3554557</xdr:colOff>
      <xdr:row>242</xdr:row>
      <xdr:rowOff>160020</xdr:rowOff>
    </xdr:to>
    <xdr:sp macro="" textlink="">
      <xdr:nvSpPr>
        <xdr:cNvPr id="277" name="Text Box 14"/>
        <xdr:cNvSpPr txBox="1">
          <a:spLocks noChangeArrowheads="1"/>
        </xdr:cNvSpPr>
      </xdr:nvSpPr>
      <xdr:spPr bwMode="auto">
        <a:xfrm>
          <a:off x="1638300" y="20809267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242</xdr:row>
      <xdr:rowOff>0</xdr:rowOff>
    </xdr:from>
    <xdr:to>
      <xdr:col>1</xdr:col>
      <xdr:colOff>3554557</xdr:colOff>
      <xdr:row>242</xdr:row>
      <xdr:rowOff>160020</xdr:rowOff>
    </xdr:to>
    <xdr:sp macro="" textlink="">
      <xdr:nvSpPr>
        <xdr:cNvPr id="278" name="Text Box 15"/>
        <xdr:cNvSpPr txBox="1">
          <a:spLocks noChangeArrowheads="1"/>
        </xdr:cNvSpPr>
      </xdr:nvSpPr>
      <xdr:spPr bwMode="auto">
        <a:xfrm>
          <a:off x="1638300" y="20809267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242</xdr:row>
      <xdr:rowOff>0</xdr:rowOff>
    </xdr:from>
    <xdr:to>
      <xdr:col>1</xdr:col>
      <xdr:colOff>3554557</xdr:colOff>
      <xdr:row>242</xdr:row>
      <xdr:rowOff>160020</xdr:rowOff>
    </xdr:to>
    <xdr:sp macro="" textlink="">
      <xdr:nvSpPr>
        <xdr:cNvPr id="279" name="Text Box 16"/>
        <xdr:cNvSpPr txBox="1">
          <a:spLocks noChangeArrowheads="1"/>
        </xdr:cNvSpPr>
      </xdr:nvSpPr>
      <xdr:spPr bwMode="auto">
        <a:xfrm>
          <a:off x="1638300" y="20809267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242</xdr:row>
      <xdr:rowOff>0</xdr:rowOff>
    </xdr:from>
    <xdr:to>
      <xdr:col>1</xdr:col>
      <xdr:colOff>3554557</xdr:colOff>
      <xdr:row>242</xdr:row>
      <xdr:rowOff>160020</xdr:rowOff>
    </xdr:to>
    <xdr:sp macro="" textlink="">
      <xdr:nvSpPr>
        <xdr:cNvPr id="280" name="Text Box 17"/>
        <xdr:cNvSpPr txBox="1">
          <a:spLocks noChangeArrowheads="1"/>
        </xdr:cNvSpPr>
      </xdr:nvSpPr>
      <xdr:spPr bwMode="auto">
        <a:xfrm>
          <a:off x="1638300" y="20809267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242</xdr:row>
      <xdr:rowOff>0</xdr:rowOff>
    </xdr:from>
    <xdr:to>
      <xdr:col>1</xdr:col>
      <xdr:colOff>3554557</xdr:colOff>
      <xdr:row>242</xdr:row>
      <xdr:rowOff>160020</xdr:rowOff>
    </xdr:to>
    <xdr:sp macro="" textlink="">
      <xdr:nvSpPr>
        <xdr:cNvPr id="281" name="Text Box 18"/>
        <xdr:cNvSpPr txBox="1">
          <a:spLocks noChangeArrowheads="1"/>
        </xdr:cNvSpPr>
      </xdr:nvSpPr>
      <xdr:spPr bwMode="auto">
        <a:xfrm>
          <a:off x="1638300" y="20809267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242</xdr:row>
      <xdr:rowOff>0</xdr:rowOff>
    </xdr:from>
    <xdr:to>
      <xdr:col>1</xdr:col>
      <xdr:colOff>3554557</xdr:colOff>
      <xdr:row>242</xdr:row>
      <xdr:rowOff>160020</xdr:rowOff>
    </xdr:to>
    <xdr:sp macro="" textlink="">
      <xdr:nvSpPr>
        <xdr:cNvPr id="282" name="Text Box 19"/>
        <xdr:cNvSpPr txBox="1">
          <a:spLocks noChangeArrowheads="1"/>
        </xdr:cNvSpPr>
      </xdr:nvSpPr>
      <xdr:spPr bwMode="auto">
        <a:xfrm>
          <a:off x="1638300" y="20809267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242</xdr:row>
      <xdr:rowOff>0</xdr:rowOff>
    </xdr:from>
    <xdr:to>
      <xdr:col>1</xdr:col>
      <xdr:colOff>3554557</xdr:colOff>
      <xdr:row>242</xdr:row>
      <xdr:rowOff>160020</xdr:rowOff>
    </xdr:to>
    <xdr:sp macro="" textlink="">
      <xdr:nvSpPr>
        <xdr:cNvPr id="283" name="Text Box 20"/>
        <xdr:cNvSpPr txBox="1">
          <a:spLocks noChangeArrowheads="1"/>
        </xdr:cNvSpPr>
      </xdr:nvSpPr>
      <xdr:spPr bwMode="auto">
        <a:xfrm>
          <a:off x="1638300" y="20809267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242</xdr:row>
      <xdr:rowOff>0</xdr:rowOff>
    </xdr:from>
    <xdr:to>
      <xdr:col>1</xdr:col>
      <xdr:colOff>3554557</xdr:colOff>
      <xdr:row>242</xdr:row>
      <xdr:rowOff>160020</xdr:rowOff>
    </xdr:to>
    <xdr:sp macro="" textlink="">
      <xdr:nvSpPr>
        <xdr:cNvPr id="284" name="Text Box 21"/>
        <xdr:cNvSpPr txBox="1">
          <a:spLocks noChangeArrowheads="1"/>
        </xdr:cNvSpPr>
      </xdr:nvSpPr>
      <xdr:spPr bwMode="auto">
        <a:xfrm>
          <a:off x="1638300" y="20809267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242</xdr:row>
      <xdr:rowOff>0</xdr:rowOff>
    </xdr:from>
    <xdr:to>
      <xdr:col>1</xdr:col>
      <xdr:colOff>3554557</xdr:colOff>
      <xdr:row>242</xdr:row>
      <xdr:rowOff>160020</xdr:rowOff>
    </xdr:to>
    <xdr:sp macro="" textlink="">
      <xdr:nvSpPr>
        <xdr:cNvPr id="285" name="Text Box 22"/>
        <xdr:cNvSpPr txBox="1">
          <a:spLocks noChangeArrowheads="1"/>
        </xdr:cNvSpPr>
      </xdr:nvSpPr>
      <xdr:spPr bwMode="auto">
        <a:xfrm>
          <a:off x="1638300" y="20809267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242</xdr:row>
      <xdr:rowOff>0</xdr:rowOff>
    </xdr:from>
    <xdr:to>
      <xdr:col>1</xdr:col>
      <xdr:colOff>3554557</xdr:colOff>
      <xdr:row>242</xdr:row>
      <xdr:rowOff>160020</xdr:rowOff>
    </xdr:to>
    <xdr:sp macro="" textlink="">
      <xdr:nvSpPr>
        <xdr:cNvPr id="286" name="Text Box 1"/>
        <xdr:cNvSpPr txBox="1">
          <a:spLocks noChangeArrowheads="1"/>
        </xdr:cNvSpPr>
      </xdr:nvSpPr>
      <xdr:spPr bwMode="auto">
        <a:xfrm>
          <a:off x="1638300" y="20809267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242</xdr:row>
      <xdr:rowOff>0</xdr:rowOff>
    </xdr:from>
    <xdr:to>
      <xdr:col>1</xdr:col>
      <xdr:colOff>3554557</xdr:colOff>
      <xdr:row>242</xdr:row>
      <xdr:rowOff>160020</xdr:rowOff>
    </xdr:to>
    <xdr:sp macro="" textlink="">
      <xdr:nvSpPr>
        <xdr:cNvPr id="287" name="Text Box 2"/>
        <xdr:cNvSpPr txBox="1">
          <a:spLocks noChangeArrowheads="1"/>
        </xdr:cNvSpPr>
      </xdr:nvSpPr>
      <xdr:spPr bwMode="auto">
        <a:xfrm>
          <a:off x="1638300" y="20809267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242</xdr:row>
      <xdr:rowOff>0</xdr:rowOff>
    </xdr:from>
    <xdr:to>
      <xdr:col>1</xdr:col>
      <xdr:colOff>3554557</xdr:colOff>
      <xdr:row>242</xdr:row>
      <xdr:rowOff>160020</xdr:rowOff>
    </xdr:to>
    <xdr:sp macro="" textlink="">
      <xdr:nvSpPr>
        <xdr:cNvPr id="288" name="Text Box 3"/>
        <xdr:cNvSpPr txBox="1">
          <a:spLocks noChangeArrowheads="1"/>
        </xdr:cNvSpPr>
      </xdr:nvSpPr>
      <xdr:spPr bwMode="auto">
        <a:xfrm>
          <a:off x="1638300" y="20809267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242</xdr:row>
      <xdr:rowOff>0</xdr:rowOff>
    </xdr:from>
    <xdr:to>
      <xdr:col>1</xdr:col>
      <xdr:colOff>3554557</xdr:colOff>
      <xdr:row>242</xdr:row>
      <xdr:rowOff>160020</xdr:rowOff>
    </xdr:to>
    <xdr:sp macro="" textlink="">
      <xdr:nvSpPr>
        <xdr:cNvPr id="289" name="Text Box 4"/>
        <xdr:cNvSpPr txBox="1">
          <a:spLocks noChangeArrowheads="1"/>
        </xdr:cNvSpPr>
      </xdr:nvSpPr>
      <xdr:spPr bwMode="auto">
        <a:xfrm>
          <a:off x="1638300" y="20809267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242</xdr:row>
      <xdr:rowOff>0</xdr:rowOff>
    </xdr:from>
    <xdr:to>
      <xdr:col>1</xdr:col>
      <xdr:colOff>3554557</xdr:colOff>
      <xdr:row>242</xdr:row>
      <xdr:rowOff>160020</xdr:rowOff>
    </xdr:to>
    <xdr:sp macro="" textlink="">
      <xdr:nvSpPr>
        <xdr:cNvPr id="290" name="Text Box 5"/>
        <xdr:cNvSpPr txBox="1">
          <a:spLocks noChangeArrowheads="1"/>
        </xdr:cNvSpPr>
      </xdr:nvSpPr>
      <xdr:spPr bwMode="auto">
        <a:xfrm>
          <a:off x="1638300" y="20809267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242</xdr:row>
      <xdr:rowOff>0</xdr:rowOff>
    </xdr:from>
    <xdr:to>
      <xdr:col>1</xdr:col>
      <xdr:colOff>3554557</xdr:colOff>
      <xdr:row>242</xdr:row>
      <xdr:rowOff>160020</xdr:rowOff>
    </xdr:to>
    <xdr:sp macro="" textlink="">
      <xdr:nvSpPr>
        <xdr:cNvPr id="291" name="Text Box 6"/>
        <xdr:cNvSpPr txBox="1">
          <a:spLocks noChangeArrowheads="1"/>
        </xdr:cNvSpPr>
      </xdr:nvSpPr>
      <xdr:spPr bwMode="auto">
        <a:xfrm>
          <a:off x="1638300" y="20809267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242</xdr:row>
      <xdr:rowOff>0</xdr:rowOff>
    </xdr:from>
    <xdr:to>
      <xdr:col>1</xdr:col>
      <xdr:colOff>3554557</xdr:colOff>
      <xdr:row>242</xdr:row>
      <xdr:rowOff>160020</xdr:rowOff>
    </xdr:to>
    <xdr:sp macro="" textlink="">
      <xdr:nvSpPr>
        <xdr:cNvPr id="292" name="Text Box 7"/>
        <xdr:cNvSpPr txBox="1">
          <a:spLocks noChangeArrowheads="1"/>
        </xdr:cNvSpPr>
      </xdr:nvSpPr>
      <xdr:spPr bwMode="auto">
        <a:xfrm>
          <a:off x="1638300" y="20809267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242</xdr:row>
      <xdr:rowOff>0</xdr:rowOff>
    </xdr:from>
    <xdr:to>
      <xdr:col>1</xdr:col>
      <xdr:colOff>3554557</xdr:colOff>
      <xdr:row>242</xdr:row>
      <xdr:rowOff>160020</xdr:rowOff>
    </xdr:to>
    <xdr:sp macro="" textlink="">
      <xdr:nvSpPr>
        <xdr:cNvPr id="293" name="Text Box 8"/>
        <xdr:cNvSpPr txBox="1">
          <a:spLocks noChangeArrowheads="1"/>
        </xdr:cNvSpPr>
      </xdr:nvSpPr>
      <xdr:spPr bwMode="auto">
        <a:xfrm>
          <a:off x="1638300" y="20809267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242</xdr:row>
      <xdr:rowOff>0</xdr:rowOff>
    </xdr:from>
    <xdr:to>
      <xdr:col>1</xdr:col>
      <xdr:colOff>3554557</xdr:colOff>
      <xdr:row>242</xdr:row>
      <xdr:rowOff>160020</xdr:rowOff>
    </xdr:to>
    <xdr:sp macro="" textlink="">
      <xdr:nvSpPr>
        <xdr:cNvPr id="294" name="Text Box 9"/>
        <xdr:cNvSpPr txBox="1">
          <a:spLocks noChangeArrowheads="1"/>
        </xdr:cNvSpPr>
      </xdr:nvSpPr>
      <xdr:spPr bwMode="auto">
        <a:xfrm>
          <a:off x="1638300" y="20809267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242</xdr:row>
      <xdr:rowOff>0</xdr:rowOff>
    </xdr:from>
    <xdr:to>
      <xdr:col>1</xdr:col>
      <xdr:colOff>3554557</xdr:colOff>
      <xdr:row>242</xdr:row>
      <xdr:rowOff>160020</xdr:rowOff>
    </xdr:to>
    <xdr:sp macro="" textlink="">
      <xdr:nvSpPr>
        <xdr:cNvPr id="295" name="Text Box 10"/>
        <xdr:cNvSpPr txBox="1">
          <a:spLocks noChangeArrowheads="1"/>
        </xdr:cNvSpPr>
      </xdr:nvSpPr>
      <xdr:spPr bwMode="auto">
        <a:xfrm>
          <a:off x="1638300" y="20809267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242</xdr:row>
      <xdr:rowOff>0</xdr:rowOff>
    </xdr:from>
    <xdr:to>
      <xdr:col>1</xdr:col>
      <xdr:colOff>3554557</xdr:colOff>
      <xdr:row>242</xdr:row>
      <xdr:rowOff>160020</xdr:rowOff>
    </xdr:to>
    <xdr:sp macro="" textlink="">
      <xdr:nvSpPr>
        <xdr:cNvPr id="296" name="Text Box 11"/>
        <xdr:cNvSpPr txBox="1">
          <a:spLocks noChangeArrowheads="1"/>
        </xdr:cNvSpPr>
      </xdr:nvSpPr>
      <xdr:spPr bwMode="auto">
        <a:xfrm>
          <a:off x="1638300" y="20809267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242</xdr:row>
      <xdr:rowOff>0</xdr:rowOff>
    </xdr:from>
    <xdr:to>
      <xdr:col>1</xdr:col>
      <xdr:colOff>3554557</xdr:colOff>
      <xdr:row>242</xdr:row>
      <xdr:rowOff>160020</xdr:rowOff>
    </xdr:to>
    <xdr:sp macro="" textlink="">
      <xdr:nvSpPr>
        <xdr:cNvPr id="297" name="Text Box 12"/>
        <xdr:cNvSpPr txBox="1">
          <a:spLocks noChangeArrowheads="1"/>
        </xdr:cNvSpPr>
      </xdr:nvSpPr>
      <xdr:spPr bwMode="auto">
        <a:xfrm>
          <a:off x="1638300" y="20809267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242</xdr:row>
      <xdr:rowOff>0</xdr:rowOff>
    </xdr:from>
    <xdr:to>
      <xdr:col>1</xdr:col>
      <xdr:colOff>3554557</xdr:colOff>
      <xdr:row>242</xdr:row>
      <xdr:rowOff>160020</xdr:rowOff>
    </xdr:to>
    <xdr:sp macro="" textlink="">
      <xdr:nvSpPr>
        <xdr:cNvPr id="298" name="Text Box 13"/>
        <xdr:cNvSpPr txBox="1">
          <a:spLocks noChangeArrowheads="1"/>
        </xdr:cNvSpPr>
      </xdr:nvSpPr>
      <xdr:spPr bwMode="auto">
        <a:xfrm>
          <a:off x="1638300" y="20809267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242</xdr:row>
      <xdr:rowOff>0</xdr:rowOff>
    </xdr:from>
    <xdr:to>
      <xdr:col>1</xdr:col>
      <xdr:colOff>3554557</xdr:colOff>
      <xdr:row>242</xdr:row>
      <xdr:rowOff>160020</xdr:rowOff>
    </xdr:to>
    <xdr:sp macro="" textlink="">
      <xdr:nvSpPr>
        <xdr:cNvPr id="299" name="Text Box 14"/>
        <xdr:cNvSpPr txBox="1">
          <a:spLocks noChangeArrowheads="1"/>
        </xdr:cNvSpPr>
      </xdr:nvSpPr>
      <xdr:spPr bwMode="auto">
        <a:xfrm>
          <a:off x="1638300" y="20809267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242</xdr:row>
      <xdr:rowOff>0</xdr:rowOff>
    </xdr:from>
    <xdr:to>
      <xdr:col>1</xdr:col>
      <xdr:colOff>3554557</xdr:colOff>
      <xdr:row>242</xdr:row>
      <xdr:rowOff>160020</xdr:rowOff>
    </xdr:to>
    <xdr:sp macro="" textlink="">
      <xdr:nvSpPr>
        <xdr:cNvPr id="300" name="Text Box 15"/>
        <xdr:cNvSpPr txBox="1">
          <a:spLocks noChangeArrowheads="1"/>
        </xdr:cNvSpPr>
      </xdr:nvSpPr>
      <xdr:spPr bwMode="auto">
        <a:xfrm>
          <a:off x="1638300" y="20809267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242</xdr:row>
      <xdr:rowOff>0</xdr:rowOff>
    </xdr:from>
    <xdr:to>
      <xdr:col>1</xdr:col>
      <xdr:colOff>3554557</xdr:colOff>
      <xdr:row>242</xdr:row>
      <xdr:rowOff>160020</xdr:rowOff>
    </xdr:to>
    <xdr:sp macro="" textlink="">
      <xdr:nvSpPr>
        <xdr:cNvPr id="301" name="Text Box 16"/>
        <xdr:cNvSpPr txBox="1">
          <a:spLocks noChangeArrowheads="1"/>
        </xdr:cNvSpPr>
      </xdr:nvSpPr>
      <xdr:spPr bwMode="auto">
        <a:xfrm>
          <a:off x="1638300" y="20809267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242</xdr:row>
      <xdr:rowOff>0</xdr:rowOff>
    </xdr:from>
    <xdr:to>
      <xdr:col>1</xdr:col>
      <xdr:colOff>3554557</xdr:colOff>
      <xdr:row>242</xdr:row>
      <xdr:rowOff>160020</xdr:rowOff>
    </xdr:to>
    <xdr:sp macro="" textlink="">
      <xdr:nvSpPr>
        <xdr:cNvPr id="302" name="Text Box 17"/>
        <xdr:cNvSpPr txBox="1">
          <a:spLocks noChangeArrowheads="1"/>
        </xdr:cNvSpPr>
      </xdr:nvSpPr>
      <xdr:spPr bwMode="auto">
        <a:xfrm>
          <a:off x="1638300" y="20809267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242</xdr:row>
      <xdr:rowOff>0</xdr:rowOff>
    </xdr:from>
    <xdr:to>
      <xdr:col>1</xdr:col>
      <xdr:colOff>3554557</xdr:colOff>
      <xdr:row>242</xdr:row>
      <xdr:rowOff>160020</xdr:rowOff>
    </xdr:to>
    <xdr:sp macro="" textlink="">
      <xdr:nvSpPr>
        <xdr:cNvPr id="303" name="Text Box 18"/>
        <xdr:cNvSpPr txBox="1">
          <a:spLocks noChangeArrowheads="1"/>
        </xdr:cNvSpPr>
      </xdr:nvSpPr>
      <xdr:spPr bwMode="auto">
        <a:xfrm>
          <a:off x="1638300" y="20809267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242</xdr:row>
      <xdr:rowOff>0</xdr:rowOff>
    </xdr:from>
    <xdr:to>
      <xdr:col>1</xdr:col>
      <xdr:colOff>3554557</xdr:colOff>
      <xdr:row>242</xdr:row>
      <xdr:rowOff>160020</xdr:rowOff>
    </xdr:to>
    <xdr:sp macro="" textlink="">
      <xdr:nvSpPr>
        <xdr:cNvPr id="304" name="Text Box 19"/>
        <xdr:cNvSpPr txBox="1">
          <a:spLocks noChangeArrowheads="1"/>
        </xdr:cNvSpPr>
      </xdr:nvSpPr>
      <xdr:spPr bwMode="auto">
        <a:xfrm>
          <a:off x="1638300" y="20809267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242</xdr:row>
      <xdr:rowOff>0</xdr:rowOff>
    </xdr:from>
    <xdr:to>
      <xdr:col>1</xdr:col>
      <xdr:colOff>3554557</xdr:colOff>
      <xdr:row>242</xdr:row>
      <xdr:rowOff>160020</xdr:rowOff>
    </xdr:to>
    <xdr:sp macro="" textlink="">
      <xdr:nvSpPr>
        <xdr:cNvPr id="305" name="Text Box 20"/>
        <xdr:cNvSpPr txBox="1">
          <a:spLocks noChangeArrowheads="1"/>
        </xdr:cNvSpPr>
      </xdr:nvSpPr>
      <xdr:spPr bwMode="auto">
        <a:xfrm>
          <a:off x="1638300" y="20809267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242</xdr:row>
      <xdr:rowOff>0</xdr:rowOff>
    </xdr:from>
    <xdr:to>
      <xdr:col>1</xdr:col>
      <xdr:colOff>3554557</xdr:colOff>
      <xdr:row>242</xdr:row>
      <xdr:rowOff>160020</xdr:rowOff>
    </xdr:to>
    <xdr:sp macro="" textlink="">
      <xdr:nvSpPr>
        <xdr:cNvPr id="306" name="Text Box 21"/>
        <xdr:cNvSpPr txBox="1">
          <a:spLocks noChangeArrowheads="1"/>
        </xdr:cNvSpPr>
      </xdr:nvSpPr>
      <xdr:spPr bwMode="auto">
        <a:xfrm>
          <a:off x="1638300" y="20809267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242</xdr:row>
      <xdr:rowOff>0</xdr:rowOff>
    </xdr:from>
    <xdr:to>
      <xdr:col>1</xdr:col>
      <xdr:colOff>3554557</xdr:colOff>
      <xdr:row>242</xdr:row>
      <xdr:rowOff>160020</xdr:rowOff>
    </xdr:to>
    <xdr:sp macro="" textlink="">
      <xdr:nvSpPr>
        <xdr:cNvPr id="307" name="Text Box 22"/>
        <xdr:cNvSpPr txBox="1">
          <a:spLocks noChangeArrowheads="1"/>
        </xdr:cNvSpPr>
      </xdr:nvSpPr>
      <xdr:spPr bwMode="auto">
        <a:xfrm>
          <a:off x="1638300" y="20809267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242</xdr:row>
      <xdr:rowOff>0</xdr:rowOff>
    </xdr:from>
    <xdr:to>
      <xdr:col>1</xdr:col>
      <xdr:colOff>3554557</xdr:colOff>
      <xdr:row>242</xdr:row>
      <xdr:rowOff>160020</xdr:rowOff>
    </xdr:to>
    <xdr:sp macro="" textlink="">
      <xdr:nvSpPr>
        <xdr:cNvPr id="308" name="Text Box 1"/>
        <xdr:cNvSpPr txBox="1">
          <a:spLocks noChangeArrowheads="1"/>
        </xdr:cNvSpPr>
      </xdr:nvSpPr>
      <xdr:spPr bwMode="auto">
        <a:xfrm>
          <a:off x="1638300" y="20809267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242</xdr:row>
      <xdr:rowOff>0</xdr:rowOff>
    </xdr:from>
    <xdr:to>
      <xdr:col>1</xdr:col>
      <xdr:colOff>3554557</xdr:colOff>
      <xdr:row>242</xdr:row>
      <xdr:rowOff>160020</xdr:rowOff>
    </xdr:to>
    <xdr:sp macro="" textlink="">
      <xdr:nvSpPr>
        <xdr:cNvPr id="309" name="Text Box 2"/>
        <xdr:cNvSpPr txBox="1">
          <a:spLocks noChangeArrowheads="1"/>
        </xdr:cNvSpPr>
      </xdr:nvSpPr>
      <xdr:spPr bwMode="auto">
        <a:xfrm>
          <a:off x="1638300" y="20809267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242</xdr:row>
      <xdr:rowOff>0</xdr:rowOff>
    </xdr:from>
    <xdr:to>
      <xdr:col>1</xdr:col>
      <xdr:colOff>3554557</xdr:colOff>
      <xdr:row>242</xdr:row>
      <xdr:rowOff>160020</xdr:rowOff>
    </xdr:to>
    <xdr:sp macro="" textlink="">
      <xdr:nvSpPr>
        <xdr:cNvPr id="310" name="Text Box 3"/>
        <xdr:cNvSpPr txBox="1">
          <a:spLocks noChangeArrowheads="1"/>
        </xdr:cNvSpPr>
      </xdr:nvSpPr>
      <xdr:spPr bwMode="auto">
        <a:xfrm>
          <a:off x="1638300" y="20809267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242</xdr:row>
      <xdr:rowOff>0</xdr:rowOff>
    </xdr:from>
    <xdr:to>
      <xdr:col>1</xdr:col>
      <xdr:colOff>3554557</xdr:colOff>
      <xdr:row>242</xdr:row>
      <xdr:rowOff>160020</xdr:rowOff>
    </xdr:to>
    <xdr:sp macro="" textlink="">
      <xdr:nvSpPr>
        <xdr:cNvPr id="311" name="Text Box 4"/>
        <xdr:cNvSpPr txBox="1">
          <a:spLocks noChangeArrowheads="1"/>
        </xdr:cNvSpPr>
      </xdr:nvSpPr>
      <xdr:spPr bwMode="auto">
        <a:xfrm>
          <a:off x="1638300" y="20809267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242</xdr:row>
      <xdr:rowOff>0</xdr:rowOff>
    </xdr:from>
    <xdr:to>
      <xdr:col>1</xdr:col>
      <xdr:colOff>3554557</xdr:colOff>
      <xdr:row>242</xdr:row>
      <xdr:rowOff>160020</xdr:rowOff>
    </xdr:to>
    <xdr:sp macro="" textlink="">
      <xdr:nvSpPr>
        <xdr:cNvPr id="312" name="Text Box 5"/>
        <xdr:cNvSpPr txBox="1">
          <a:spLocks noChangeArrowheads="1"/>
        </xdr:cNvSpPr>
      </xdr:nvSpPr>
      <xdr:spPr bwMode="auto">
        <a:xfrm>
          <a:off x="1638300" y="20809267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242</xdr:row>
      <xdr:rowOff>0</xdr:rowOff>
    </xdr:from>
    <xdr:to>
      <xdr:col>1</xdr:col>
      <xdr:colOff>3554557</xdr:colOff>
      <xdr:row>242</xdr:row>
      <xdr:rowOff>160020</xdr:rowOff>
    </xdr:to>
    <xdr:sp macro="" textlink="">
      <xdr:nvSpPr>
        <xdr:cNvPr id="313" name="Text Box 6"/>
        <xdr:cNvSpPr txBox="1">
          <a:spLocks noChangeArrowheads="1"/>
        </xdr:cNvSpPr>
      </xdr:nvSpPr>
      <xdr:spPr bwMode="auto">
        <a:xfrm>
          <a:off x="1638300" y="20809267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242</xdr:row>
      <xdr:rowOff>0</xdr:rowOff>
    </xdr:from>
    <xdr:to>
      <xdr:col>1</xdr:col>
      <xdr:colOff>3554557</xdr:colOff>
      <xdr:row>242</xdr:row>
      <xdr:rowOff>160020</xdr:rowOff>
    </xdr:to>
    <xdr:sp macro="" textlink="">
      <xdr:nvSpPr>
        <xdr:cNvPr id="314" name="Text Box 7"/>
        <xdr:cNvSpPr txBox="1">
          <a:spLocks noChangeArrowheads="1"/>
        </xdr:cNvSpPr>
      </xdr:nvSpPr>
      <xdr:spPr bwMode="auto">
        <a:xfrm>
          <a:off x="1638300" y="20809267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242</xdr:row>
      <xdr:rowOff>0</xdr:rowOff>
    </xdr:from>
    <xdr:to>
      <xdr:col>1</xdr:col>
      <xdr:colOff>3554557</xdr:colOff>
      <xdr:row>242</xdr:row>
      <xdr:rowOff>160020</xdr:rowOff>
    </xdr:to>
    <xdr:sp macro="" textlink="">
      <xdr:nvSpPr>
        <xdr:cNvPr id="315" name="Text Box 8"/>
        <xdr:cNvSpPr txBox="1">
          <a:spLocks noChangeArrowheads="1"/>
        </xdr:cNvSpPr>
      </xdr:nvSpPr>
      <xdr:spPr bwMode="auto">
        <a:xfrm>
          <a:off x="1638300" y="20809267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242</xdr:row>
      <xdr:rowOff>0</xdr:rowOff>
    </xdr:from>
    <xdr:to>
      <xdr:col>1</xdr:col>
      <xdr:colOff>3554557</xdr:colOff>
      <xdr:row>242</xdr:row>
      <xdr:rowOff>160020</xdr:rowOff>
    </xdr:to>
    <xdr:sp macro="" textlink="">
      <xdr:nvSpPr>
        <xdr:cNvPr id="316" name="Text Box 9"/>
        <xdr:cNvSpPr txBox="1">
          <a:spLocks noChangeArrowheads="1"/>
        </xdr:cNvSpPr>
      </xdr:nvSpPr>
      <xdr:spPr bwMode="auto">
        <a:xfrm>
          <a:off x="1638300" y="20809267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242</xdr:row>
      <xdr:rowOff>0</xdr:rowOff>
    </xdr:from>
    <xdr:to>
      <xdr:col>1</xdr:col>
      <xdr:colOff>3554557</xdr:colOff>
      <xdr:row>242</xdr:row>
      <xdr:rowOff>160020</xdr:rowOff>
    </xdr:to>
    <xdr:sp macro="" textlink="">
      <xdr:nvSpPr>
        <xdr:cNvPr id="317" name="Text Box 10"/>
        <xdr:cNvSpPr txBox="1">
          <a:spLocks noChangeArrowheads="1"/>
        </xdr:cNvSpPr>
      </xdr:nvSpPr>
      <xdr:spPr bwMode="auto">
        <a:xfrm>
          <a:off x="1638300" y="20809267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242</xdr:row>
      <xdr:rowOff>0</xdr:rowOff>
    </xdr:from>
    <xdr:to>
      <xdr:col>1</xdr:col>
      <xdr:colOff>3554557</xdr:colOff>
      <xdr:row>242</xdr:row>
      <xdr:rowOff>160020</xdr:rowOff>
    </xdr:to>
    <xdr:sp macro="" textlink="">
      <xdr:nvSpPr>
        <xdr:cNvPr id="318" name="Text Box 11"/>
        <xdr:cNvSpPr txBox="1">
          <a:spLocks noChangeArrowheads="1"/>
        </xdr:cNvSpPr>
      </xdr:nvSpPr>
      <xdr:spPr bwMode="auto">
        <a:xfrm>
          <a:off x="1638300" y="20809267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242</xdr:row>
      <xdr:rowOff>0</xdr:rowOff>
    </xdr:from>
    <xdr:to>
      <xdr:col>1</xdr:col>
      <xdr:colOff>3554557</xdr:colOff>
      <xdr:row>242</xdr:row>
      <xdr:rowOff>160020</xdr:rowOff>
    </xdr:to>
    <xdr:sp macro="" textlink="">
      <xdr:nvSpPr>
        <xdr:cNvPr id="319" name="Text Box 12"/>
        <xdr:cNvSpPr txBox="1">
          <a:spLocks noChangeArrowheads="1"/>
        </xdr:cNvSpPr>
      </xdr:nvSpPr>
      <xdr:spPr bwMode="auto">
        <a:xfrm>
          <a:off x="1638300" y="20809267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242</xdr:row>
      <xdr:rowOff>0</xdr:rowOff>
    </xdr:from>
    <xdr:to>
      <xdr:col>1</xdr:col>
      <xdr:colOff>3554557</xdr:colOff>
      <xdr:row>242</xdr:row>
      <xdr:rowOff>160020</xdr:rowOff>
    </xdr:to>
    <xdr:sp macro="" textlink="">
      <xdr:nvSpPr>
        <xdr:cNvPr id="320" name="Text Box 13"/>
        <xdr:cNvSpPr txBox="1">
          <a:spLocks noChangeArrowheads="1"/>
        </xdr:cNvSpPr>
      </xdr:nvSpPr>
      <xdr:spPr bwMode="auto">
        <a:xfrm>
          <a:off x="1638300" y="20809267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242</xdr:row>
      <xdr:rowOff>0</xdr:rowOff>
    </xdr:from>
    <xdr:to>
      <xdr:col>1</xdr:col>
      <xdr:colOff>3554557</xdr:colOff>
      <xdr:row>242</xdr:row>
      <xdr:rowOff>160020</xdr:rowOff>
    </xdr:to>
    <xdr:sp macro="" textlink="">
      <xdr:nvSpPr>
        <xdr:cNvPr id="321" name="Text Box 14"/>
        <xdr:cNvSpPr txBox="1">
          <a:spLocks noChangeArrowheads="1"/>
        </xdr:cNvSpPr>
      </xdr:nvSpPr>
      <xdr:spPr bwMode="auto">
        <a:xfrm>
          <a:off x="1638300" y="20809267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242</xdr:row>
      <xdr:rowOff>0</xdr:rowOff>
    </xdr:from>
    <xdr:to>
      <xdr:col>1</xdr:col>
      <xdr:colOff>3554557</xdr:colOff>
      <xdr:row>242</xdr:row>
      <xdr:rowOff>160020</xdr:rowOff>
    </xdr:to>
    <xdr:sp macro="" textlink="">
      <xdr:nvSpPr>
        <xdr:cNvPr id="322" name="Text Box 15"/>
        <xdr:cNvSpPr txBox="1">
          <a:spLocks noChangeArrowheads="1"/>
        </xdr:cNvSpPr>
      </xdr:nvSpPr>
      <xdr:spPr bwMode="auto">
        <a:xfrm>
          <a:off x="1638300" y="20809267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242</xdr:row>
      <xdr:rowOff>0</xdr:rowOff>
    </xdr:from>
    <xdr:to>
      <xdr:col>1</xdr:col>
      <xdr:colOff>3554557</xdr:colOff>
      <xdr:row>242</xdr:row>
      <xdr:rowOff>160020</xdr:rowOff>
    </xdr:to>
    <xdr:sp macro="" textlink="">
      <xdr:nvSpPr>
        <xdr:cNvPr id="323" name="Text Box 16"/>
        <xdr:cNvSpPr txBox="1">
          <a:spLocks noChangeArrowheads="1"/>
        </xdr:cNvSpPr>
      </xdr:nvSpPr>
      <xdr:spPr bwMode="auto">
        <a:xfrm>
          <a:off x="1638300" y="20809267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242</xdr:row>
      <xdr:rowOff>0</xdr:rowOff>
    </xdr:from>
    <xdr:to>
      <xdr:col>1</xdr:col>
      <xdr:colOff>3554557</xdr:colOff>
      <xdr:row>242</xdr:row>
      <xdr:rowOff>160020</xdr:rowOff>
    </xdr:to>
    <xdr:sp macro="" textlink="">
      <xdr:nvSpPr>
        <xdr:cNvPr id="324" name="Text Box 17"/>
        <xdr:cNvSpPr txBox="1">
          <a:spLocks noChangeArrowheads="1"/>
        </xdr:cNvSpPr>
      </xdr:nvSpPr>
      <xdr:spPr bwMode="auto">
        <a:xfrm>
          <a:off x="1638300" y="20809267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242</xdr:row>
      <xdr:rowOff>0</xdr:rowOff>
    </xdr:from>
    <xdr:to>
      <xdr:col>1</xdr:col>
      <xdr:colOff>3554557</xdr:colOff>
      <xdr:row>242</xdr:row>
      <xdr:rowOff>160020</xdr:rowOff>
    </xdr:to>
    <xdr:sp macro="" textlink="">
      <xdr:nvSpPr>
        <xdr:cNvPr id="325" name="Text Box 18"/>
        <xdr:cNvSpPr txBox="1">
          <a:spLocks noChangeArrowheads="1"/>
        </xdr:cNvSpPr>
      </xdr:nvSpPr>
      <xdr:spPr bwMode="auto">
        <a:xfrm>
          <a:off x="1638300" y="20809267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242</xdr:row>
      <xdr:rowOff>0</xdr:rowOff>
    </xdr:from>
    <xdr:to>
      <xdr:col>1</xdr:col>
      <xdr:colOff>3554557</xdr:colOff>
      <xdr:row>242</xdr:row>
      <xdr:rowOff>160020</xdr:rowOff>
    </xdr:to>
    <xdr:sp macro="" textlink="">
      <xdr:nvSpPr>
        <xdr:cNvPr id="326" name="Text Box 19"/>
        <xdr:cNvSpPr txBox="1">
          <a:spLocks noChangeArrowheads="1"/>
        </xdr:cNvSpPr>
      </xdr:nvSpPr>
      <xdr:spPr bwMode="auto">
        <a:xfrm>
          <a:off x="1638300" y="20809267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242</xdr:row>
      <xdr:rowOff>0</xdr:rowOff>
    </xdr:from>
    <xdr:to>
      <xdr:col>1</xdr:col>
      <xdr:colOff>3554557</xdr:colOff>
      <xdr:row>242</xdr:row>
      <xdr:rowOff>160020</xdr:rowOff>
    </xdr:to>
    <xdr:sp macro="" textlink="">
      <xdr:nvSpPr>
        <xdr:cNvPr id="327" name="Text Box 20"/>
        <xdr:cNvSpPr txBox="1">
          <a:spLocks noChangeArrowheads="1"/>
        </xdr:cNvSpPr>
      </xdr:nvSpPr>
      <xdr:spPr bwMode="auto">
        <a:xfrm>
          <a:off x="1638300" y="20809267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242</xdr:row>
      <xdr:rowOff>0</xdr:rowOff>
    </xdr:from>
    <xdr:to>
      <xdr:col>1</xdr:col>
      <xdr:colOff>3554557</xdr:colOff>
      <xdr:row>242</xdr:row>
      <xdr:rowOff>160020</xdr:rowOff>
    </xdr:to>
    <xdr:sp macro="" textlink="">
      <xdr:nvSpPr>
        <xdr:cNvPr id="328" name="Text Box 21"/>
        <xdr:cNvSpPr txBox="1">
          <a:spLocks noChangeArrowheads="1"/>
        </xdr:cNvSpPr>
      </xdr:nvSpPr>
      <xdr:spPr bwMode="auto">
        <a:xfrm>
          <a:off x="1638300" y="20809267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242</xdr:row>
      <xdr:rowOff>0</xdr:rowOff>
    </xdr:from>
    <xdr:to>
      <xdr:col>1</xdr:col>
      <xdr:colOff>3554557</xdr:colOff>
      <xdr:row>242</xdr:row>
      <xdr:rowOff>160020</xdr:rowOff>
    </xdr:to>
    <xdr:sp macro="" textlink="">
      <xdr:nvSpPr>
        <xdr:cNvPr id="329" name="Text Box 22"/>
        <xdr:cNvSpPr txBox="1">
          <a:spLocks noChangeArrowheads="1"/>
        </xdr:cNvSpPr>
      </xdr:nvSpPr>
      <xdr:spPr bwMode="auto">
        <a:xfrm>
          <a:off x="1638300" y="20809267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242</xdr:row>
      <xdr:rowOff>0</xdr:rowOff>
    </xdr:from>
    <xdr:to>
      <xdr:col>1</xdr:col>
      <xdr:colOff>3554557</xdr:colOff>
      <xdr:row>242</xdr:row>
      <xdr:rowOff>160020</xdr:rowOff>
    </xdr:to>
    <xdr:sp macro="" textlink="">
      <xdr:nvSpPr>
        <xdr:cNvPr id="330" name="Text Box 1"/>
        <xdr:cNvSpPr txBox="1">
          <a:spLocks noChangeArrowheads="1"/>
        </xdr:cNvSpPr>
      </xdr:nvSpPr>
      <xdr:spPr bwMode="auto">
        <a:xfrm>
          <a:off x="1638300" y="20809267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242</xdr:row>
      <xdr:rowOff>0</xdr:rowOff>
    </xdr:from>
    <xdr:to>
      <xdr:col>1</xdr:col>
      <xdr:colOff>3554557</xdr:colOff>
      <xdr:row>242</xdr:row>
      <xdr:rowOff>160020</xdr:rowOff>
    </xdr:to>
    <xdr:sp macro="" textlink="">
      <xdr:nvSpPr>
        <xdr:cNvPr id="331" name="Text Box 2"/>
        <xdr:cNvSpPr txBox="1">
          <a:spLocks noChangeArrowheads="1"/>
        </xdr:cNvSpPr>
      </xdr:nvSpPr>
      <xdr:spPr bwMode="auto">
        <a:xfrm>
          <a:off x="1638300" y="20809267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242</xdr:row>
      <xdr:rowOff>0</xdr:rowOff>
    </xdr:from>
    <xdr:to>
      <xdr:col>1</xdr:col>
      <xdr:colOff>3554557</xdr:colOff>
      <xdr:row>242</xdr:row>
      <xdr:rowOff>160020</xdr:rowOff>
    </xdr:to>
    <xdr:sp macro="" textlink="">
      <xdr:nvSpPr>
        <xdr:cNvPr id="332" name="Text Box 3"/>
        <xdr:cNvSpPr txBox="1">
          <a:spLocks noChangeArrowheads="1"/>
        </xdr:cNvSpPr>
      </xdr:nvSpPr>
      <xdr:spPr bwMode="auto">
        <a:xfrm>
          <a:off x="1638300" y="20809267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242</xdr:row>
      <xdr:rowOff>0</xdr:rowOff>
    </xdr:from>
    <xdr:to>
      <xdr:col>1</xdr:col>
      <xdr:colOff>3554557</xdr:colOff>
      <xdr:row>242</xdr:row>
      <xdr:rowOff>160020</xdr:rowOff>
    </xdr:to>
    <xdr:sp macro="" textlink="">
      <xdr:nvSpPr>
        <xdr:cNvPr id="333" name="Text Box 4"/>
        <xdr:cNvSpPr txBox="1">
          <a:spLocks noChangeArrowheads="1"/>
        </xdr:cNvSpPr>
      </xdr:nvSpPr>
      <xdr:spPr bwMode="auto">
        <a:xfrm>
          <a:off x="1638300" y="20809267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242</xdr:row>
      <xdr:rowOff>0</xdr:rowOff>
    </xdr:from>
    <xdr:to>
      <xdr:col>1</xdr:col>
      <xdr:colOff>3554557</xdr:colOff>
      <xdr:row>242</xdr:row>
      <xdr:rowOff>160020</xdr:rowOff>
    </xdr:to>
    <xdr:sp macro="" textlink="">
      <xdr:nvSpPr>
        <xdr:cNvPr id="334" name="Text Box 5"/>
        <xdr:cNvSpPr txBox="1">
          <a:spLocks noChangeArrowheads="1"/>
        </xdr:cNvSpPr>
      </xdr:nvSpPr>
      <xdr:spPr bwMode="auto">
        <a:xfrm>
          <a:off x="1638300" y="20809267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242</xdr:row>
      <xdr:rowOff>0</xdr:rowOff>
    </xdr:from>
    <xdr:to>
      <xdr:col>1</xdr:col>
      <xdr:colOff>3554557</xdr:colOff>
      <xdr:row>242</xdr:row>
      <xdr:rowOff>160020</xdr:rowOff>
    </xdr:to>
    <xdr:sp macro="" textlink="">
      <xdr:nvSpPr>
        <xdr:cNvPr id="335" name="Text Box 6"/>
        <xdr:cNvSpPr txBox="1">
          <a:spLocks noChangeArrowheads="1"/>
        </xdr:cNvSpPr>
      </xdr:nvSpPr>
      <xdr:spPr bwMode="auto">
        <a:xfrm>
          <a:off x="1638300" y="20809267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242</xdr:row>
      <xdr:rowOff>0</xdr:rowOff>
    </xdr:from>
    <xdr:to>
      <xdr:col>1</xdr:col>
      <xdr:colOff>3554557</xdr:colOff>
      <xdr:row>242</xdr:row>
      <xdr:rowOff>160020</xdr:rowOff>
    </xdr:to>
    <xdr:sp macro="" textlink="">
      <xdr:nvSpPr>
        <xdr:cNvPr id="336" name="Text Box 7"/>
        <xdr:cNvSpPr txBox="1">
          <a:spLocks noChangeArrowheads="1"/>
        </xdr:cNvSpPr>
      </xdr:nvSpPr>
      <xdr:spPr bwMode="auto">
        <a:xfrm>
          <a:off x="1638300" y="20809267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242</xdr:row>
      <xdr:rowOff>0</xdr:rowOff>
    </xdr:from>
    <xdr:to>
      <xdr:col>1</xdr:col>
      <xdr:colOff>3554557</xdr:colOff>
      <xdr:row>242</xdr:row>
      <xdr:rowOff>160020</xdr:rowOff>
    </xdr:to>
    <xdr:sp macro="" textlink="">
      <xdr:nvSpPr>
        <xdr:cNvPr id="337" name="Text Box 8"/>
        <xdr:cNvSpPr txBox="1">
          <a:spLocks noChangeArrowheads="1"/>
        </xdr:cNvSpPr>
      </xdr:nvSpPr>
      <xdr:spPr bwMode="auto">
        <a:xfrm>
          <a:off x="1638300" y="20809267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242</xdr:row>
      <xdr:rowOff>0</xdr:rowOff>
    </xdr:from>
    <xdr:to>
      <xdr:col>1</xdr:col>
      <xdr:colOff>3554557</xdr:colOff>
      <xdr:row>242</xdr:row>
      <xdr:rowOff>160020</xdr:rowOff>
    </xdr:to>
    <xdr:sp macro="" textlink="">
      <xdr:nvSpPr>
        <xdr:cNvPr id="338" name="Text Box 9"/>
        <xdr:cNvSpPr txBox="1">
          <a:spLocks noChangeArrowheads="1"/>
        </xdr:cNvSpPr>
      </xdr:nvSpPr>
      <xdr:spPr bwMode="auto">
        <a:xfrm>
          <a:off x="1638300" y="20809267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242</xdr:row>
      <xdr:rowOff>0</xdr:rowOff>
    </xdr:from>
    <xdr:to>
      <xdr:col>1</xdr:col>
      <xdr:colOff>3554557</xdr:colOff>
      <xdr:row>242</xdr:row>
      <xdr:rowOff>160020</xdr:rowOff>
    </xdr:to>
    <xdr:sp macro="" textlink="">
      <xdr:nvSpPr>
        <xdr:cNvPr id="339" name="Text Box 10"/>
        <xdr:cNvSpPr txBox="1">
          <a:spLocks noChangeArrowheads="1"/>
        </xdr:cNvSpPr>
      </xdr:nvSpPr>
      <xdr:spPr bwMode="auto">
        <a:xfrm>
          <a:off x="1638300" y="20809267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242</xdr:row>
      <xdr:rowOff>0</xdr:rowOff>
    </xdr:from>
    <xdr:to>
      <xdr:col>1</xdr:col>
      <xdr:colOff>3554557</xdr:colOff>
      <xdr:row>242</xdr:row>
      <xdr:rowOff>160020</xdr:rowOff>
    </xdr:to>
    <xdr:sp macro="" textlink="">
      <xdr:nvSpPr>
        <xdr:cNvPr id="340" name="Text Box 11"/>
        <xdr:cNvSpPr txBox="1">
          <a:spLocks noChangeArrowheads="1"/>
        </xdr:cNvSpPr>
      </xdr:nvSpPr>
      <xdr:spPr bwMode="auto">
        <a:xfrm>
          <a:off x="1638300" y="20809267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242</xdr:row>
      <xdr:rowOff>0</xdr:rowOff>
    </xdr:from>
    <xdr:to>
      <xdr:col>1</xdr:col>
      <xdr:colOff>3554557</xdr:colOff>
      <xdr:row>242</xdr:row>
      <xdr:rowOff>160020</xdr:rowOff>
    </xdr:to>
    <xdr:sp macro="" textlink="">
      <xdr:nvSpPr>
        <xdr:cNvPr id="341" name="Text Box 12"/>
        <xdr:cNvSpPr txBox="1">
          <a:spLocks noChangeArrowheads="1"/>
        </xdr:cNvSpPr>
      </xdr:nvSpPr>
      <xdr:spPr bwMode="auto">
        <a:xfrm>
          <a:off x="1638300" y="20809267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242</xdr:row>
      <xdr:rowOff>0</xdr:rowOff>
    </xdr:from>
    <xdr:to>
      <xdr:col>1</xdr:col>
      <xdr:colOff>3554557</xdr:colOff>
      <xdr:row>242</xdr:row>
      <xdr:rowOff>160020</xdr:rowOff>
    </xdr:to>
    <xdr:sp macro="" textlink="">
      <xdr:nvSpPr>
        <xdr:cNvPr id="342" name="Text Box 13"/>
        <xdr:cNvSpPr txBox="1">
          <a:spLocks noChangeArrowheads="1"/>
        </xdr:cNvSpPr>
      </xdr:nvSpPr>
      <xdr:spPr bwMode="auto">
        <a:xfrm>
          <a:off x="1638300" y="20809267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242</xdr:row>
      <xdr:rowOff>0</xdr:rowOff>
    </xdr:from>
    <xdr:to>
      <xdr:col>1</xdr:col>
      <xdr:colOff>3554557</xdr:colOff>
      <xdr:row>242</xdr:row>
      <xdr:rowOff>160020</xdr:rowOff>
    </xdr:to>
    <xdr:sp macro="" textlink="">
      <xdr:nvSpPr>
        <xdr:cNvPr id="343" name="Text Box 14"/>
        <xdr:cNvSpPr txBox="1">
          <a:spLocks noChangeArrowheads="1"/>
        </xdr:cNvSpPr>
      </xdr:nvSpPr>
      <xdr:spPr bwMode="auto">
        <a:xfrm>
          <a:off x="1638300" y="20809267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242</xdr:row>
      <xdr:rowOff>0</xdr:rowOff>
    </xdr:from>
    <xdr:to>
      <xdr:col>1</xdr:col>
      <xdr:colOff>3554557</xdr:colOff>
      <xdr:row>242</xdr:row>
      <xdr:rowOff>160020</xdr:rowOff>
    </xdr:to>
    <xdr:sp macro="" textlink="">
      <xdr:nvSpPr>
        <xdr:cNvPr id="344" name="Text Box 15"/>
        <xdr:cNvSpPr txBox="1">
          <a:spLocks noChangeArrowheads="1"/>
        </xdr:cNvSpPr>
      </xdr:nvSpPr>
      <xdr:spPr bwMode="auto">
        <a:xfrm>
          <a:off x="1638300" y="20809267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242</xdr:row>
      <xdr:rowOff>0</xdr:rowOff>
    </xdr:from>
    <xdr:to>
      <xdr:col>1</xdr:col>
      <xdr:colOff>3554557</xdr:colOff>
      <xdr:row>242</xdr:row>
      <xdr:rowOff>160020</xdr:rowOff>
    </xdr:to>
    <xdr:sp macro="" textlink="">
      <xdr:nvSpPr>
        <xdr:cNvPr id="345" name="Text Box 16"/>
        <xdr:cNvSpPr txBox="1">
          <a:spLocks noChangeArrowheads="1"/>
        </xdr:cNvSpPr>
      </xdr:nvSpPr>
      <xdr:spPr bwMode="auto">
        <a:xfrm>
          <a:off x="1638300" y="20809267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242</xdr:row>
      <xdr:rowOff>0</xdr:rowOff>
    </xdr:from>
    <xdr:to>
      <xdr:col>1</xdr:col>
      <xdr:colOff>3554557</xdr:colOff>
      <xdr:row>242</xdr:row>
      <xdr:rowOff>160020</xdr:rowOff>
    </xdr:to>
    <xdr:sp macro="" textlink="">
      <xdr:nvSpPr>
        <xdr:cNvPr id="346" name="Text Box 1"/>
        <xdr:cNvSpPr txBox="1">
          <a:spLocks noChangeArrowheads="1"/>
        </xdr:cNvSpPr>
      </xdr:nvSpPr>
      <xdr:spPr bwMode="auto">
        <a:xfrm>
          <a:off x="1638300" y="20809267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242</xdr:row>
      <xdr:rowOff>0</xdr:rowOff>
    </xdr:from>
    <xdr:to>
      <xdr:col>1</xdr:col>
      <xdr:colOff>3554557</xdr:colOff>
      <xdr:row>242</xdr:row>
      <xdr:rowOff>160020</xdr:rowOff>
    </xdr:to>
    <xdr:sp macro="" textlink="">
      <xdr:nvSpPr>
        <xdr:cNvPr id="347" name="Text Box 2"/>
        <xdr:cNvSpPr txBox="1">
          <a:spLocks noChangeArrowheads="1"/>
        </xdr:cNvSpPr>
      </xdr:nvSpPr>
      <xdr:spPr bwMode="auto">
        <a:xfrm>
          <a:off x="1638300" y="20809267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242</xdr:row>
      <xdr:rowOff>0</xdr:rowOff>
    </xdr:from>
    <xdr:to>
      <xdr:col>1</xdr:col>
      <xdr:colOff>3554557</xdr:colOff>
      <xdr:row>242</xdr:row>
      <xdr:rowOff>160020</xdr:rowOff>
    </xdr:to>
    <xdr:sp macro="" textlink="">
      <xdr:nvSpPr>
        <xdr:cNvPr id="348" name="Text Box 3"/>
        <xdr:cNvSpPr txBox="1">
          <a:spLocks noChangeArrowheads="1"/>
        </xdr:cNvSpPr>
      </xdr:nvSpPr>
      <xdr:spPr bwMode="auto">
        <a:xfrm>
          <a:off x="1638300" y="20809267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242</xdr:row>
      <xdr:rowOff>0</xdr:rowOff>
    </xdr:from>
    <xdr:to>
      <xdr:col>1</xdr:col>
      <xdr:colOff>3554557</xdr:colOff>
      <xdr:row>242</xdr:row>
      <xdr:rowOff>160020</xdr:rowOff>
    </xdr:to>
    <xdr:sp macro="" textlink="">
      <xdr:nvSpPr>
        <xdr:cNvPr id="349" name="Text Box 4"/>
        <xdr:cNvSpPr txBox="1">
          <a:spLocks noChangeArrowheads="1"/>
        </xdr:cNvSpPr>
      </xdr:nvSpPr>
      <xdr:spPr bwMode="auto">
        <a:xfrm>
          <a:off x="1638300" y="20809267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242</xdr:row>
      <xdr:rowOff>0</xdr:rowOff>
    </xdr:from>
    <xdr:to>
      <xdr:col>1</xdr:col>
      <xdr:colOff>3554557</xdr:colOff>
      <xdr:row>242</xdr:row>
      <xdr:rowOff>160020</xdr:rowOff>
    </xdr:to>
    <xdr:sp macro="" textlink="">
      <xdr:nvSpPr>
        <xdr:cNvPr id="350" name="Text Box 5"/>
        <xdr:cNvSpPr txBox="1">
          <a:spLocks noChangeArrowheads="1"/>
        </xdr:cNvSpPr>
      </xdr:nvSpPr>
      <xdr:spPr bwMode="auto">
        <a:xfrm>
          <a:off x="1638300" y="20809267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242</xdr:row>
      <xdr:rowOff>0</xdr:rowOff>
    </xdr:from>
    <xdr:to>
      <xdr:col>1</xdr:col>
      <xdr:colOff>3554557</xdr:colOff>
      <xdr:row>242</xdr:row>
      <xdr:rowOff>160020</xdr:rowOff>
    </xdr:to>
    <xdr:sp macro="" textlink="">
      <xdr:nvSpPr>
        <xdr:cNvPr id="351" name="Text Box 6"/>
        <xdr:cNvSpPr txBox="1">
          <a:spLocks noChangeArrowheads="1"/>
        </xdr:cNvSpPr>
      </xdr:nvSpPr>
      <xdr:spPr bwMode="auto">
        <a:xfrm>
          <a:off x="1638300" y="20809267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242</xdr:row>
      <xdr:rowOff>0</xdr:rowOff>
    </xdr:from>
    <xdr:to>
      <xdr:col>1</xdr:col>
      <xdr:colOff>3554557</xdr:colOff>
      <xdr:row>242</xdr:row>
      <xdr:rowOff>160020</xdr:rowOff>
    </xdr:to>
    <xdr:sp macro="" textlink="">
      <xdr:nvSpPr>
        <xdr:cNvPr id="352" name="Text Box 7"/>
        <xdr:cNvSpPr txBox="1">
          <a:spLocks noChangeArrowheads="1"/>
        </xdr:cNvSpPr>
      </xdr:nvSpPr>
      <xdr:spPr bwMode="auto">
        <a:xfrm>
          <a:off x="1638300" y="20809267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242</xdr:row>
      <xdr:rowOff>0</xdr:rowOff>
    </xdr:from>
    <xdr:to>
      <xdr:col>1</xdr:col>
      <xdr:colOff>3554557</xdr:colOff>
      <xdr:row>242</xdr:row>
      <xdr:rowOff>160020</xdr:rowOff>
    </xdr:to>
    <xdr:sp macro="" textlink="">
      <xdr:nvSpPr>
        <xdr:cNvPr id="353" name="Text Box 8"/>
        <xdr:cNvSpPr txBox="1">
          <a:spLocks noChangeArrowheads="1"/>
        </xdr:cNvSpPr>
      </xdr:nvSpPr>
      <xdr:spPr bwMode="auto">
        <a:xfrm>
          <a:off x="1638300" y="20809267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242</xdr:row>
      <xdr:rowOff>0</xdr:rowOff>
    </xdr:from>
    <xdr:to>
      <xdr:col>1</xdr:col>
      <xdr:colOff>3554557</xdr:colOff>
      <xdr:row>242</xdr:row>
      <xdr:rowOff>160020</xdr:rowOff>
    </xdr:to>
    <xdr:sp macro="" textlink="">
      <xdr:nvSpPr>
        <xdr:cNvPr id="354" name="Text Box 9"/>
        <xdr:cNvSpPr txBox="1">
          <a:spLocks noChangeArrowheads="1"/>
        </xdr:cNvSpPr>
      </xdr:nvSpPr>
      <xdr:spPr bwMode="auto">
        <a:xfrm>
          <a:off x="1638300" y="20809267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242</xdr:row>
      <xdr:rowOff>0</xdr:rowOff>
    </xdr:from>
    <xdr:to>
      <xdr:col>1</xdr:col>
      <xdr:colOff>3554557</xdr:colOff>
      <xdr:row>242</xdr:row>
      <xdr:rowOff>160020</xdr:rowOff>
    </xdr:to>
    <xdr:sp macro="" textlink="">
      <xdr:nvSpPr>
        <xdr:cNvPr id="355" name="Text Box 10"/>
        <xdr:cNvSpPr txBox="1">
          <a:spLocks noChangeArrowheads="1"/>
        </xdr:cNvSpPr>
      </xdr:nvSpPr>
      <xdr:spPr bwMode="auto">
        <a:xfrm>
          <a:off x="1638300" y="20809267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242</xdr:row>
      <xdr:rowOff>0</xdr:rowOff>
    </xdr:from>
    <xdr:to>
      <xdr:col>1</xdr:col>
      <xdr:colOff>3554557</xdr:colOff>
      <xdr:row>242</xdr:row>
      <xdr:rowOff>160020</xdr:rowOff>
    </xdr:to>
    <xdr:sp macro="" textlink="">
      <xdr:nvSpPr>
        <xdr:cNvPr id="356" name="Text Box 11"/>
        <xdr:cNvSpPr txBox="1">
          <a:spLocks noChangeArrowheads="1"/>
        </xdr:cNvSpPr>
      </xdr:nvSpPr>
      <xdr:spPr bwMode="auto">
        <a:xfrm>
          <a:off x="1638300" y="20809267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242</xdr:row>
      <xdr:rowOff>0</xdr:rowOff>
    </xdr:from>
    <xdr:to>
      <xdr:col>1</xdr:col>
      <xdr:colOff>3554557</xdr:colOff>
      <xdr:row>242</xdr:row>
      <xdr:rowOff>160020</xdr:rowOff>
    </xdr:to>
    <xdr:sp macro="" textlink="">
      <xdr:nvSpPr>
        <xdr:cNvPr id="357" name="Text Box 12"/>
        <xdr:cNvSpPr txBox="1">
          <a:spLocks noChangeArrowheads="1"/>
        </xdr:cNvSpPr>
      </xdr:nvSpPr>
      <xdr:spPr bwMode="auto">
        <a:xfrm>
          <a:off x="1638300" y="20809267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242</xdr:row>
      <xdr:rowOff>0</xdr:rowOff>
    </xdr:from>
    <xdr:to>
      <xdr:col>1</xdr:col>
      <xdr:colOff>3554557</xdr:colOff>
      <xdr:row>242</xdr:row>
      <xdr:rowOff>160020</xdr:rowOff>
    </xdr:to>
    <xdr:sp macro="" textlink="">
      <xdr:nvSpPr>
        <xdr:cNvPr id="358" name="Text Box 13"/>
        <xdr:cNvSpPr txBox="1">
          <a:spLocks noChangeArrowheads="1"/>
        </xdr:cNvSpPr>
      </xdr:nvSpPr>
      <xdr:spPr bwMode="auto">
        <a:xfrm>
          <a:off x="1638300" y="20809267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242</xdr:row>
      <xdr:rowOff>0</xdr:rowOff>
    </xdr:from>
    <xdr:to>
      <xdr:col>1</xdr:col>
      <xdr:colOff>3554557</xdr:colOff>
      <xdr:row>242</xdr:row>
      <xdr:rowOff>160020</xdr:rowOff>
    </xdr:to>
    <xdr:sp macro="" textlink="">
      <xdr:nvSpPr>
        <xdr:cNvPr id="359" name="Text Box 14"/>
        <xdr:cNvSpPr txBox="1">
          <a:spLocks noChangeArrowheads="1"/>
        </xdr:cNvSpPr>
      </xdr:nvSpPr>
      <xdr:spPr bwMode="auto">
        <a:xfrm>
          <a:off x="1638300" y="20809267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242</xdr:row>
      <xdr:rowOff>0</xdr:rowOff>
    </xdr:from>
    <xdr:to>
      <xdr:col>1</xdr:col>
      <xdr:colOff>3554557</xdr:colOff>
      <xdr:row>242</xdr:row>
      <xdr:rowOff>160020</xdr:rowOff>
    </xdr:to>
    <xdr:sp macro="" textlink="">
      <xdr:nvSpPr>
        <xdr:cNvPr id="360" name="Text Box 15"/>
        <xdr:cNvSpPr txBox="1">
          <a:spLocks noChangeArrowheads="1"/>
        </xdr:cNvSpPr>
      </xdr:nvSpPr>
      <xdr:spPr bwMode="auto">
        <a:xfrm>
          <a:off x="1638300" y="20809267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242</xdr:row>
      <xdr:rowOff>0</xdr:rowOff>
    </xdr:from>
    <xdr:to>
      <xdr:col>1</xdr:col>
      <xdr:colOff>3554557</xdr:colOff>
      <xdr:row>242</xdr:row>
      <xdr:rowOff>160020</xdr:rowOff>
    </xdr:to>
    <xdr:sp macro="" textlink="">
      <xdr:nvSpPr>
        <xdr:cNvPr id="361" name="Text Box 16"/>
        <xdr:cNvSpPr txBox="1">
          <a:spLocks noChangeArrowheads="1"/>
        </xdr:cNvSpPr>
      </xdr:nvSpPr>
      <xdr:spPr bwMode="auto">
        <a:xfrm>
          <a:off x="1638300" y="20809267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242</xdr:row>
      <xdr:rowOff>0</xdr:rowOff>
    </xdr:from>
    <xdr:to>
      <xdr:col>1</xdr:col>
      <xdr:colOff>3554557</xdr:colOff>
      <xdr:row>242</xdr:row>
      <xdr:rowOff>160020</xdr:rowOff>
    </xdr:to>
    <xdr:sp macro="" textlink="">
      <xdr:nvSpPr>
        <xdr:cNvPr id="362" name="Text Box 17"/>
        <xdr:cNvSpPr txBox="1">
          <a:spLocks noChangeArrowheads="1"/>
        </xdr:cNvSpPr>
      </xdr:nvSpPr>
      <xdr:spPr bwMode="auto">
        <a:xfrm>
          <a:off x="1638300" y="20809267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242</xdr:row>
      <xdr:rowOff>0</xdr:rowOff>
    </xdr:from>
    <xdr:to>
      <xdr:col>1</xdr:col>
      <xdr:colOff>3554557</xdr:colOff>
      <xdr:row>242</xdr:row>
      <xdr:rowOff>160020</xdr:rowOff>
    </xdr:to>
    <xdr:sp macro="" textlink="">
      <xdr:nvSpPr>
        <xdr:cNvPr id="363" name="Text Box 18"/>
        <xdr:cNvSpPr txBox="1">
          <a:spLocks noChangeArrowheads="1"/>
        </xdr:cNvSpPr>
      </xdr:nvSpPr>
      <xdr:spPr bwMode="auto">
        <a:xfrm>
          <a:off x="1638300" y="20809267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242</xdr:row>
      <xdr:rowOff>0</xdr:rowOff>
    </xdr:from>
    <xdr:to>
      <xdr:col>1</xdr:col>
      <xdr:colOff>3554557</xdr:colOff>
      <xdr:row>242</xdr:row>
      <xdr:rowOff>160020</xdr:rowOff>
    </xdr:to>
    <xdr:sp macro="" textlink="">
      <xdr:nvSpPr>
        <xdr:cNvPr id="364" name="Text Box 19"/>
        <xdr:cNvSpPr txBox="1">
          <a:spLocks noChangeArrowheads="1"/>
        </xdr:cNvSpPr>
      </xdr:nvSpPr>
      <xdr:spPr bwMode="auto">
        <a:xfrm>
          <a:off x="1638300" y="20809267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242</xdr:row>
      <xdr:rowOff>0</xdr:rowOff>
    </xdr:from>
    <xdr:to>
      <xdr:col>1</xdr:col>
      <xdr:colOff>3554557</xdr:colOff>
      <xdr:row>242</xdr:row>
      <xdr:rowOff>160020</xdr:rowOff>
    </xdr:to>
    <xdr:sp macro="" textlink="">
      <xdr:nvSpPr>
        <xdr:cNvPr id="365" name="Text Box 20"/>
        <xdr:cNvSpPr txBox="1">
          <a:spLocks noChangeArrowheads="1"/>
        </xdr:cNvSpPr>
      </xdr:nvSpPr>
      <xdr:spPr bwMode="auto">
        <a:xfrm>
          <a:off x="1638300" y="20809267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242</xdr:row>
      <xdr:rowOff>0</xdr:rowOff>
    </xdr:from>
    <xdr:to>
      <xdr:col>1</xdr:col>
      <xdr:colOff>3554557</xdr:colOff>
      <xdr:row>242</xdr:row>
      <xdr:rowOff>160020</xdr:rowOff>
    </xdr:to>
    <xdr:sp macro="" textlink="">
      <xdr:nvSpPr>
        <xdr:cNvPr id="366" name="Text Box 21"/>
        <xdr:cNvSpPr txBox="1">
          <a:spLocks noChangeArrowheads="1"/>
        </xdr:cNvSpPr>
      </xdr:nvSpPr>
      <xdr:spPr bwMode="auto">
        <a:xfrm>
          <a:off x="1638300" y="20809267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242</xdr:row>
      <xdr:rowOff>0</xdr:rowOff>
    </xdr:from>
    <xdr:to>
      <xdr:col>1</xdr:col>
      <xdr:colOff>3554557</xdr:colOff>
      <xdr:row>242</xdr:row>
      <xdr:rowOff>160020</xdr:rowOff>
    </xdr:to>
    <xdr:sp macro="" textlink="">
      <xdr:nvSpPr>
        <xdr:cNvPr id="367" name="Text Box 22"/>
        <xdr:cNvSpPr txBox="1">
          <a:spLocks noChangeArrowheads="1"/>
        </xdr:cNvSpPr>
      </xdr:nvSpPr>
      <xdr:spPr bwMode="auto">
        <a:xfrm>
          <a:off x="1638300" y="20809267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242</xdr:row>
      <xdr:rowOff>0</xdr:rowOff>
    </xdr:from>
    <xdr:to>
      <xdr:col>1</xdr:col>
      <xdr:colOff>3554557</xdr:colOff>
      <xdr:row>242</xdr:row>
      <xdr:rowOff>160020</xdr:rowOff>
    </xdr:to>
    <xdr:sp macro="" textlink="">
      <xdr:nvSpPr>
        <xdr:cNvPr id="368" name="Text Box 1"/>
        <xdr:cNvSpPr txBox="1">
          <a:spLocks noChangeArrowheads="1"/>
        </xdr:cNvSpPr>
      </xdr:nvSpPr>
      <xdr:spPr bwMode="auto">
        <a:xfrm>
          <a:off x="1638300" y="20809267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242</xdr:row>
      <xdr:rowOff>0</xdr:rowOff>
    </xdr:from>
    <xdr:to>
      <xdr:col>1</xdr:col>
      <xdr:colOff>3554557</xdr:colOff>
      <xdr:row>242</xdr:row>
      <xdr:rowOff>160020</xdr:rowOff>
    </xdr:to>
    <xdr:sp macro="" textlink="">
      <xdr:nvSpPr>
        <xdr:cNvPr id="369" name="Text Box 2"/>
        <xdr:cNvSpPr txBox="1">
          <a:spLocks noChangeArrowheads="1"/>
        </xdr:cNvSpPr>
      </xdr:nvSpPr>
      <xdr:spPr bwMode="auto">
        <a:xfrm>
          <a:off x="1638300" y="20809267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242</xdr:row>
      <xdr:rowOff>0</xdr:rowOff>
    </xdr:from>
    <xdr:to>
      <xdr:col>1</xdr:col>
      <xdr:colOff>3554557</xdr:colOff>
      <xdr:row>242</xdr:row>
      <xdr:rowOff>160020</xdr:rowOff>
    </xdr:to>
    <xdr:sp macro="" textlink="">
      <xdr:nvSpPr>
        <xdr:cNvPr id="370" name="Text Box 3"/>
        <xdr:cNvSpPr txBox="1">
          <a:spLocks noChangeArrowheads="1"/>
        </xdr:cNvSpPr>
      </xdr:nvSpPr>
      <xdr:spPr bwMode="auto">
        <a:xfrm>
          <a:off x="1638300" y="20809267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242</xdr:row>
      <xdr:rowOff>0</xdr:rowOff>
    </xdr:from>
    <xdr:to>
      <xdr:col>1</xdr:col>
      <xdr:colOff>3554557</xdr:colOff>
      <xdr:row>242</xdr:row>
      <xdr:rowOff>160020</xdr:rowOff>
    </xdr:to>
    <xdr:sp macro="" textlink="">
      <xdr:nvSpPr>
        <xdr:cNvPr id="371" name="Text Box 4"/>
        <xdr:cNvSpPr txBox="1">
          <a:spLocks noChangeArrowheads="1"/>
        </xdr:cNvSpPr>
      </xdr:nvSpPr>
      <xdr:spPr bwMode="auto">
        <a:xfrm>
          <a:off x="1638300" y="20809267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242</xdr:row>
      <xdr:rowOff>0</xdr:rowOff>
    </xdr:from>
    <xdr:to>
      <xdr:col>1</xdr:col>
      <xdr:colOff>3554557</xdr:colOff>
      <xdr:row>242</xdr:row>
      <xdr:rowOff>160020</xdr:rowOff>
    </xdr:to>
    <xdr:sp macro="" textlink="">
      <xdr:nvSpPr>
        <xdr:cNvPr id="372" name="Text Box 5"/>
        <xdr:cNvSpPr txBox="1">
          <a:spLocks noChangeArrowheads="1"/>
        </xdr:cNvSpPr>
      </xdr:nvSpPr>
      <xdr:spPr bwMode="auto">
        <a:xfrm>
          <a:off x="1638300" y="20809267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242</xdr:row>
      <xdr:rowOff>0</xdr:rowOff>
    </xdr:from>
    <xdr:to>
      <xdr:col>1</xdr:col>
      <xdr:colOff>3554557</xdr:colOff>
      <xdr:row>242</xdr:row>
      <xdr:rowOff>160020</xdr:rowOff>
    </xdr:to>
    <xdr:sp macro="" textlink="">
      <xdr:nvSpPr>
        <xdr:cNvPr id="373" name="Text Box 6"/>
        <xdr:cNvSpPr txBox="1">
          <a:spLocks noChangeArrowheads="1"/>
        </xdr:cNvSpPr>
      </xdr:nvSpPr>
      <xdr:spPr bwMode="auto">
        <a:xfrm>
          <a:off x="1638300" y="20809267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242</xdr:row>
      <xdr:rowOff>0</xdr:rowOff>
    </xdr:from>
    <xdr:to>
      <xdr:col>1</xdr:col>
      <xdr:colOff>3554557</xdr:colOff>
      <xdr:row>242</xdr:row>
      <xdr:rowOff>160020</xdr:rowOff>
    </xdr:to>
    <xdr:sp macro="" textlink="">
      <xdr:nvSpPr>
        <xdr:cNvPr id="374" name="Text Box 7"/>
        <xdr:cNvSpPr txBox="1">
          <a:spLocks noChangeArrowheads="1"/>
        </xdr:cNvSpPr>
      </xdr:nvSpPr>
      <xdr:spPr bwMode="auto">
        <a:xfrm>
          <a:off x="1638300" y="20809267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242</xdr:row>
      <xdr:rowOff>0</xdr:rowOff>
    </xdr:from>
    <xdr:to>
      <xdr:col>1</xdr:col>
      <xdr:colOff>3554557</xdr:colOff>
      <xdr:row>242</xdr:row>
      <xdr:rowOff>160020</xdr:rowOff>
    </xdr:to>
    <xdr:sp macro="" textlink="">
      <xdr:nvSpPr>
        <xdr:cNvPr id="375" name="Text Box 8"/>
        <xdr:cNvSpPr txBox="1">
          <a:spLocks noChangeArrowheads="1"/>
        </xdr:cNvSpPr>
      </xdr:nvSpPr>
      <xdr:spPr bwMode="auto">
        <a:xfrm>
          <a:off x="1638300" y="20809267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242</xdr:row>
      <xdr:rowOff>0</xdr:rowOff>
    </xdr:from>
    <xdr:to>
      <xdr:col>1</xdr:col>
      <xdr:colOff>3554557</xdr:colOff>
      <xdr:row>242</xdr:row>
      <xdr:rowOff>160020</xdr:rowOff>
    </xdr:to>
    <xdr:sp macro="" textlink="">
      <xdr:nvSpPr>
        <xdr:cNvPr id="376" name="Text Box 9"/>
        <xdr:cNvSpPr txBox="1">
          <a:spLocks noChangeArrowheads="1"/>
        </xdr:cNvSpPr>
      </xdr:nvSpPr>
      <xdr:spPr bwMode="auto">
        <a:xfrm>
          <a:off x="1638300" y="20809267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242</xdr:row>
      <xdr:rowOff>0</xdr:rowOff>
    </xdr:from>
    <xdr:to>
      <xdr:col>1</xdr:col>
      <xdr:colOff>3554557</xdr:colOff>
      <xdr:row>242</xdr:row>
      <xdr:rowOff>160020</xdr:rowOff>
    </xdr:to>
    <xdr:sp macro="" textlink="">
      <xdr:nvSpPr>
        <xdr:cNvPr id="377" name="Text Box 10"/>
        <xdr:cNvSpPr txBox="1">
          <a:spLocks noChangeArrowheads="1"/>
        </xdr:cNvSpPr>
      </xdr:nvSpPr>
      <xdr:spPr bwMode="auto">
        <a:xfrm>
          <a:off x="1638300" y="20809267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242</xdr:row>
      <xdr:rowOff>0</xdr:rowOff>
    </xdr:from>
    <xdr:to>
      <xdr:col>1</xdr:col>
      <xdr:colOff>3554557</xdr:colOff>
      <xdr:row>242</xdr:row>
      <xdr:rowOff>160020</xdr:rowOff>
    </xdr:to>
    <xdr:sp macro="" textlink="">
      <xdr:nvSpPr>
        <xdr:cNvPr id="378" name="Text Box 11"/>
        <xdr:cNvSpPr txBox="1">
          <a:spLocks noChangeArrowheads="1"/>
        </xdr:cNvSpPr>
      </xdr:nvSpPr>
      <xdr:spPr bwMode="auto">
        <a:xfrm>
          <a:off x="1638300" y="20809267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242</xdr:row>
      <xdr:rowOff>0</xdr:rowOff>
    </xdr:from>
    <xdr:to>
      <xdr:col>1</xdr:col>
      <xdr:colOff>3554557</xdr:colOff>
      <xdr:row>242</xdr:row>
      <xdr:rowOff>160020</xdr:rowOff>
    </xdr:to>
    <xdr:sp macro="" textlink="">
      <xdr:nvSpPr>
        <xdr:cNvPr id="379" name="Text Box 12"/>
        <xdr:cNvSpPr txBox="1">
          <a:spLocks noChangeArrowheads="1"/>
        </xdr:cNvSpPr>
      </xdr:nvSpPr>
      <xdr:spPr bwMode="auto">
        <a:xfrm>
          <a:off x="1638300" y="20809267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242</xdr:row>
      <xdr:rowOff>0</xdr:rowOff>
    </xdr:from>
    <xdr:to>
      <xdr:col>1</xdr:col>
      <xdr:colOff>3554557</xdr:colOff>
      <xdr:row>242</xdr:row>
      <xdr:rowOff>160020</xdr:rowOff>
    </xdr:to>
    <xdr:sp macro="" textlink="">
      <xdr:nvSpPr>
        <xdr:cNvPr id="380" name="Text Box 13"/>
        <xdr:cNvSpPr txBox="1">
          <a:spLocks noChangeArrowheads="1"/>
        </xdr:cNvSpPr>
      </xdr:nvSpPr>
      <xdr:spPr bwMode="auto">
        <a:xfrm>
          <a:off x="1638300" y="20809267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242</xdr:row>
      <xdr:rowOff>0</xdr:rowOff>
    </xdr:from>
    <xdr:to>
      <xdr:col>1</xdr:col>
      <xdr:colOff>3554557</xdr:colOff>
      <xdr:row>242</xdr:row>
      <xdr:rowOff>160020</xdr:rowOff>
    </xdr:to>
    <xdr:sp macro="" textlink="">
      <xdr:nvSpPr>
        <xdr:cNvPr id="381" name="Text Box 14"/>
        <xdr:cNvSpPr txBox="1">
          <a:spLocks noChangeArrowheads="1"/>
        </xdr:cNvSpPr>
      </xdr:nvSpPr>
      <xdr:spPr bwMode="auto">
        <a:xfrm>
          <a:off x="1638300" y="20809267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242</xdr:row>
      <xdr:rowOff>0</xdr:rowOff>
    </xdr:from>
    <xdr:to>
      <xdr:col>1</xdr:col>
      <xdr:colOff>3554557</xdr:colOff>
      <xdr:row>242</xdr:row>
      <xdr:rowOff>160020</xdr:rowOff>
    </xdr:to>
    <xdr:sp macro="" textlink="">
      <xdr:nvSpPr>
        <xdr:cNvPr id="382" name="Text Box 15"/>
        <xdr:cNvSpPr txBox="1">
          <a:spLocks noChangeArrowheads="1"/>
        </xdr:cNvSpPr>
      </xdr:nvSpPr>
      <xdr:spPr bwMode="auto">
        <a:xfrm>
          <a:off x="1638300" y="20809267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242</xdr:row>
      <xdr:rowOff>0</xdr:rowOff>
    </xdr:from>
    <xdr:to>
      <xdr:col>1</xdr:col>
      <xdr:colOff>3554557</xdr:colOff>
      <xdr:row>242</xdr:row>
      <xdr:rowOff>160020</xdr:rowOff>
    </xdr:to>
    <xdr:sp macro="" textlink="">
      <xdr:nvSpPr>
        <xdr:cNvPr id="383" name="Text Box 16"/>
        <xdr:cNvSpPr txBox="1">
          <a:spLocks noChangeArrowheads="1"/>
        </xdr:cNvSpPr>
      </xdr:nvSpPr>
      <xdr:spPr bwMode="auto">
        <a:xfrm>
          <a:off x="1638300" y="20809267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242</xdr:row>
      <xdr:rowOff>0</xdr:rowOff>
    </xdr:from>
    <xdr:to>
      <xdr:col>1</xdr:col>
      <xdr:colOff>3554557</xdr:colOff>
      <xdr:row>242</xdr:row>
      <xdr:rowOff>160020</xdr:rowOff>
    </xdr:to>
    <xdr:sp macro="" textlink="">
      <xdr:nvSpPr>
        <xdr:cNvPr id="384" name="Text Box 17"/>
        <xdr:cNvSpPr txBox="1">
          <a:spLocks noChangeArrowheads="1"/>
        </xdr:cNvSpPr>
      </xdr:nvSpPr>
      <xdr:spPr bwMode="auto">
        <a:xfrm>
          <a:off x="1638300" y="20809267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242</xdr:row>
      <xdr:rowOff>0</xdr:rowOff>
    </xdr:from>
    <xdr:to>
      <xdr:col>1</xdr:col>
      <xdr:colOff>3554557</xdr:colOff>
      <xdr:row>242</xdr:row>
      <xdr:rowOff>160020</xdr:rowOff>
    </xdr:to>
    <xdr:sp macro="" textlink="">
      <xdr:nvSpPr>
        <xdr:cNvPr id="385" name="Text Box 18"/>
        <xdr:cNvSpPr txBox="1">
          <a:spLocks noChangeArrowheads="1"/>
        </xdr:cNvSpPr>
      </xdr:nvSpPr>
      <xdr:spPr bwMode="auto">
        <a:xfrm>
          <a:off x="1638300" y="20809267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242</xdr:row>
      <xdr:rowOff>0</xdr:rowOff>
    </xdr:from>
    <xdr:to>
      <xdr:col>1</xdr:col>
      <xdr:colOff>3554557</xdr:colOff>
      <xdr:row>242</xdr:row>
      <xdr:rowOff>160020</xdr:rowOff>
    </xdr:to>
    <xdr:sp macro="" textlink="">
      <xdr:nvSpPr>
        <xdr:cNvPr id="386" name="Text Box 19"/>
        <xdr:cNvSpPr txBox="1">
          <a:spLocks noChangeArrowheads="1"/>
        </xdr:cNvSpPr>
      </xdr:nvSpPr>
      <xdr:spPr bwMode="auto">
        <a:xfrm>
          <a:off x="1638300" y="20809267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242</xdr:row>
      <xdr:rowOff>0</xdr:rowOff>
    </xdr:from>
    <xdr:to>
      <xdr:col>1</xdr:col>
      <xdr:colOff>3554557</xdr:colOff>
      <xdr:row>242</xdr:row>
      <xdr:rowOff>160020</xdr:rowOff>
    </xdr:to>
    <xdr:sp macro="" textlink="">
      <xdr:nvSpPr>
        <xdr:cNvPr id="387" name="Text Box 20"/>
        <xdr:cNvSpPr txBox="1">
          <a:spLocks noChangeArrowheads="1"/>
        </xdr:cNvSpPr>
      </xdr:nvSpPr>
      <xdr:spPr bwMode="auto">
        <a:xfrm>
          <a:off x="1638300" y="20809267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242</xdr:row>
      <xdr:rowOff>0</xdr:rowOff>
    </xdr:from>
    <xdr:to>
      <xdr:col>1</xdr:col>
      <xdr:colOff>3554557</xdr:colOff>
      <xdr:row>242</xdr:row>
      <xdr:rowOff>160020</xdr:rowOff>
    </xdr:to>
    <xdr:sp macro="" textlink="">
      <xdr:nvSpPr>
        <xdr:cNvPr id="388" name="Text Box 21"/>
        <xdr:cNvSpPr txBox="1">
          <a:spLocks noChangeArrowheads="1"/>
        </xdr:cNvSpPr>
      </xdr:nvSpPr>
      <xdr:spPr bwMode="auto">
        <a:xfrm>
          <a:off x="1638300" y="20809267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242</xdr:row>
      <xdr:rowOff>0</xdr:rowOff>
    </xdr:from>
    <xdr:to>
      <xdr:col>1</xdr:col>
      <xdr:colOff>3554557</xdr:colOff>
      <xdr:row>242</xdr:row>
      <xdr:rowOff>160020</xdr:rowOff>
    </xdr:to>
    <xdr:sp macro="" textlink="">
      <xdr:nvSpPr>
        <xdr:cNvPr id="389" name="Text Box 22"/>
        <xdr:cNvSpPr txBox="1">
          <a:spLocks noChangeArrowheads="1"/>
        </xdr:cNvSpPr>
      </xdr:nvSpPr>
      <xdr:spPr bwMode="auto">
        <a:xfrm>
          <a:off x="1638300" y="20809267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242</xdr:row>
      <xdr:rowOff>0</xdr:rowOff>
    </xdr:from>
    <xdr:to>
      <xdr:col>1</xdr:col>
      <xdr:colOff>3554557</xdr:colOff>
      <xdr:row>242</xdr:row>
      <xdr:rowOff>160020</xdr:rowOff>
    </xdr:to>
    <xdr:sp macro="" textlink="">
      <xdr:nvSpPr>
        <xdr:cNvPr id="390" name="Text Box 1"/>
        <xdr:cNvSpPr txBox="1">
          <a:spLocks noChangeArrowheads="1"/>
        </xdr:cNvSpPr>
      </xdr:nvSpPr>
      <xdr:spPr bwMode="auto">
        <a:xfrm>
          <a:off x="1638300" y="20809267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242</xdr:row>
      <xdr:rowOff>0</xdr:rowOff>
    </xdr:from>
    <xdr:to>
      <xdr:col>1</xdr:col>
      <xdr:colOff>3554557</xdr:colOff>
      <xdr:row>242</xdr:row>
      <xdr:rowOff>160020</xdr:rowOff>
    </xdr:to>
    <xdr:sp macro="" textlink="">
      <xdr:nvSpPr>
        <xdr:cNvPr id="391" name="Text Box 2"/>
        <xdr:cNvSpPr txBox="1">
          <a:spLocks noChangeArrowheads="1"/>
        </xdr:cNvSpPr>
      </xdr:nvSpPr>
      <xdr:spPr bwMode="auto">
        <a:xfrm>
          <a:off x="1638300" y="20809267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242</xdr:row>
      <xdr:rowOff>0</xdr:rowOff>
    </xdr:from>
    <xdr:to>
      <xdr:col>1</xdr:col>
      <xdr:colOff>3554557</xdr:colOff>
      <xdr:row>242</xdr:row>
      <xdr:rowOff>160020</xdr:rowOff>
    </xdr:to>
    <xdr:sp macro="" textlink="">
      <xdr:nvSpPr>
        <xdr:cNvPr id="392" name="Text Box 3"/>
        <xdr:cNvSpPr txBox="1">
          <a:spLocks noChangeArrowheads="1"/>
        </xdr:cNvSpPr>
      </xdr:nvSpPr>
      <xdr:spPr bwMode="auto">
        <a:xfrm>
          <a:off x="1638300" y="20809267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242</xdr:row>
      <xdr:rowOff>0</xdr:rowOff>
    </xdr:from>
    <xdr:to>
      <xdr:col>1</xdr:col>
      <xdr:colOff>3554557</xdr:colOff>
      <xdr:row>242</xdr:row>
      <xdr:rowOff>160020</xdr:rowOff>
    </xdr:to>
    <xdr:sp macro="" textlink="">
      <xdr:nvSpPr>
        <xdr:cNvPr id="393" name="Text Box 4"/>
        <xdr:cNvSpPr txBox="1">
          <a:spLocks noChangeArrowheads="1"/>
        </xdr:cNvSpPr>
      </xdr:nvSpPr>
      <xdr:spPr bwMode="auto">
        <a:xfrm>
          <a:off x="1638300" y="20809267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242</xdr:row>
      <xdr:rowOff>0</xdr:rowOff>
    </xdr:from>
    <xdr:to>
      <xdr:col>1</xdr:col>
      <xdr:colOff>3554557</xdr:colOff>
      <xdr:row>242</xdr:row>
      <xdr:rowOff>160020</xdr:rowOff>
    </xdr:to>
    <xdr:sp macro="" textlink="">
      <xdr:nvSpPr>
        <xdr:cNvPr id="394" name="Text Box 5"/>
        <xdr:cNvSpPr txBox="1">
          <a:spLocks noChangeArrowheads="1"/>
        </xdr:cNvSpPr>
      </xdr:nvSpPr>
      <xdr:spPr bwMode="auto">
        <a:xfrm>
          <a:off x="1638300" y="20809267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242</xdr:row>
      <xdr:rowOff>0</xdr:rowOff>
    </xdr:from>
    <xdr:to>
      <xdr:col>1</xdr:col>
      <xdr:colOff>3554557</xdr:colOff>
      <xdr:row>242</xdr:row>
      <xdr:rowOff>160020</xdr:rowOff>
    </xdr:to>
    <xdr:sp macro="" textlink="">
      <xdr:nvSpPr>
        <xdr:cNvPr id="395" name="Text Box 6"/>
        <xdr:cNvSpPr txBox="1">
          <a:spLocks noChangeArrowheads="1"/>
        </xdr:cNvSpPr>
      </xdr:nvSpPr>
      <xdr:spPr bwMode="auto">
        <a:xfrm>
          <a:off x="1638300" y="20809267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242</xdr:row>
      <xdr:rowOff>0</xdr:rowOff>
    </xdr:from>
    <xdr:to>
      <xdr:col>1</xdr:col>
      <xdr:colOff>3554557</xdr:colOff>
      <xdr:row>242</xdr:row>
      <xdr:rowOff>160020</xdr:rowOff>
    </xdr:to>
    <xdr:sp macro="" textlink="">
      <xdr:nvSpPr>
        <xdr:cNvPr id="396" name="Text Box 7"/>
        <xdr:cNvSpPr txBox="1">
          <a:spLocks noChangeArrowheads="1"/>
        </xdr:cNvSpPr>
      </xdr:nvSpPr>
      <xdr:spPr bwMode="auto">
        <a:xfrm>
          <a:off x="1638300" y="20809267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242</xdr:row>
      <xdr:rowOff>0</xdr:rowOff>
    </xdr:from>
    <xdr:to>
      <xdr:col>1</xdr:col>
      <xdr:colOff>3554557</xdr:colOff>
      <xdr:row>242</xdr:row>
      <xdr:rowOff>160020</xdr:rowOff>
    </xdr:to>
    <xdr:sp macro="" textlink="">
      <xdr:nvSpPr>
        <xdr:cNvPr id="397" name="Text Box 8"/>
        <xdr:cNvSpPr txBox="1">
          <a:spLocks noChangeArrowheads="1"/>
        </xdr:cNvSpPr>
      </xdr:nvSpPr>
      <xdr:spPr bwMode="auto">
        <a:xfrm>
          <a:off x="1638300" y="20809267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242</xdr:row>
      <xdr:rowOff>0</xdr:rowOff>
    </xdr:from>
    <xdr:to>
      <xdr:col>1</xdr:col>
      <xdr:colOff>3554557</xdr:colOff>
      <xdr:row>242</xdr:row>
      <xdr:rowOff>160020</xdr:rowOff>
    </xdr:to>
    <xdr:sp macro="" textlink="">
      <xdr:nvSpPr>
        <xdr:cNvPr id="398" name="Text Box 9"/>
        <xdr:cNvSpPr txBox="1">
          <a:spLocks noChangeArrowheads="1"/>
        </xdr:cNvSpPr>
      </xdr:nvSpPr>
      <xdr:spPr bwMode="auto">
        <a:xfrm>
          <a:off x="1638300" y="20809267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242</xdr:row>
      <xdr:rowOff>0</xdr:rowOff>
    </xdr:from>
    <xdr:to>
      <xdr:col>1</xdr:col>
      <xdr:colOff>3554557</xdr:colOff>
      <xdr:row>242</xdr:row>
      <xdr:rowOff>160020</xdr:rowOff>
    </xdr:to>
    <xdr:sp macro="" textlink="">
      <xdr:nvSpPr>
        <xdr:cNvPr id="399" name="Text Box 10"/>
        <xdr:cNvSpPr txBox="1">
          <a:spLocks noChangeArrowheads="1"/>
        </xdr:cNvSpPr>
      </xdr:nvSpPr>
      <xdr:spPr bwMode="auto">
        <a:xfrm>
          <a:off x="1638300" y="20809267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242</xdr:row>
      <xdr:rowOff>0</xdr:rowOff>
    </xdr:from>
    <xdr:to>
      <xdr:col>1</xdr:col>
      <xdr:colOff>3554557</xdr:colOff>
      <xdr:row>242</xdr:row>
      <xdr:rowOff>160020</xdr:rowOff>
    </xdr:to>
    <xdr:sp macro="" textlink="">
      <xdr:nvSpPr>
        <xdr:cNvPr id="400" name="Text Box 11"/>
        <xdr:cNvSpPr txBox="1">
          <a:spLocks noChangeArrowheads="1"/>
        </xdr:cNvSpPr>
      </xdr:nvSpPr>
      <xdr:spPr bwMode="auto">
        <a:xfrm>
          <a:off x="1638300" y="20809267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242</xdr:row>
      <xdr:rowOff>0</xdr:rowOff>
    </xdr:from>
    <xdr:to>
      <xdr:col>1</xdr:col>
      <xdr:colOff>3554557</xdr:colOff>
      <xdr:row>242</xdr:row>
      <xdr:rowOff>160020</xdr:rowOff>
    </xdr:to>
    <xdr:sp macro="" textlink="">
      <xdr:nvSpPr>
        <xdr:cNvPr id="401" name="Text Box 12"/>
        <xdr:cNvSpPr txBox="1">
          <a:spLocks noChangeArrowheads="1"/>
        </xdr:cNvSpPr>
      </xdr:nvSpPr>
      <xdr:spPr bwMode="auto">
        <a:xfrm>
          <a:off x="1638300" y="20809267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242</xdr:row>
      <xdr:rowOff>0</xdr:rowOff>
    </xdr:from>
    <xdr:to>
      <xdr:col>1</xdr:col>
      <xdr:colOff>3554557</xdr:colOff>
      <xdr:row>242</xdr:row>
      <xdr:rowOff>160020</xdr:rowOff>
    </xdr:to>
    <xdr:sp macro="" textlink="">
      <xdr:nvSpPr>
        <xdr:cNvPr id="402" name="Text Box 13"/>
        <xdr:cNvSpPr txBox="1">
          <a:spLocks noChangeArrowheads="1"/>
        </xdr:cNvSpPr>
      </xdr:nvSpPr>
      <xdr:spPr bwMode="auto">
        <a:xfrm>
          <a:off x="1638300" y="20809267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242</xdr:row>
      <xdr:rowOff>0</xdr:rowOff>
    </xdr:from>
    <xdr:to>
      <xdr:col>1</xdr:col>
      <xdr:colOff>3554557</xdr:colOff>
      <xdr:row>242</xdr:row>
      <xdr:rowOff>160020</xdr:rowOff>
    </xdr:to>
    <xdr:sp macro="" textlink="">
      <xdr:nvSpPr>
        <xdr:cNvPr id="403" name="Text Box 14"/>
        <xdr:cNvSpPr txBox="1">
          <a:spLocks noChangeArrowheads="1"/>
        </xdr:cNvSpPr>
      </xdr:nvSpPr>
      <xdr:spPr bwMode="auto">
        <a:xfrm>
          <a:off x="1638300" y="20809267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242</xdr:row>
      <xdr:rowOff>0</xdr:rowOff>
    </xdr:from>
    <xdr:to>
      <xdr:col>1</xdr:col>
      <xdr:colOff>3554557</xdr:colOff>
      <xdr:row>242</xdr:row>
      <xdr:rowOff>160020</xdr:rowOff>
    </xdr:to>
    <xdr:sp macro="" textlink="">
      <xdr:nvSpPr>
        <xdr:cNvPr id="404" name="Text Box 15"/>
        <xdr:cNvSpPr txBox="1">
          <a:spLocks noChangeArrowheads="1"/>
        </xdr:cNvSpPr>
      </xdr:nvSpPr>
      <xdr:spPr bwMode="auto">
        <a:xfrm>
          <a:off x="1638300" y="20809267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242</xdr:row>
      <xdr:rowOff>0</xdr:rowOff>
    </xdr:from>
    <xdr:to>
      <xdr:col>1</xdr:col>
      <xdr:colOff>3554557</xdr:colOff>
      <xdr:row>242</xdr:row>
      <xdr:rowOff>160020</xdr:rowOff>
    </xdr:to>
    <xdr:sp macro="" textlink="">
      <xdr:nvSpPr>
        <xdr:cNvPr id="405" name="Text Box 16"/>
        <xdr:cNvSpPr txBox="1">
          <a:spLocks noChangeArrowheads="1"/>
        </xdr:cNvSpPr>
      </xdr:nvSpPr>
      <xdr:spPr bwMode="auto">
        <a:xfrm>
          <a:off x="1638300" y="20809267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242</xdr:row>
      <xdr:rowOff>0</xdr:rowOff>
    </xdr:from>
    <xdr:to>
      <xdr:col>1</xdr:col>
      <xdr:colOff>3554557</xdr:colOff>
      <xdr:row>242</xdr:row>
      <xdr:rowOff>160020</xdr:rowOff>
    </xdr:to>
    <xdr:sp macro="" textlink="">
      <xdr:nvSpPr>
        <xdr:cNvPr id="406" name="Text Box 17"/>
        <xdr:cNvSpPr txBox="1">
          <a:spLocks noChangeArrowheads="1"/>
        </xdr:cNvSpPr>
      </xdr:nvSpPr>
      <xdr:spPr bwMode="auto">
        <a:xfrm>
          <a:off x="1638300" y="20809267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242</xdr:row>
      <xdr:rowOff>0</xdr:rowOff>
    </xdr:from>
    <xdr:to>
      <xdr:col>1</xdr:col>
      <xdr:colOff>3554557</xdr:colOff>
      <xdr:row>242</xdr:row>
      <xdr:rowOff>160020</xdr:rowOff>
    </xdr:to>
    <xdr:sp macro="" textlink="">
      <xdr:nvSpPr>
        <xdr:cNvPr id="407" name="Text Box 18"/>
        <xdr:cNvSpPr txBox="1">
          <a:spLocks noChangeArrowheads="1"/>
        </xdr:cNvSpPr>
      </xdr:nvSpPr>
      <xdr:spPr bwMode="auto">
        <a:xfrm>
          <a:off x="1638300" y="20809267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242</xdr:row>
      <xdr:rowOff>0</xdr:rowOff>
    </xdr:from>
    <xdr:to>
      <xdr:col>1</xdr:col>
      <xdr:colOff>3554557</xdr:colOff>
      <xdr:row>242</xdr:row>
      <xdr:rowOff>160020</xdr:rowOff>
    </xdr:to>
    <xdr:sp macro="" textlink="">
      <xdr:nvSpPr>
        <xdr:cNvPr id="408" name="Text Box 19"/>
        <xdr:cNvSpPr txBox="1">
          <a:spLocks noChangeArrowheads="1"/>
        </xdr:cNvSpPr>
      </xdr:nvSpPr>
      <xdr:spPr bwMode="auto">
        <a:xfrm>
          <a:off x="1638300" y="20809267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242</xdr:row>
      <xdr:rowOff>0</xdr:rowOff>
    </xdr:from>
    <xdr:to>
      <xdr:col>1</xdr:col>
      <xdr:colOff>3554557</xdr:colOff>
      <xdr:row>242</xdr:row>
      <xdr:rowOff>160020</xdr:rowOff>
    </xdr:to>
    <xdr:sp macro="" textlink="">
      <xdr:nvSpPr>
        <xdr:cNvPr id="409" name="Text Box 20"/>
        <xdr:cNvSpPr txBox="1">
          <a:spLocks noChangeArrowheads="1"/>
        </xdr:cNvSpPr>
      </xdr:nvSpPr>
      <xdr:spPr bwMode="auto">
        <a:xfrm>
          <a:off x="1638300" y="20809267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242</xdr:row>
      <xdr:rowOff>0</xdr:rowOff>
    </xdr:from>
    <xdr:to>
      <xdr:col>1</xdr:col>
      <xdr:colOff>3554557</xdr:colOff>
      <xdr:row>242</xdr:row>
      <xdr:rowOff>160020</xdr:rowOff>
    </xdr:to>
    <xdr:sp macro="" textlink="">
      <xdr:nvSpPr>
        <xdr:cNvPr id="410" name="Text Box 21"/>
        <xdr:cNvSpPr txBox="1">
          <a:spLocks noChangeArrowheads="1"/>
        </xdr:cNvSpPr>
      </xdr:nvSpPr>
      <xdr:spPr bwMode="auto">
        <a:xfrm>
          <a:off x="1638300" y="20809267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242</xdr:row>
      <xdr:rowOff>0</xdr:rowOff>
    </xdr:from>
    <xdr:to>
      <xdr:col>1</xdr:col>
      <xdr:colOff>3554557</xdr:colOff>
      <xdr:row>242</xdr:row>
      <xdr:rowOff>160020</xdr:rowOff>
    </xdr:to>
    <xdr:sp macro="" textlink="">
      <xdr:nvSpPr>
        <xdr:cNvPr id="411" name="Text Box 22"/>
        <xdr:cNvSpPr txBox="1">
          <a:spLocks noChangeArrowheads="1"/>
        </xdr:cNvSpPr>
      </xdr:nvSpPr>
      <xdr:spPr bwMode="auto">
        <a:xfrm>
          <a:off x="1638300" y="20809267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AC658"/>
  <sheetViews>
    <sheetView tabSelected="1" zoomScale="60" zoomScaleNormal="60" workbookViewId="0">
      <selection activeCell="A10" sqref="A9:T10"/>
    </sheetView>
  </sheetViews>
  <sheetFormatPr defaultColWidth="10.28515625" defaultRowHeight="15.75" x14ac:dyDescent="0.25"/>
  <cols>
    <col min="1" max="1" width="10.28515625" style="1"/>
    <col min="2" max="2" width="68.28515625" style="1" customWidth="1"/>
    <col min="3" max="3" width="31.5703125" style="1" customWidth="1"/>
    <col min="4" max="5" width="18.140625" style="1" customWidth="1"/>
    <col min="6" max="19" width="18.28515625" style="1" customWidth="1"/>
    <col min="20" max="20" width="67.28515625" style="1" customWidth="1"/>
    <col min="21" max="21" width="11.28515625" style="1" customWidth="1"/>
    <col min="22" max="22" width="14.85546875" style="1" customWidth="1"/>
    <col min="23" max="23" width="11.7109375" style="1" customWidth="1"/>
    <col min="24" max="26" width="12.28515625" style="1" customWidth="1"/>
    <col min="27" max="27" width="23" style="1" customWidth="1"/>
    <col min="28" max="28" width="28.140625" style="1" customWidth="1"/>
    <col min="29" max="29" width="18.5703125" style="1" customWidth="1"/>
    <col min="30" max="16384" width="10.28515625" style="1"/>
  </cols>
  <sheetData>
    <row r="1" spans="1:24" ht="21.75" customHeight="1" x14ac:dyDescent="0.3">
      <c r="T1" s="2" t="s">
        <v>0</v>
      </c>
    </row>
    <row r="2" spans="1:24" ht="21.75" customHeight="1" x14ac:dyDescent="0.3">
      <c r="T2" s="2" t="s">
        <v>1</v>
      </c>
    </row>
    <row r="3" spans="1:24" ht="21.75" customHeight="1" x14ac:dyDescent="0.3">
      <c r="T3" s="2" t="s">
        <v>2</v>
      </c>
    </row>
    <row r="4" spans="1:24" s="4" customFormat="1" ht="24.75" customHeight="1" x14ac:dyDescent="0.3">
      <c r="A4" s="106" t="s">
        <v>3</v>
      </c>
      <c r="B4" s="106"/>
      <c r="C4" s="106"/>
      <c r="D4" s="106"/>
      <c r="E4" s="106"/>
      <c r="F4" s="106"/>
      <c r="G4" s="106"/>
      <c r="H4" s="106"/>
      <c r="I4" s="106"/>
      <c r="J4" s="106"/>
      <c r="K4" s="106"/>
      <c r="L4" s="106"/>
      <c r="M4" s="106"/>
      <c r="N4" s="106"/>
      <c r="O4" s="106"/>
      <c r="P4" s="106"/>
      <c r="Q4" s="106"/>
      <c r="R4" s="106"/>
      <c r="S4" s="106"/>
      <c r="T4" s="106"/>
      <c r="U4" s="3"/>
      <c r="V4" s="3"/>
      <c r="W4" s="3"/>
    </row>
    <row r="5" spans="1:24" s="4" customFormat="1" ht="24.75" customHeight="1" x14ac:dyDescent="0.3">
      <c r="A5" s="107" t="s">
        <v>4</v>
      </c>
      <c r="B5" s="107"/>
      <c r="C5" s="107"/>
      <c r="D5" s="107"/>
      <c r="E5" s="107"/>
      <c r="F5" s="107"/>
      <c r="G5" s="107"/>
      <c r="H5" s="107"/>
      <c r="I5" s="107"/>
      <c r="J5" s="107"/>
      <c r="K5" s="107"/>
      <c r="L5" s="107"/>
      <c r="M5" s="107"/>
      <c r="N5" s="107"/>
      <c r="O5" s="107"/>
      <c r="P5" s="107"/>
      <c r="Q5" s="107"/>
      <c r="R5" s="107"/>
      <c r="S5" s="107"/>
      <c r="T5" s="107"/>
      <c r="U5" s="5"/>
      <c r="V5" s="5"/>
      <c r="W5" s="5"/>
    </row>
    <row r="6" spans="1:24" s="4" customFormat="1" ht="13.5" customHeight="1" x14ac:dyDescent="0.3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</row>
    <row r="7" spans="1:24" s="4" customFormat="1" ht="24.75" customHeight="1" x14ac:dyDescent="0.3">
      <c r="A7" s="107" t="s">
        <v>5</v>
      </c>
      <c r="B7" s="107"/>
      <c r="C7" s="107"/>
      <c r="D7" s="107"/>
      <c r="E7" s="107"/>
      <c r="F7" s="107"/>
      <c r="G7" s="107"/>
      <c r="H7" s="107"/>
      <c r="I7" s="107"/>
      <c r="J7" s="107"/>
      <c r="K7" s="107"/>
      <c r="L7" s="107"/>
      <c r="M7" s="107"/>
      <c r="N7" s="107"/>
      <c r="O7" s="107"/>
      <c r="P7" s="107"/>
      <c r="Q7" s="107"/>
      <c r="R7" s="107"/>
      <c r="S7" s="107"/>
      <c r="T7" s="107"/>
      <c r="U7" s="5"/>
      <c r="V7" s="5"/>
      <c r="W7" s="5"/>
    </row>
    <row r="8" spans="1:24" ht="24.75" customHeight="1" x14ac:dyDescent="0.25">
      <c r="A8" s="93" t="s">
        <v>6</v>
      </c>
      <c r="B8" s="93"/>
      <c r="C8" s="93"/>
      <c r="D8" s="93"/>
      <c r="E8" s="93"/>
      <c r="F8" s="93"/>
      <c r="G8" s="93"/>
      <c r="H8" s="93"/>
      <c r="I8" s="93"/>
      <c r="J8" s="93"/>
      <c r="K8" s="93"/>
      <c r="L8" s="93"/>
      <c r="M8" s="93"/>
      <c r="N8" s="93"/>
      <c r="O8" s="93"/>
      <c r="P8" s="93"/>
      <c r="Q8" s="93"/>
      <c r="R8" s="93"/>
      <c r="S8" s="93"/>
      <c r="T8" s="93"/>
      <c r="U8" s="7"/>
      <c r="V8" s="7"/>
      <c r="W8" s="7"/>
    </row>
    <row r="9" spans="1:24" ht="19.5" customHeight="1" x14ac:dyDescent="0.25">
      <c r="A9" s="8"/>
      <c r="B9" s="8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</row>
    <row r="10" spans="1:24" ht="24.75" customHeight="1" x14ac:dyDescent="0.3">
      <c r="A10" s="108" t="s">
        <v>7</v>
      </c>
      <c r="B10" s="108"/>
      <c r="C10" s="108"/>
      <c r="D10" s="108"/>
      <c r="E10" s="108"/>
      <c r="F10" s="108"/>
      <c r="G10" s="108"/>
      <c r="H10" s="108"/>
      <c r="I10" s="108"/>
      <c r="J10" s="108"/>
      <c r="K10" s="108"/>
      <c r="L10" s="108"/>
      <c r="M10" s="108"/>
      <c r="N10" s="108"/>
      <c r="O10" s="108"/>
      <c r="P10" s="108"/>
      <c r="Q10" s="108"/>
      <c r="R10" s="108"/>
      <c r="S10" s="108"/>
      <c r="T10" s="108"/>
      <c r="U10" s="9"/>
      <c r="V10" s="9"/>
      <c r="W10" s="9"/>
    </row>
    <row r="11" spans="1:24" ht="16.5" customHeight="1" x14ac:dyDescent="0.25"/>
    <row r="12" spans="1:24" ht="24.75" customHeight="1" x14ac:dyDescent="0.25">
      <c r="A12" s="105" t="s">
        <v>8</v>
      </c>
      <c r="B12" s="105"/>
      <c r="C12" s="105"/>
      <c r="D12" s="105"/>
      <c r="E12" s="105"/>
      <c r="F12" s="105"/>
      <c r="G12" s="105"/>
      <c r="H12" s="105"/>
      <c r="I12" s="105"/>
      <c r="J12" s="105"/>
      <c r="K12" s="105"/>
      <c r="L12" s="105"/>
      <c r="M12" s="105"/>
      <c r="N12" s="105"/>
      <c r="O12" s="105"/>
      <c r="P12" s="105"/>
      <c r="Q12" s="105"/>
      <c r="R12" s="105"/>
      <c r="S12" s="105"/>
      <c r="T12" s="105"/>
      <c r="U12" s="10"/>
      <c r="V12" s="10"/>
      <c r="W12" s="10"/>
    </row>
    <row r="13" spans="1:24" ht="24.75" customHeight="1" x14ac:dyDescent="0.25">
      <c r="A13" s="93" t="s">
        <v>9</v>
      </c>
      <c r="B13" s="93"/>
      <c r="C13" s="93"/>
      <c r="D13" s="93"/>
      <c r="E13" s="93"/>
      <c r="F13" s="93"/>
      <c r="G13" s="93"/>
      <c r="H13" s="93"/>
      <c r="I13" s="93"/>
      <c r="J13" s="93"/>
      <c r="K13" s="93"/>
      <c r="L13" s="93"/>
      <c r="M13" s="93"/>
      <c r="N13" s="93"/>
      <c r="O13" s="93"/>
      <c r="P13" s="93"/>
      <c r="Q13" s="93"/>
      <c r="R13" s="93"/>
      <c r="S13" s="93"/>
      <c r="T13" s="93"/>
      <c r="U13" s="7"/>
      <c r="V13" s="7"/>
      <c r="W13" s="7"/>
    </row>
    <row r="14" spans="1:24" s="2" customFormat="1" ht="6.75" customHeight="1" x14ac:dyDescent="0.3">
      <c r="A14" s="94"/>
      <c r="B14" s="94"/>
      <c r="C14" s="94"/>
      <c r="D14" s="94"/>
      <c r="E14" s="94"/>
      <c r="F14" s="94"/>
      <c r="G14" s="94"/>
      <c r="H14" s="94"/>
      <c r="I14" s="94"/>
      <c r="J14" s="94"/>
      <c r="K14" s="94"/>
      <c r="L14" s="94"/>
      <c r="M14" s="94"/>
      <c r="N14" s="94"/>
      <c r="O14" s="94"/>
      <c r="P14" s="94"/>
      <c r="Q14" s="94"/>
      <c r="R14" s="94"/>
      <c r="S14" s="94"/>
      <c r="T14" s="94"/>
      <c r="U14" s="11"/>
    </row>
    <row r="15" spans="1:24" ht="15.75" customHeight="1" x14ac:dyDescent="0.25">
      <c r="A15" s="95" t="s">
        <v>10</v>
      </c>
      <c r="B15" s="95" t="s">
        <v>11</v>
      </c>
      <c r="C15" s="95" t="s">
        <v>12</v>
      </c>
      <c r="D15" s="95" t="s">
        <v>13</v>
      </c>
      <c r="E15" s="95" t="s">
        <v>14</v>
      </c>
      <c r="F15" s="96" t="s">
        <v>15</v>
      </c>
      <c r="G15" s="97"/>
      <c r="H15" s="95" t="s">
        <v>16</v>
      </c>
      <c r="I15" s="95"/>
      <c r="J15" s="95" t="s">
        <v>17</v>
      </c>
      <c r="K15" s="95"/>
      <c r="L15" s="95"/>
      <c r="M15" s="95"/>
      <c r="N15" s="95" t="s">
        <v>18</v>
      </c>
      <c r="O15" s="95"/>
      <c r="P15" s="96" t="s">
        <v>19</v>
      </c>
      <c r="Q15" s="100"/>
      <c r="R15" s="100"/>
      <c r="S15" s="97"/>
      <c r="T15" s="102" t="s">
        <v>20</v>
      </c>
      <c r="U15" s="12"/>
    </row>
    <row r="16" spans="1:24" ht="59.25" customHeight="1" x14ac:dyDescent="0.25">
      <c r="A16" s="95"/>
      <c r="B16" s="95"/>
      <c r="C16" s="95"/>
      <c r="D16" s="95"/>
      <c r="E16" s="95"/>
      <c r="F16" s="98"/>
      <c r="G16" s="99"/>
      <c r="H16" s="95"/>
      <c r="I16" s="95"/>
      <c r="J16" s="95"/>
      <c r="K16" s="95"/>
      <c r="L16" s="95"/>
      <c r="M16" s="95"/>
      <c r="N16" s="95"/>
      <c r="O16" s="95"/>
      <c r="P16" s="98"/>
      <c r="Q16" s="101"/>
      <c r="R16" s="101"/>
      <c r="S16" s="99"/>
      <c r="T16" s="103"/>
      <c r="X16" s="13"/>
    </row>
    <row r="17" spans="1:23" ht="49.5" customHeight="1" x14ac:dyDescent="0.25">
      <c r="A17" s="95"/>
      <c r="B17" s="95"/>
      <c r="C17" s="95"/>
      <c r="D17" s="95"/>
      <c r="E17" s="95"/>
      <c r="F17" s="98"/>
      <c r="G17" s="99"/>
      <c r="H17" s="95"/>
      <c r="I17" s="95"/>
      <c r="J17" s="95" t="s">
        <v>21</v>
      </c>
      <c r="K17" s="95"/>
      <c r="L17" s="95" t="s">
        <v>22</v>
      </c>
      <c r="M17" s="95"/>
      <c r="N17" s="95"/>
      <c r="O17" s="95"/>
      <c r="P17" s="91" t="s">
        <v>23</v>
      </c>
      <c r="Q17" s="92"/>
      <c r="R17" s="91" t="s">
        <v>24</v>
      </c>
      <c r="S17" s="92"/>
      <c r="T17" s="104"/>
    </row>
    <row r="18" spans="1:23" ht="114.75" customHeight="1" x14ac:dyDescent="0.25">
      <c r="A18" s="95"/>
      <c r="B18" s="95"/>
      <c r="C18" s="95"/>
      <c r="D18" s="95"/>
      <c r="E18" s="95"/>
      <c r="F18" s="14" t="s">
        <v>25</v>
      </c>
      <c r="G18" s="14" t="s">
        <v>26</v>
      </c>
      <c r="H18" s="14" t="s">
        <v>25</v>
      </c>
      <c r="I18" s="14" t="s">
        <v>26</v>
      </c>
      <c r="J18" s="14" t="s">
        <v>25</v>
      </c>
      <c r="K18" s="14" t="s">
        <v>26</v>
      </c>
      <c r="L18" s="14" t="s">
        <v>25</v>
      </c>
      <c r="M18" s="14" t="s">
        <v>26</v>
      </c>
      <c r="N18" s="14" t="s">
        <v>25</v>
      </c>
      <c r="O18" s="14" t="s">
        <v>26</v>
      </c>
      <c r="P18" s="14" t="s">
        <v>25</v>
      </c>
      <c r="Q18" s="14" t="s">
        <v>26</v>
      </c>
      <c r="R18" s="14" t="s">
        <v>25</v>
      </c>
      <c r="S18" s="14" t="s">
        <v>26</v>
      </c>
      <c r="T18" s="15"/>
    </row>
    <row r="19" spans="1:23" ht="16.5" thickBot="1" x14ac:dyDescent="0.3">
      <c r="A19" s="16">
        <v>1</v>
      </c>
      <c r="B19" s="16">
        <v>2</v>
      </c>
      <c r="C19" s="16">
        <v>3</v>
      </c>
      <c r="D19" s="16">
        <v>4</v>
      </c>
      <c r="E19" s="16">
        <v>5</v>
      </c>
      <c r="F19" s="16">
        <v>6</v>
      </c>
      <c r="G19" s="16">
        <v>7</v>
      </c>
      <c r="H19" s="16">
        <v>8</v>
      </c>
      <c r="I19" s="16">
        <v>9</v>
      </c>
      <c r="J19" s="16">
        <v>10</v>
      </c>
      <c r="K19" s="16">
        <v>11</v>
      </c>
      <c r="L19" s="16">
        <v>12</v>
      </c>
      <c r="M19" s="16">
        <v>13</v>
      </c>
      <c r="N19" s="16">
        <v>14</v>
      </c>
      <c r="O19" s="16">
        <v>15</v>
      </c>
      <c r="P19" s="16">
        <v>16</v>
      </c>
      <c r="Q19" s="16">
        <v>17</v>
      </c>
      <c r="R19" s="16">
        <v>18</v>
      </c>
      <c r="S19" s="16">
        <v>19</v>
      </c>
      <c r="T19" s="16">
        <f>S19+1</f>
        <v>20</v>
      </c>
    </row>
    <row r="20" spans="1:23" s="23" customFormat="1" ht="31.5" customHeight="1" thickBot="1" x14ac:dyDescent="0.3">
      <c r="A20" s="17" t="s">
        <v>27</v>
      </c>
      <c r="B20" s="18" t="s">
        <v>28</v>
      </c>
      <c r="C20" s="18" t="s">
        <v>29</v>
      </c>
      <c r="D20" s="18" t="s">
        <v>30</v>
      </c>
      <c r="E20" s="18">
        <f>E21+E22+E23+E24+E25+E26+E27</f>
        <v>30547.276873283339</v>
      </c>
      <c r="F20" s="18" t="s">
        <v>30</v>
      </c>
      <c r="G20" s="18">
        <f>G21+G22+G23+G24+G25+G26+G27</f>
        <v>7383.6818051500013</v>
      </c>
      <c r="H20" s="18" t="s">
        <v>30</v>
      </c>
      <c r="I20" s="18">
        <f>I21+I22+I23+I24+I25+I26+I27</f>
        <v>23163.595068133334</v>
      </c>
      <c r="J20" s="18" t="s">
        <v>30</v>
      </c>
      <c r="K20" s="18">
        <f>K21+K22+K23+K24+K25+K26+K27</f>
        <v>4634.7975303310004</v>
      </c>
      <c r="L20" s="18" t="s">
        <v>30</v>
      </c>
      <c r="M20" s="18">
        <f>M21+M22+M23+M24+M25+M26+M27</f>
        <v>14688.158710349999</v>
      </c>
      <c r="N20" s="18" t="s">
        <v>30</v>
      </c>
      <c r="O20" s="18">
        <f>O21+O22+O23+O24+O25+O26+O27</f>
        <v>19275.084460743336</v>
      </c>
      <c r="P20" s="18" t="s">
        <v>30</v>
      </c>
      <c r="Q20" s="18">
        <f>Q21+Q22+Q23+Q24+Q25+Q26+Q27</f>
        <v>-746.28692294100028</v>
      </c>
      <c r="R20" s="18" t="s">
        <v>30</v>
      </c>
      <c r="S20" s="19">
        <f>Q20/K20</f>
        <v>-0.16101823608413443</v>
      </c>
      <c r="T20" s="20" t="s">
        <v>30</v>
      </c>
      <c r="U20" s="21"/>
      <c r="V20" s="22"/>
      <c r="W20" s="22"/>
    </row>
    <row r="21" spans="1:23" s="23" customFormat="1" x14ac:dyDescent="0.25">
      <c r="A21" s="24" t="s">
        <v>31</v>
      </c>
      <c r="B21" s="25" t="s">
        <v>32</v>
      </c>
      <c r="C21" s="26" t="s">
        <v>29</v>
      </c>
      <c r="D21" s="27" t="s">
        <v>30</v>
      </c>
      <c r="E21" s="26">
        <f>SUM(E29,E244,E333,E527,E610)</f>
        <v>1957.6465313200003</v>
      </c>
      <c r="F21" s="28" t="s">
        <v>30</v>
      </c>
      <c r="G21" s="27">
        <f>SUM(G29,G244,G333,G527,G610)</f>
        <v>499.07615401999999</v>
      </c>
      <c r="H21" s="28" t="s">
        <v>30</v>
      </c>
      <c r="I21" s="27">
        <f>SUM(I29,I244,I333,I527,I610)</f>
        <v>1458.5703773</v>
      </c>
      <c r="J21" s="28" t="s">
        <v>30</v>
      </c>
      <c r="K21" s="27">
        <f>SUM(K29,K244,K333,K527,K610)</f>
        <v>410.87677543999996</v>
      </c>
      <c r="L21" s="28" t="s">
        <v>30</v>
      </c>
      <c r="M21" s="27">
        <f>SUM(M29,M244,M333,M527,M610)</f>
        <v>242.48760233999997</v>
      </c>
      <c r="N21" s="28" t="s">
        <v>30</v>
      </c>
      <c r="O21" s="27">
        <f>SUM(O29,O244,O333,O527,O610)</f>
        <v>1360.68629225</v>
      </c>
      <c r="P21" s="28" t="s">
        <v>30</v>
      </c>
      <c r="Q21" s="27">
        <f>SUM(Q29,Q244,Q333,Q527,Q610)</f>
        <v>-312.99269039000001</v>
      </c>
      <c r="R21" s="28" t="s">
        <v>30</v>
      </c>
      <c r="S21" s="29">
        <f>Q21/K21</f>
        <v>-0.76176778318711791</v>
      </c>
      <c r="T21" s="27" t="s">
        <v>30</v>
      </c>
      <c r="U21" s="21"/>
      <c r="V21" s="22"/>
      <c r="W21" s="22"/>
    </row>
    <row r="22" spans="1:23" s="23" customFormat="1" x14ac:dyDescent="0.25">
      <c r="A22" s="30" t="s">
        <v>33</v>
      </c>
      <c r="B22" s="31" t="s">
        <v>34</v>
      </c>
      <c r="C22" s="32" t="s">
        <v>29</v>
      </c>
      <c r="D22" s="33" t="s">
        <v>30</v>
      </c>
      <c r="E22" s="33">
        <f>SUM(E46,E262,E367,E542,E625)</f>
        <v>4385.9836160916948</v>
      </c>
      <c r="F22" s="34" t="s">
        <v>30</v>
      </c>
      <c r="G22" s="33">
        <f>SUM(G46,G262,G367,G542,G625)</f>
        <v>1349.73770537</v>
      </c>
      <c r="H22" s="34" t="s">
        <v>30</v>
      </c>
      <c r="I22" s="33">
        <f>SUM(I46,I262,I367,I542,I625)</f>
        <v>3036.2459107216946</v>
      </c>
      <c r="J22" s="34" t="s">
        <v>30</v>
      </c>
      <c r="K22" s="33">
        <f>SUM(K46,K262,K367,K542,K625)</f>
        <v>334.69933844999997</v>
      </c>
      <c r="L22" s="34" t="s">
        <v>30</v>
      </c>
      <c r="M22" s="33">
        <f>SUM(M46,M262,M367,M542,M625)</f>
        <v>381.63483986999995</v>
      </c>
      <c r="N22" s="34" t="s">
        <v>30</v>
      </c>
      <c r="O22" s="33">
        <f>SUM(O46,O262,O367,O542,O625)</f>
        <v>2658.1052072816947</v>
      </c>
      <c r="P22" s="34" t="s">
        <v>30</v>
      </c>
      <c r="Q22" s="33">
        <f>SUM(Q46,Q262,Q367,Q542,Q625)</f>
        <v>43.441364989999983</v>
      </c>
      <c r="R22" s="34" t="s">
        <v>30</v>
      </c>
      <c r="S22" s="35">
        <f t="shared" ref="S22:S85" si="0">Q22/K22</f>
        <v>0.12979220452355211</v>
      </c>
      <c r="T22" s="33" t="s">
        <v>30</v>
      </c>
      <c r="U22" s="21"/>
      <c r="V22" s="22"/>
      <c r="W22" s="22"/>
    </row>
    <row r="23" spans="1:23" s="23" customFormat="1" x14ac:dyDescent="0.25">
      <c r="A23" s="30" t="s">
        <v>35</v>
      </c>
      <c r="B23" s="31" t="s">
        <v>36</v>
      </c>
      <c r="C23" s="32" t="s">
        <v>29</v>
      </c>
      <c r="D23" s="33" t="s">
        <v>30</v>
      </c>
      <c r="E23" s="33">
        <f>SUM(E65,E278,E375,E552,E630)</f>
        <v>12061.083309642338</v>
      </c>
      <c r="F23" s="34" t="s">
        <v>30</v>
      </c>
      <c r="G23" s="33">
        <f>SUM(G65,G278,G375,G552,G630)</f>
        <v>2637.5415370900009</v>
      </c>
      <c r="H23" s="34" t="s">
        <v>30</v>
      </c>
      <c r="I23" s="33">
        <f>SUM(I65,I278,I375,I552,I630)</f>
        <v>9423.5417725523348</v>
      </c>
      <c r="J23" s="34" t="s">
        <v>30</v>
      </c>
      <c r="K23" s="33">
        <f>SUM(K65,K278,K375,K552,K630)</f>
        <v>3237.6649136000001</v>
      </c>
      <c r="L23" s="34" t="s">
        <v>30</v>
      </c>
      <c r="M23" s="33">
        <f>SUM(M65,M278,M375,M552,M630)</f>
        <v>2352.4344543999996</v>
      </c>
      <c r="N23" s="34" t="s">
        <v>30</v>
      </c>
      <c r="O23" s="33">
        <f>SUM(O65,O278,O375,O552,O630)</f>
        <v>7255.0684118923355</v>
      </c>
      <c r="P23" s="34" t="s">
        <v>30</v>
      </c>
      <c r="Q23" s="33">
        <f>SUM(Q65,Q278,Q375,Q552,Q630)</f>
        <v>-1069.1915529400003</v>
      </c>
      <c r="R23" s="34" t="s">
        <v>30</v>
      </c>
      <c r="S23" s="35">
        <f t="shared" si="0"/>
        <v>-0.33023539540759728</v>
      </c>
      <c r="T23" s="33" t="s">
        <v>30</v>
      </c>
      <c r="U23" s="21"/>
      <c r="V23" s="22"/>
      <c r="W23" s="22"/>
    </row>
    <row r="24" spans="1:23" s="23" customFormat="1" ht="31.5" x14ac:dyDescent="0.25">
      <c r="A24" s="30" t="s">
        <v>37</v>
      </c>
      <c r="B24" s="31" t="s">
        <v>38</v>
      </c>
      <c r="C24" s="32" t="s">
        <v>29</v>
      </c>
      <c r="D24" s="33" t="s">
        <v>30</v>
      </c>
      <c r="E24" s="33">
        <f>SUM(E155,E301,E440,E583,E641)</f>
        <v>0</v>
      </c>
      <c r="F24" s="34" t="s">
        <v>30</v>
      </c>
      <c r="G24" s="33">
        <f>SUM(G155,G301,G440,G583,G641)</f>
        <v>0</v>
      </c>
      <c r="H24" s="34" t="s">
        <v>30</v>
      </c>
      <c r="I24" s="33">
        <f>SUM(I155,I301,I440,I583,I641)</f>
        <v>0</v>
      </c>
      <c r="J24" s="34" t="s">
        <v>30</v>
      </c>
      <c r="K24" s="33">
        <f>SUM(K155,K301,K440,K583,K641)</f>
        <v>0</v>
      </c>
      <c r="L24" s="34" t="s">
        <v>30</v>
      </c>
      <c r="M24" s="33">
        <f>SUM(M155,M301,M440,M583,M641)</f>
        <v>16.14716344</v>
      </c>
      <c r="N24" s="34" t="s">
        <v>30</v>
      </c>
      <c r="O24" s="33">
        <f>SUM(O155,O301,O440,O583,O641)</f>
        <v>0</v>
      </c>
      <c r="P24" s="34" t="s">
        <v>30</v>
      </c>
      <c r="Q24" s="33">
        <f>SUM(Q155,Q301,Q440,Q583,Q641)</f>
        <v>0</v>
      </c>
      <c r="R24" s="34" t="s">
        <v>30</v>
      </c>
      <c r="S24" s="35">
        <v>1</v>
      </c>
      <c r="T24" s="33" t="s">
        <v>30</v>
      </c>
      <c r="U24" s="21"/>
      <c r="V24" s="22"/>
      <c r="W24" s="22"/>
    </row>
    <row r="25" spans="1:23" s="23" customFormat="1" x14ac:dyDescent="0.25">
      <c r="A25" s="30" t="s">
        <v>39</v>
      </c>
      <c r="B25" s="31" t="s">
        <v>40</v>
      </c>
      <c r="C25" s="32" t="s">
        <v>29</v>
      </c>
      <c r="D25" s="33" t="s">
        <v>30</v>
      </c>
      <c r="E25" s="33">
        <f>SUM(E162,E310,E447,E590,E648)</f>
        <v>11246.684786038306</v>
      </c>
      <c r="F25" s="34" t="s">
        <v>30</v>
      </c>
      <c r="G25" s="33">
        <f>SUM(G162,G310,G447,G590,G648)</f>
        <v>2783.6831013599999</v>
      </c>
      <c r="H25" s="34" t="s">
        <v>30</v>
      </c>
      <c r="I25" s="33">
        <f>SUM(I162,I310,I447,I590,I648)</f>
        <v>8463.0016846783055</v>
      </c>
      <c r="J25" s="34" t="s">
        <v>30</v>
      </c>
      <c r="K25" s="33">
        <f>SUM(K162,K310,K447,K590,K648)</f>
        <v>174.47572483000002</v>
      </c>
      <c r="L25" s="34" t="s">
        <v>30</v>
      </c>
      <c r="M25" s="33">
        <f>SUM(M162,M310,M447,M590,M648)</f>
        <v>821.53846141999986</v>
      </c>
      <c r="N25" s="34" t="s">
        <v>30</v>
      </c>
      <c r="O25" s="33">
        <f>SUM(O162,O310,O447,O590,O648)</f>
        <v>7641.4632232583044</v>
      </c>
      <c r="P25" s="34" t="s">
        <v>30</v>
      </c>
      <c r="Q25" s="33">
        <f>SUM(Q162,Q310,Q447,Q590,Q648)</f>
        <v>647.06273658999999</v>
      </c>
      <c r="R25" s="34" t="s">
        <v>30</v>
      </c>
      <c r="S25" s="35">
        <f t="shared" si="0"/>
        <v>3.708611826776842</v>
      </c>
      <c r="T25" s="33" t="s">
        <v>30</v>
      </c>
      <c r="U25" s="21"/>
      <c r="V25" s="22"/>
      <c r="W25" s="22"/>
    </row>
    <row r="26" spans="1:23" s="23" customFormat="1" ht="31.5" x14ac:dyDescent="0.25">
      <c r="A26" s="30" t="s">
        <v>41</v>
      </c>
      <c r="B26" s="31" t="s">
        <v>42</v>
      </c>
      <c r="C26" s="32" t="s">
        <v>29</v>
      </c>
      <c r="D26" s="33" t="s">
        <v>30</v>
      </c>
      <c r="E26" s="33">
        <f>E176+E316+E453+E596+E653</f>
        <v>0</v>
      </c>
      <c r="F26" s="34" t="s">
        <v>30</v>
      </c>
      <c r="G26" s="33">
        <f>G176+G316+G453+G596+G653</f>
        <v>0</v>
      </c>
      <c r="H26" s="34" t="s">
        <v>30</v>
      </c>
      <c r="I26" s="33">
        <f>I176+I316+I453+I596+I653</f>
        <v>0</v>
      </c>
      <c r="J26" s="34" t="s">
        <v>30</v>
      </c>
      <c r="K26" s="33">
        <f>K176+K316+K453+K596+K653</f>
        <v>0</v>
      </c>
      <c r="L26" s="34" t="s">
        <v>30</v>
      </c>
      <c r="M26" s="33">
        <f>M176+M316+M453+M596+M653</f>
        <v>0</v>
      </c>
      <c r="N26" s="34" t="s">
        <v>30</v>
      </c>
      <c r="O26" s="33">
        <f>O176+O316+O453+O596+O653</f>
        <v>0</v>
      </c>
      <c r="P26" s="34" t="s">
        <v>30</v>
      </c>
      <c r="Q26" s="33">
        <f>Q176+Q316+Q453+Q596+Q653</f>
        <v>0</v>
      </c>
      <c r="R26" s="34" t="s">
        <v>30</v>
      </c>
      <c r="S26" s="35">
        <v>0</v>
      </c>
      <c r="T26" s="33" t="s">
        <v>30</v>
      </c>
      <c r="U26" s="21"/>
      <c r="V26" s="22"/>
      <c r="W26" s="22"/>
    </row>
    <row r="27" spans="1:23" s="23" customFormat="1" x14ac:dyDescent="0.25">
      <c r="A27" s="30" t="s">
        <v>43</v>
      </c>
      <c r="B27" s="31" t="s">
        <v>44</v>
      </c>
      <c r="C27" s="32" t="s">
        <v>29</v>
      </c>
      <c r="D27" s="33" t="s">
        <v>30</v>
      </c>
      <c r="E27" s="33">
        <f>SUM(E177,E317,E454,E597,E654)</f>
        <v>895.87863019099996</v>
      </c>
      <c r="F27" s="34" t="s">
        <v>30</v>
      </c>
      <c r="G27" s="33">
        <f>SUM(G177,G317,G454,G597,G654)</f>
        <v>113.64330731000001</v>
      </c>
      <c r="H27" s="34" t="s">
        <v>30</v>
      </c>
      <c r="I27" s="33">
        <f>SUM(I177,I317,I454,I597,I654)</f>
        <v>782.235322881</v>
      </c>
      <c r="J27" s="34" t="s">
        <v>30</v>
      </c>
      <c r="K27" s="33">
        <f>SUM(K177,K317,K454,K597,K654)</f>
        <v>477.08077801099995</v>
      </c>
      <c r="L27" s="34" t="s">
        <v>30</v>
      </c>
      <c r="M27" s="33">
        <f>SUM(M177,M317,M454,M597,M654)</f>
        <v>10873.916188879999</v>
      </c>
      <c r="N27" s="34" t="s">
        <v>30</v>
      </c>
      <c r="O27" s="33">
        <f>SUM(O177,O317,O454,O597,O654)</f>
        <v>359.76132606099998</v>
      </c>
      <c r="P27" s="34" t="s">
        <v>30</v>
      </c>
      <c r="Q27" s="33">
        <f>SUM(Q177,Q317,Q454,Q597,Q654)</f>
        <v>-54.60678119100001</v>
      </c>
      <c r="R27" s="34" t="s">
        <v>30</v>
      </c>
      <c r="S27" s="35">
        <f t="shared" si="0"/>
        <v>-0.11446024176170215</v>
      </c>
      <c r="T27" s="33" t="s">
        <v>30</v>
      </c>
      <c r="U27" s="21"/>
      <c r="V27" s="22"/>
      <c r="W27" s="22"/>
    </row>
    <row r="28" spans="1:23" s="23" customFormat="1" x14ac:dyDescent="0.25">
      <c r="A28" s="30" t="s">
        <v>45</v>
      </c>
      <c r="B28" s="36" t="s">
        <v>46</v>
      </c>
      <c r="C28" s="32" t="s">
        <v>29</v>
      </c>
      <c r="D28" s="33" t="s">
        <v>30</v>
      </c>
      <c r="E28" s="33">
        <f>SUM(E29,E46,E65,E155,E162,E176,E177)</f>
        <v>13846.798367747844</v>
      </c>
      <c r="F28" s="34" t="s">
        <v>30</v>
      </c>
      <c r="G28" s="33">
        <f>SUM(G29,G46,G65,G155,G162,G176,G177)</f>
        <v>4143.9941638600003</v>
      </c>
      <c r="H28" s="34" t="s">
        <v>30</v>
      </c>
      <c r="I28" s="33">
        <f>SUM(I29,I46,I65,I155,I162,I176,I177)</f>
        <v>9702.804203887843</v>
      </c>
      <c r="J28" s="34" t="s">
        <v>30</v>
      </c>
      <c r="K28" s="33">
        <f>SUM(K29,K46,K65,K155,K162,K176,K177)</f>
        <v>1986.5611785599999</v>
      </c>
      <c r="L28" s="34" t="s">
        <v>30</v>
      </c>
      <c r="M28" s="33">
        <f>SUM(M29,M46,M65,M155,M162,M176,M177)</f>
        <v>2418.2791571499997</v>
      </c>
      <c r="N28" s="34" t="s">
        <v>30</v>
      </c>
      <c r="O28" s="33">
        <f>SUM(O29,O46,O65,O155,O162,O176,O177)</f>
        <v>7332.9561654378431</v>
      </c>
      <c r="P28" s="34" t="s">
        <v>30</v>
      </c>
      <c r="Q28" s="33">
        <f>SUM(Q29,Q46,Q65,Q155,Q162,Q176,Q177)</f>
        <v>383.28685988999985</v>
      </c>
      <c r="R28" s="34" t="s">
        <v>30</v>
      </c>
      <c r="S28" s="35">
        <f t="shared" si="0"/>
        <v>0.19293987219051228</v>
      </c>
      <c r="T28" s="37" t="s">
        <v>30</v>
      </c>
      <c r="U28" s="21"/>
      <c r="V28" s="22"/>
      <c r="W28" s="22"/>
    </row>
    <row r="29" spans="1:23" s="23" customFormat="1" ht="46.5" customHeight="1" x14ac:dyDescent="0.25">
      <c r="A29" s="30" t="s">
        <v>47</v>
      </c>
      <c r="B29" s="36" t="s">
        <v>48</v>
      </c>
      <c r="C29" s="32" t="s">
        <v>29</v>
      </c>
      <c r="D29" s="33" t="s">
        <v>30</v>
      </c>
      <c r="E29" s="33">
        <f>E30+E33+E36+E45</f>
        <v>1084.6349070000001</v>
      </c>
      <c r="F29" s="34" t="s">
        <v>30</v>
      </c>
      <c r="G29" s="33">
        <f>G30+G33+G36+G45</f>
        <v>305.11879150000004</v>
      </c>
      <c r="H29" s="34" t="s">
        <v>30</v>
      </c>
      <c r="I29" s="33">
        <f>I30+I33+I36+I45</f>
        <v>779.51611549999996</v>
      </c>
      <c r="J29" s="34" t="s">
        <v>30</v>
      </c>
      <c r="K29" s="33">
        <f>K30+K33+K36+K45</f>
        <v>97.294000000000011</v>
      </c>
      <c r="L29" s="34" t="s">
        <v>30</v>
      </c>
      <c r="M29" s="33">
        <f>M30+M33+M36+M45</f>
        <v>92.005407149999982</v>
      </c>
      <c r="N29" s="34" t="s">
        <v>30</v>
      </c>
      <c r="O29" s="33">
        <f>O30+O33+O36+O45</f>
        <v>690.31977734999998</v>
      </c>
      <c r="P29" s="34" t="s">
        <v>30</v>
      </c>
      <c r="Q29" s="33">
        <f>Q30+Q33+Q36+Q45</f>
        <v>-8.0976618500000139</v>
      </c>
      <c r="R29" s="34" t="s">
        <v>30</v>
      </c>
      <c r="S29" s="35">
        <f t="shared" si="0"/>
        <v>-8.3228789545090276E-2</v>
      </c>
      <c r="T29" s="33" t="s">
        <v>30</v>
      </c>
      <c r="U29" s="21"/>
      <c r="V29" s="22"/>
      <c r="W29" s="22"/>
    </row>
    <row r="30" spans="1:23" s="23" customFormat="1" ht="88.5" customHeight="1" x14ac:dyDescent="0.25">
      <c r="A30" s="30" t="s">
        <v>49</v>
      </c>
      <c r="B30" s="36" t="s">
        <v>50</v>
      </c>
      <c r="C30" s="32" t="s">
        <v>29</v>
      </c>
      <c r="D30" s="33" t="s">
        <v>30</v>
      </c>
      <c r="E30" s="33">
        <f t="shared" ref="E30" si="1">E31</f>
        <v>0</v>
      </c>
      <c r="F30" s="34" t="s">
        <v>30</v>
      </c>
      <c r="G30" s="33">
        <f>G31</f>
        <v>0</v>
      </c>
      <c r="H30" s="34" t="s">
        <v>30</v>
      </c>
      <c r="I30" s="33">
        <f t="shared" ref="I30" si="2">I31</f>
        <v>0</v>
      </c>
      <c r="J30" s="34" t="s">
        <v>30</v>
      </c>
      <c r="K30" s="33">
        <f t="shared" ref="K30" si="3">K31</f>
        <v>0</v>
      </c>
      <c r="L30" s="34" t="s">
        <v>30</v>
      </c>
      <c r="M30" s="33">
        <f t="shared" ref="M30" si="4">M31</f>
        <v>0</v>
      </c>
      <c r="N30" s="34" t="s">
        <v>30</v>
      </c>
      <c r="O30" s="33">
        <f t="shared" ref="O30" si="5">O31</f>
        <v>0</v>
      </c>
      <c r="P30" s="34" t="s">
        <v>30</v>
      </c>
      <c r="Q30" s="33">
        <f t="shared" ref="Q30" si="6">Q31</f>
        <v>0</v>
      </c>
      <c r="R30" s="34" t="s">
        <v>30</v>
      </c>
      <c r="S30" s="35">
        <v>0</v>
      </c>
      <c r="T30" s="37" t="s">
        <v>30</v>
      </c>
      <c r="U30" s="21"/>
      <c r="V30" s="22"/>
      <c r="W30" s="22"/>
    </row>
    <row r="31" spans="1:23" s="23" customFormat="1" x14ac:dyDescent="0.25">
      <c r="A31" s="30" t="s">
        <v>51</v>
      </c>
      <c r="B31" s="36" t="s">
        <v>52</v>
      </c>
      <c r="C31" s="32" t="s">
        <v>29</v>
      </c>
      <c r="D31" s="33" t="s">
        <v>30</v>
      </c>
      <c r="E31" s="33">
        <v>0</v>
      </c>
      <c r="F31" s="34" t="s">
        <v>30</v>
      </c>
      <c r="G31" s="33">
        <v>0</v>
      </c>
      <c r="H31" s="34" t="s">
        <v>30</v>
      </c>
      <c r="I31" s="33">
        <v>0</v>
      </c>
      <c r="J31" s="34" t="s">
        <v>30</v>
      </c>
      <c r="K31" s="33">
        <v>0</v>
      </c>
      <c r="L31" s="34" t="s">
        <v>30</v>
      </c>
      <c r="M31" s="33">
        <v>0</v>
      </c>
      <c r="N31" s="34" t="s">
        <v>30</v>
      </c>
      <c r="O31" s="33">
        <v>0</v>
      </c>
      <c r="P31" s="34" t="s">
        <v>30</v>
      </c>
      <c r="Q31" s="33">
        <v>0</v>
      </c>
      <c r="R31" s="34" t="s">
        <v>30</v>
      </c>
      <c r="S31" s="35">
        <v>0</v>
      </c>
      <c r="T31" s="37" t="s">
        <v>30</v>
      </c>
      <c r="U31" s="21"/>
      <c r="V31" s="22"/>
      <c r="W31" s="22"/>
    </row>
    <row r="32" spans="1:23" s="23" customFormat="1" ht="39.75" customHeight="1" x14ac:dyDescent="0.25">
      <c r="A32" s="30" t="s">
        <v>53</v>
      </c>
      <c r="B32" s="38" t="s">
        <v>54</v>
      </c>
      <c r="C32" s="34" t="s">
        <v>29</v>
      </c>
      <c r="D32" s="39" t="s">
        <v>30</v>
      </c>
      <c r="E32" s="39">
        <v>0</v>
      </c>
      <c r="F32" s="34" t="s">
        <v>30</v>
      </c>
      <c r="G32" s="39">
        <v>0</v>
      </c>
      <c r="H32" s="34" t="s">
        <v>30</v>
      </c>
      <c r="I32" s="39">
        <v>0</v>
      </c>
      <c r="J32" s="34" t="s">
        <v>30</v>
      </c>
      <c r="K32" s="39">
        <v>0</v>
      </c>
      <c r="L32" s="34" t="s">
        <v>30</v>
      </c>
      <c r="M32" s="39">
        <v>0</v>
      </c>
      <c r="N32" s="34" t="s">
        <v>30</v>
      </c>
      <c r="O32" s="39">
        <v>0</v>
      </c>
      <c r="P32" s="34" t="s">
        <v>30</v>
      </c>
      <c r="Q32" s="39">
        <v>0</v>
      </c>
      <c r="R32" s="34" t="s">
        <v>30</v>
      </c>
      <c r="S32" s="35">
        <v>0</v>
      </c>
      <c r="T32" s="33" t="s">
        <v>30</v>
      </c>
      <c r="U32" s="21"/>
      <c r="V32" s="22"/>
      <c r="W32" s="22"/>
    </row>
    <row r="33" spans="1:29" s="23" customFormat="1" ht="47.25" x14ac:dyDescent="0.25">
      <c r="A33" s="30" t="s">
        <v>55</v>
      </c>
      <c r="B33" s="36" t="s">
        <v>56</v>
      </c>
      <c r="C33" s="32" t="s">
        <v>29</v>
      </c>
      <c r="D33" s="33" t="s">
        <v>30</v>
      </c>
      <c r="E33" s="33">
        <v>0</v>
      </c>
      <c r="F33" s="34" t="s">
        <v>30</v>
      </c>
      <c r="G33" s="33">
        <v>0</v>
      </c>
      <c r="H33" s="34" t="s">
        <v>30</v>
      </c>
      <c r="I33" s="33">
        <v>0</v>
      </c>
      <c r="J33" s="34" t="s">
        <v>30</v>
      </c>
      <c r="K33" s="33">
        <v>0</v>
      </c>
      <c r="L33" s="34" t="s">
        <v>30</v>
      </c>
      <c r="M33" s="33">
        <v>0</v>
      </c>
      <c r="N33" s="34" t="s">
        <v>30</v>
      </c>
      <c r="O33" s="33">
        <v>0</v>
      </c>
      <c r="P33" s="34" t="s">
        <v>30</v>
      </c>
      <c r="Q33" s="33">
        <v>0</v>
      </c>
      <c r="R33" s="34" t="s">
        <v>30</v>
      </c>
      <c r="S33" s="35">
        <v>0</v>
      </c>
      <c r="T33" s="33" t="s">
        <v>30</v>
      </c>
      <c r="U33" s="21"/>
      <c r="V33" s="22"/>
      <c r="W33" s="22"/>
    </row>
    <row r="34" spans="1:29" s="23" customFormat="1" ht="42.75" customHeight="1" x14ac:dyDescent="0.25">
      <c r="A34" s="30" t="s">
        <v>57</v>
      </c>
      <c r="B34" s="36" t="s">
        <v>54</v>
      </c>
      <c r="C34" s="32" t="s">
        <v>29</v>
      </c>
      <c r="D34" s="33" t="s">
        <v>30</v>
      </c>
      <c r="E34" s="33">
        <v>0</v>
      </c>
      <c r="F34" s="34" t="s">
        <v>30</v>
      </c>
      <c r="G34" s="33">
        <v>0</v>
      </c>
      <c r="H34" s="34" t="s">
        <v>30</v>
      </c>
      <c r="I34" s="33">
        <v>0</v>
      </c>
      <c r="J34" s="34" t="s">
        <v>30</v>
      </c>
      <c r="K34" s="33">
        <v>0</v>
      </c>
      <c r="L34" s="34" t="s">
        <v>30</v>
      </c>
      <c r="M34" s="33">
        <v>0</v>
      </c>
      <c r="N34" s="34" t="s">
        <v>30</v>
      </c>
      <c r="O34" s="33">
        <v>0</v>
      </c>
      <c r="P34" s="34" t="s">
        <v>30</v>
      </c>
      <c r="Q34" s="33">
        <v>0</v>
      </c>
      <c r="R34" s="34" t="s">
        <v>30</v>
      </c>
      <c r="S34" s="35">
        <v>0</v>
      </c>
      <c r="T34" s="33" t="s">
        <v>30</v>
      </c>
      <c r="U34" s="21"/>
      <c r="V34" s="22"/>
      <c r="W34" s="22"/>
    </row>
    <row r="35" spans="1:29" s="23" customFormat="1" ht="31.5" x14ac:dyDescent="0.25">
      <c r="A35" s="30" t="s">
        <v>58</v>
      </c>
      <c r="B35" s="36" t="s">
        <v>54</v>
      </c>
      <c r="C35" s="32" t="s">
        <v>29</v>
      </c>
      <c r="D35" s="33" t="s">
        <v>30</v>
      </c>
      <c r="E35" s="33">
        <v>0</v>
      </c>
      <c r="F35" s="34" t="s">
        <v>30</v>
      </c>
      <c r="G35" s="33">
        <v>0</v>
      </c>
      <c r="H35" s="34" t="s">
        <v>30</v>
      </c>
      <c r="I35" s="33">
        <v>0</v>
      </c>
      <c r="J35" s="34" t="s">
        <v>30</v>
      </c>
      <c r="K35" s="33">
        <v>0</v>
      </c>
      <c r="L35" s="34" t="s">
        <v>30</v>
      </c>
      <c r="M35" s="33">
        <v>0</v>
      </c>
      <c r="N35" s="34" t="s">
        <v>30</v>
      </c>
      <c r="O35" s="33">
        <v>0</v>
      </c>
      <c r="P35" s="34" t="s">
        <v>30</v>
      </c>
      <c r="Q35" s="33">
        <v>0</v>
      </c>
      <c r="R35" s="34" t="s">
        <v>30</v>
      </c>
      <c r="S35" s="35">
        <v>0</v>
      </c>
      <c r="T35" s="33" t="s">
        <v>30</v>
      </c>
      <c r="U35" s="21"/>
      <c r="V35" s="22"/>
      <c r="W35" s="22"/>
    </row>
    <row r="36" spans="1:29" s="23" customFormat="1" ht="47.25" x14ac:dyDescent="0.25">
      <c r="A36" s="30" t="s">
        <v>59</v>
      </c>
      <c r="B36" s="36" t="s">
        <v>60</v>
      </c>
      <c r="C36" s="32" t="s">
        <v>29</v>
      </c>
      <c r="D36" s="33" t="s">
        <v>30</v>
      </c>
      <c r="E36" s="33">
        <f>E37+E38+E39+E40+E41</f>
        <v>1084.6349070000001</v>
      </c>
      <c r="F36" s="34" t="s">
        <v>30</v>
      </c>
      <c r="G36" s="33">
        <f>G37+G38+G39+G40+G41</f>
        <v>305.11879150000004</v>
      </c>
      <c r="H36" s="34" t="s">
        <v>30</v>
      </c>
      <c r="I36" s="33">
        <f>I37+I38+I39+I40+I41</f>
        <v>779.51611549999996</v>
      </c>
      <c r="J36" s="34" t="s">
        <v>30</v>
      </c>
      <c r="K36" s="33">
        <f>K37+K38+K39+K40+K41</f>
        <v>97.294000000000011</v>
      </c>
      <c r="L36" s="34" t="s">
        <v>30</v>
      </c>
      <c r="M36" s="33">
        <f>M37+M38+M39+M40+M41</f>
        <v>92.005407149999982</v>
      </c>
      <c r="N36" s="34" t="s">
        <v>30</v>
      </c>
      <c r="O36" s="33">
        <f>O37+O38+O39+O40+O41</f>
        <v>690.31977734999998</v>
      </c>
      <c r="P36" s="34" t="s">
        <v>30</v>
      </c>
      <c r="Q36" s="33">
        <f>Q37+Q38+Q39+Q40+Q41</f>
        <v>-8.0976618500000139</v>
      </c>
      <c r="R36" s="34" t="s">
        <v>30</v>
      </c>
      <c r="S36" s="35">
        <f t="shared" si="0"/>
        <v>-8.3228789545090276E-2</v>
      </c>
      <c r="T36" s="33" t="s">
        <v>30</v>
      </c>
      <c r="U36" s="21"/>
      <c r="V36" s="22"/>
      <c r="W36" s="22"/>
    </row>
    <row r="37" spans="1:29" s="23" customFormat="1" ht="63" x14ac:dyDescent="0.25">
      <c r="A37" s="30" t="s">
        <v>61</v>
      </c>
      <c r="B37" s="36" t="s">
        <v>62</v>
      </c>
      <c r="C37" s="32" t="s">
        <v>29</v>
      </c>
      <c r="D37" s="33" t="s">
        <v>30</v>
      </c>
      <c r="E37" s="33">
        <v>0</v>
      </c>
      <c r="F37" s="34" t="s">
        <v>30</v>
      </c>
      <c r="G37" s="33">
        <v>0</v>
      </c>
      <c r="H37" s="34" t="s">
        <v>30</v>
      </c>
      <c r="I37" s="33">
        <v>0</v>
      </c>
      <c r="J37" s="34" t="s">
        <v>30</v>
      </c>
      <c r="K37" s="33">
        <v>0</v>
      </c>
      <c r="L37" s="34" t="s">
        <v>30</v>
      </c>
      <c r="M37" s="33">
        <v>0</v>
      </c>
      <c r="N37" s="34" t="s">
        <v>30</v>
      </c>
      <c r="O37" s="33">
        <v>0</v>
      </c>
      <c r="P37" s="34" t="s">
        <v>30</v>
      </c>
      <c r="Q37" s="33">
        <v>0</v>
      </c>
      <c r="R37" s="34" t="s">
        <v>30</v>
      </c>
      <c r="S37" s="35">
        <v>0</v>
      </c>
      <c r="T37" s="33" t="s">
        <v>30</v>
      </c>
      <c r="U37" s="21"/>
      <c r="V37" s="22"/>
      <c r="W37" s="22"/>
    </row>
    <row r="38" spans="1:29" s="23" customFormat="1" ht="63" x14ac:dyDescent="0.25">
      <c r="A38" s="30" t="s">
        <v>63</v>
      </c>
      <c r="B38" s="36" t="s">
        <v>64</v>
      </c>
      <c r="C38" s="32" t="s">
        <v>29</v>
      </c>
      <c r="D38" s="33" t="s">
        <v>30</v>
      </c>
      <c r="E38" s="33">
        <v>0</v>
      </c>
      <c r="F38" s="34" t="s">
        <v>30</v>
      </c>
      <c r="G38" s="33">
        <v>0</v>
      </c>
      <c r="H38" s="34" t="s">
        <v>30</v>
      </c>
      <c r="I38" s="33">
        <v>0</v>
      </c>
      <c r="J38" s="34" t="s">
        <v>30</v>
      </c>
      <c r="K38" s="33">
        <v>0</v>
      </c>
      <c r="L38" s="34" t="s">
        <v>30</v>
      </c>
      <c r="M38" s="33">
        <v>0</v>
      </c>
      <c r="N38" s="34" t="s">
        <v>30</v>
      </c>
      <c r="O38" s="33">
        <v>0</v>
      </c>
      <c r="P38" s="34" t="s">
        <v>30</v>
      </c>
      <c r="Q38" s="33">
        <v>0</v>
      </c>
      <c r="R38" s="34" t="s">
        <v>30</v>
      </c>
      <c r="S38" s="35">
        <v>0</v>
      </c>
      <c r="T38" s="40" t="s">
        <v>30</v>
      </c>
      <c r="U38" s="21"/>
      <c r="V38" s="22"/>
      <c r="W38" s="22"/>
    </row>
    <row r="39" spans="1:29" s="23" customFormat="1" ht="76.5" customHeight="1" x14ac:dyDescent="0.25">
      <c r="A39" s="30" t="s">
        <v>65</v>
      </c>
      <c r="B39" s="36" t="s">
        <v>66</v>
      </c>
      <c r="C39" s="32" t="s">
        <v>29</v>
      </c>
      <c r="D39" s="33" t="s">
        <v>30</v>
      </c>
      <c r="E39" s="33">
        <v>0</v>
      </c>
      <c r="F39" s="34" t="s">
        <v>30</v>
      </c>
      <c r="G39" s="33">
        <v>0</v>
      </c>
      <c r="H39" s="34" t="s">
        <v>30</v>
      </c>
      <c r="I39" s="33">
        <v>0</v>
      </c>
      <c r="J39" s="34" t="s">
        <v>30</v>
      </c>
      <c r="K39" s="33">
        <v>0</v>
      </c>
      <c r="L39" s="34" t="s">
        <v>30</v>
      </c>
      <c r="M39" s="33">
        <v>0</v>
      </c>
      <c r="N39" s="34" t="s">
        <v>30</v>
      </c>
      <c r="O39" s="33">
        <v>0</v>
      </c>
      <c r="P39" s="34" t="s">
        <v>30</v>
      </c>
      <c r="Q39" s="33">
        <v>0</v>
      </c>
      <c r="R39" s="34" t="s">
        <v>30</v>
      </c>
      <c r="S39" s="35">
        <v>0</v>
      </c>
      <c r="T39" s="33" t="s">
        <v>30</v>
      </c>
      <c r="U39" s="21"/>
      <c r="V39" s="22"/>
      <c r="W39" s="22"/>
    </row>
    <row r="40" spans="1:29" s="23" customFormat="1" ht="95.25" customHeight="1" x14ac:dyDescent="0.25">
      <c r="A40" s="30" t="s">
        <v>67</v>
      </c>
      <c r="B40" s="36" t="s">
        <v>68</v>
      </c>
      <c r="C40" s="32" t="s">
        <v>29</v>
      </c>
      <c r="D40" s="41" t="s">
        <v>30</v>
      </c>
      <c r="E40" s="41">
        <v>0</v>
      </c>
      <c r="F40" s="34" t="s">
        <v>30</v>
      </c>
      <c r="G40" s="41">
        <v>0</v>
      </c>
      <c r="H40" s="34" t="s">
        <v>30</v>
      </c>
      <c r="I40" s="41">
        <v>0</v>
      </c>
      <c r="J40" s="34" t="s">
        <v>30</v>
      </c>
      <c r="K40" s="41">
        <v>0</v>
      </c>
      <c r="L40" s="34" t="s">
        <v>30</v>
      </c>
      <c r="M40" s="41">
        <v>0</v>
      </c>
      <c r="N40" s="34" t="s">
        <v>30</v>
      </c>
      <c r="O40" s="41">
        <v>0</v>
      </c>
      <c r="P40" s="34" t="s">
        <v>30</v>
      </c>
      <c r="Q40" s="41">
        <v>0</v>
      </c>
      <c r="R40" s="34" t="s">
        <v>30</v>
      </c>
      <c r="S40" s="35">
        <v>0</v>
      </c>
      <c r="T40" s="40" t="s">
        <v>30</v>
      </c>
      <c r="U40" s="21"/>
      <c r="V40" s="22"/>
      <c r="W40" s="22"/>
    </row>
    <row r="41" spans="1:29" s="23" customFormat="1" ht="85.5" customHeight="1" x14ac:dyDescent="0.25">
      <c r="A41" s="30" t="s">
        <v>69</v>
      </c>
      <c r="B41" s="36" t="s">
        <v>70</v>
      </c>
      <c r="C41" s="32" t="s">
        <v>29</v>
      </c>
      <c r="D41" s="41" t="s">
        <v>30</v>
      </c>
      <c r="E41" s="41">
        <f>SUM(E42:E44)</f>
        <v>1084.6349070000001</v>
      </c>
      <c r="F41" s="34" t="s">
        <v>30</v>
      </c>
      <c r="G41" s="41">
        <f>SUM(G42:G44)</f>
        <v>305.11879150000004</v>
      </c>
      <c r="H41" s="34" t="s">
        <v>30</v>
      </c>
      <c r="I41" s="41">
        <f>SUM(I42:I44)</f>
        <v>779.51611549999996</v>
      </c>
      <c r="J41" s="34" t="s">
        <v>30</v>
      </c>
      <c r="K41" s="41">
        <f>SUM(K42:K44)</f>
        <v>97.294000000000011</v>
      </c>
      <c r="L41" s="34" t="s">
        <v>30</v>
      </c>
      <c r="M41" s="41">
        <f>SUM(M42:M44)</f>
        <v>92.005407149999982</v>
      </c>
      <c r="N41" s="34" t="s">
        <v>30</v>
      </c>
      <c r="O41" s="41">
        <f>SUM(O42:O44)</f>
        <v>690.31977734999998</v>
      </c>
      <c r="P41" s="34" t="s">
        <v>30</v>
      </c>
      <c r="Q41" s="41">
        <f>SUM(Q42:Q44)</f>
        <v>-8.0976618500000139</v>
      </c>
      <c r="R41" s="34" t="s">
        <v>30</v>
      </c>
      <c r="S41" s="35">
        <f t="shared" si="0"/>
        <v>-8.3228789545090276E-2</v>
      </c>
      <c r="T41" s="40" t="s">
        <v>30</v>
      </c>
      <c r="U41" s="21"/>
      <c r="V41" s="22"/>
      <c r="W41" s="22"/>
    </row>
    <row r="42" spans="1:29" ht="31.5" x14ac:dyDescent="0.25">
      <c r="A42" s="42" t="s">
        <v>69</v>
      </c>
      <c r="B42" s="43" t="s">
        <v>71</v>
      </c>
      <c r="C42" s="44" t="s">
        <v>72</v>
      </c>
      <c r="D42" s="45" t="s">
        <v>30</v>
      </c>
      <c r="E42" s="45">
        <v>654.69799999999998</v>
      </c>
      <c r="F42" s="44" t="s">
        <v>30</v>
      </c>
      <c r="G42" s="46">
        <v>305.11879150000004</v>
      </c>
      <c r="H42" s="44" t="s">
        <v>30</v>
      </c>
      <c r="I42" s="46">
        <f>E42-G42</f>
        <v>349.57920849999994</v>
      </c>
      <c r="J42" s="44" t="s">
        <v>30</v>
      </c>
      <c r="K42" s="45">
        <v>74.364000000000004</v>
      </c>
      <c r="L42" s="44" t="s">
        <v>30</v>
      </c>
      <c r="M42" s="45">
        <v>81.769102879999991</v>
      </c>
      <c r="N42" s="44" t="s">
        <v>30</v>
      </c>
      <c r="O42" s="47">
        <f t="shared" ref="O42:O43" si="7">I42-M42</f>
        <v>267.81010561999994</v>
      </c>
      <c r="P42" s="44" t="s">
        <v>30</v>
      </c>
      <c r="Q42" s="47">
        <f t="shared" ref="Q42:Q43" si="8">M42-K42</f>
        <v>7.405102879999987</v>
      </c>
      <c r="R42" s="44" t="s">
        <v>30</v>
      </c>
      <c r="S42" s="88">
        <f t="shared" si="0"/>
        <v>9.9579136141143387E-2</v>
      </c>
      <c r="T42" s="48" t="s">
        <v>30</v>
      </c>
      <c r="U42" s="21"/>
      <c r="V42" s="13"/>
      <c r="W42" s="13"/>
      <c r="X42" s="23"/>
      <c r="Y42" s="23"/>
      <c r="Z42" s="23"/>
      <c r="AA42" s="23"/>
      <c r="AC42" s="23"/>
    </row>
    <row r="43" spans="1:29" ht="31.5" x14ac:dyDescent="0.25">
      <c r="A43" s="42" t="s">
        <v>69</v>
      </c>
      <c r="B43" s="43" t="s">
        <v>73</v>
      </c>
      <c r="C43" s="44" t="s">
        <v>74</v>
      </c>
      <c r="D43" s="45" t="s">
        <v>30</v>
      </c>
      <c r="E43" s="45">
        <v>429.93690700000002</v>
      </c>
      <c r="F43" s="44" t="s">
        <v>30</v>
      </c>
      <c r="G43" s="46">
        <v>0</v>
      </c>
      <c r="H43" s="44" t="s">
        <v>30</v>
      </c>
      <c r="I43" s="46">
        <f t="shared" ref="I43" si="9">E43-G43</f>
        <v>429.93690700000002</v>
      </c>
      <c r="J43" s="44" t="s">
        <v>30</v>
      </c>
      <c r="K43" s="45">
        <v>22.93</v>
      </c>
      <c r="L43" s="44" t="s">
        <v>30</v>
      </c>
      <c r="M43" s="45">
        <v>7.4272352699999988</v>
      </c>
      <c r="N43" s="44" t="s">
        <v>30</v>
      </c>
      <c r="O43" s="47">
        <f t="shared" si="7"/>
        <v>422.50967173000004</v>
      </c>
      <c r="P43" s="44" t="s">
        <v>30</v>
      </c>
      <c r="Q43" s="47">
        <f t="shared" si="8"/>
        <v>-15.502764730000001</v>
      </c>
      <c r="R43" s="44" t="s">
        <v>30</v>
      </c>
      <c r="S43" s="88">
        <f t="shared" si="0"/>
        <v>-0.67609091713911906</v>
      </c>
      <c r="T43" s="48" t="s">
        <v>75</v>
      </c>
      <c r="U43" s="21"/>
      <c r="V43" s="13"/>
      <c r="W43" s="13"/>
      <c r="X43" s="23"/>
      <c r="Y43" s="23"/>
      <c r="Z43" s="23"/>
      <c r="AA43" s="23"/>
      <c r="AC43" s="23"/>
    </row>
    <row r="44" spans="1:29" ht="52.5" customHeight="1" x14ac:dyDescent="0.25">
      <c r="A44" s="49" t="s">
        <v>69</v>
      </c>
      <c r="B44" s="50" t="s">
        <v>76</v>
      </c>
      <c r="C44" s="51" t="s">
        <v>77</v>
      </c>
      <c r="D44" s="45" t="s">
        <v>30</v>
      </c>
      <c r="E44" s="45" t="s">
        <v>30</v>
      </c>
      <c r="F44" s="44" t="s">
        <v>30</v>
      </c>
      <c r="G44" s="46" t="s">
        <v>30</v>
      </c>
      <c r="H44" s="44" t="s">
        <v>30</v>
      </c>
      <c r="I44" s="46" t="s">
        <v>30</v>
      </c>
      <c r="J44" s="44" t="s">
        <v>30</v>
      </c>
      <c r="K44" s="45" t="s">
        <v>30</v>
      </c>
      <c r="L44" s="44" t="s">
        <v>30</v>
      </c>
      <c r="M44" s="45">
        <v>2.809069</v>
      </c>
      <c r="N44" s="44" t="s">
        <v>30</v>
      </c>
      <c r="O44" s="47" t="s">
        <v>30</v>
      </c>
      <c r="P44" s="44" t="s">
        <v>30</v>
      </c>
      <c r="Q44" s="47" t="s">
        <v>30</v>
      </c>
      <c r="R44" s="44" t="s">
        <v>30</v>
      </c>
      <c r="S44" s="88" t="s">
        <v>30</v>
      </c>
      <c r="T44" s="48" t="s">
        <v>78</v>
      </c>
      <c r="U44" s="21"/>
      <c r="V44" s="13"/>
      <c r="W44" s="13"/>
      <c r="X44" s="23"/>
      <c r="Y44" s="23"/>
      <c r="Z44" s="23"/>
      <c r="AA44" s="23"/>
      <c r="AC44" s="23"/>
    </row>
    <row r="45" spans="1:29" s="23" customFormat="1" ht="35.25" customHeight="1" x14ac:dyDescent="0.25">
      <c r="A45" s="30" t="s">
        <v>79</v>
      </c>
      <c r="B45" s="36" t="s">
        <v>80</v>
      </c>
      <c r="C45" s="32" t="s">
        <v>29</v>
      </c>
      <c r="D45" s="41" t="s">
        <v>30</v>
      </c>
      <c r="E45" s="41">
        <v>0</v>
      </c>
      <c r="F45" s="34" t="s">
        <v>30</v>
      </c>
      <c r="G45" s="41">
        <v>0</v>
      </c>
      <c r="H45" s="34" t="s">
        <v>30</v>
      </c>
      <c r="I45" s="41">
        <v>0</v>
      </c>
      <c r="J45" s="34" t="s">
        <v>30</v>
      </c>
      <c r="K45" s="41">
        <v>0</v>
      </c>
      <c r="L45" s="34" t="s">
        <v>30</v>
      </c>
      <c r="M45" s="41">
        <v>0</v>
      </c>
      <c r="N45" s="34" t="s">
        <v>30</v>
      </c>
      <c r="O45" s="41">
        <v>0</v>
      </c>
      <c r="P45" s="34" t="s">
        <v>30</v>
      </c>
      <c r="Q45" s="41">
        <v>0</v>
      </c>
      <c r="R45" s="34" t="s">
        <v>30</v>
      </c>
      <c r="S45" s="35">
        <v>0</v>
      </c>
      <c r="T45" s="33" t="s">
        <v>30</v>
      </c>
      <c r="U45" s="21"/>
      <c r="V45" s="22"/>
      <c r="W45" s="22"/>
    </row>
    <row r="46" spans="1:29" s="23" customFormat="1" ht="54" customHeight="1" x14ac:dyDescent="0.25">
      <c r="A46" s="30" t="s">
        <v>81</v>
      </c>
      <c r="B46" s="36" t="s">
        <v>82</v>
      </c>
      <c r="C46" s="32" t="s">
        <v>29</v>
      </c>
      <c r="D46" s="41" t="s">
        <v>30</v>
      </c>
      <c r="E46" s="41">
        <f>E47+E51+E56+E58</f>
        <v>2138.1923033616949</v>
      </c>
      <c r="F46" s="34" t="s">
        <v>30</v>
      </c>
      <c r="G46" s="41">
        <f>G47+G51+G56+G58</f>
        <v>484.56579178000004</v>
      </c>
      <c r="H46" s="34" t="s">
        <v>30</v>
      </c>
      <c r="I46" s="41">
        <f>I47+I51+I56+I58</f>
        <v>1653.6265115816948</v>
      </c>
      <c r="J46" s="34" t="s">
        <v>30</v>
      </c>
      <c r="K46" s="41">
        <f>K47+K51+K56+K58</f>
        <v>193.21071988999998</v>
      </c>
      <c r="L46" s="34" t="s">
        <v>30</v>
      </c>
      <c r="M46" s="41">
        <f>M47+M51+M56+M58</f>
        <v>209.14597406999997</v>
      </c>
      <c r="N46" s="34" t="s">
        <v>30</v>
      </c>
      <c r="O46" s="41">
        <f>O47+O51+O56+O58</f>
        <v>1447.9746739416948</v>
      </c>
      <c r="P46" s="34" t="s">
        <v>30</v>
      </c>
      <c r="Q46" s="41">
        <f>Q47+Q51+Q56+Q58</f>
        <v>12.441117749999972</v>
      </c>
      <c r="R46" s="34" t="s">
        <v>30</v>
      </c>
      <c r="S46" s="35">
        <f t="shared" si="0"/>
        <v>6.4391446587865483E-2</v>
      </c>
      <c r="T46" s="33" t="s">
        <v>30</v>
      </c>
      <c r="U46" s="21"/>
      <c r="V46" s="22"/>
      <c r="W46" s="22"/>
    </row>
    <row r="47" spans="1:29" s="23" customFormat="1" ht="42.75" customHeight="1" x14ac:dyDescent="0.25">
      <c r="A47" s="30" t="s">
        <v>83</v>
      </c>
      <c r="B47" s="36" t="s">
        <v>84</v>
      </c>
      <c r="C47" s="32" t="s">
        <v>29</v>
      </c>
      <c r="D47" s="41" t="s">
        <v>30</v>
      </c>
      <c r="E47" s="41">
        <f>SUM(E48:E50)</f>
        <v>334.04454570000001</v>
      </c>
      <c r="F47" s="34" t="s">
        <v>30</v>
      </c>
      <c r="G47" s="41">
        <f>SUM(G48:G50)</f>
        <v>218.27350229000004</v>
      </c>
      <c r="H47" s="34" t="s">
        <v>30</v>
      </c>
      <c r="I47" s="41">
        <f>SUM(I48:I50)</f>
        <v>115.77104340999995</v>
      </c>
      <c r="J47" s="34" t="s">
        <v>30</v>
      </c>
      <c r="K47" s="41">
        <f>SUM(K48:K50)</f>
        <v>71.182484000000002</v>
      </c>
      <c r="L47" s="34" t="s">
        <v>30</v>
      </c>
      <c r="M47" s="41">
        <f>SUM(M48:M50)</f>
        <v>57.768659269999993</v>
      </c>
      <c r="N47" s="34" t="s">
        <v>30</v>
      </c>
      <c r="O47" s="41">
        <f>SUM(O48:O50)</f>
        <v>58.002384139999954</v>
      </c>
      <c r="P47" s="34" t="s">
        <v>30</v>
      </c>
      <c r="Q47" s="41">
        <f>SUM(Q48:Q50)</f>
        <v>-13.413824730000004</v>
      </c>
      <c r="R47" s="34" t="s">
        <v>30</v>
      </c>
      <c r="S47" s="35">
        <f t="shared" si="0"/>
        <v>-0.18844277378687715</v>
      </c>
      <c r="T47" s="33" t="s">
        <v>30</v>
      </c>
      <c r="U47" s="21"/>
      <c r="V47" s="22"/>
      <c r="W47" s="22"/>
    </row>
    <row r="48" spans="1:29" ht="31.5" x14ac:dyDescent="0.25">
      <c r="A48" s="49" t="s">
        <v>83</v>
      </c>
      <c r="B48" s="50" t="s">
        <v>85</v>
      </c>
      <c r="C48" s="52" t="s">
        <v>86</v>
      </c>
      <c r="D48" s="45" t="s">
        <v>30</v>
      </c>
      <c r="E48" s="45">
        <v>49.540693349999998</v>
      </c>
      <c r="F48" s="44" t="s">
        <v>30</v>
      </c>
      <c r="G48" s="46">
        <v>0</v>
      </c>
      <c r="H48" s="44" t="s">
        <v>30</v>
      </c>
      <c r="I48" s="46">
        <f t="shared" ref="I48:I50" si="10">E48-G48</f>
        <v>49.540693349999998</v>
      </c>
      <c r="J48" s="44" t="s">
        <v>30</v>
      </c>
      <c r="K48" s="45">
        <v>4.7809999999999997</v>
      </c>
      <c r="L48" s="44" t="s">
        <v>30</v>
      </c>
      <c r="M48" s="45">
        <v>1.1399999999999999</v>
      </c>
      <c r="N48" s="44" t="s">
        <v>30</v>
      </c>
      <c r="O48" s="47">
        <f t="shared" ref="O48:O50" si="11">I48-M48</f>
        <v>48.400693349999997</v>
      </c>
      <c r="P48" s="44" t="s">
        <v>30</v>
      </c>
      <c r="Q48" s="47">
        <f t="shared" ref="Q48:Q50" si="12">M48-K48</f>
        <v>-3.641</v>
      </c>
      <c r="R48" s="44" t="s">
        <v>30</v>
      </c>
      <c r="S48" s="88">
        <f t="shared" si="0"/>
        <v>-0.76155615979920521</v>
      </c>
      <c r="T48" s="47" t="s">
        <v>87</v>
      </c>
      <c r="U48" s="21"/>
      <c r="V48" s="13"/>
      <c r="W48" s="13"/>
      <c r="X48" s="23"/>
      <c r="Y48" s="23"/>
      <c r="Z48" s="23"/>
      <c r="AA48" s="23"/>
      <c r="AC48" s="23"/>
    </row>
    <row r="49" spans="1:29" x14ac:dyDescent="0.25">
      <c r="A49" s="49" t="s">
        <v>83</v>
      </c>
      <c r="B49" s="50" t="s">
        <v>88</v>
      </c>
      <c r="C49" s="52" t="s">
        <v>89</v>
      </c>
      <c r="D49" s="45" t="s">
        <v>30</v>
      </c>
      <c r="E49" s="45">
        <v>214.6704881</v>
      </c>
      <c r="F49" s="44" t="s">
        <v>30</v>
      </c>
      <c r="G49" s="46">
        <v>214.84162204000003</v>
      </c>
      <c r="H49" s="44" t="s">
        <v>30</v>
      </c>
      <c r="I49" s="46">
        <f t="shared" si="10"/>
        <v>-0.17113394000003268</v>
      </c>
      <c r="J49" s="44" t="s">
        <v>30</v>
      </c>
      <c r="K49" s="45">
        <v>0</v>
      </c>
      <c r="L49" s="44" t="s">
        <v>30</v>
      </c>
      <c r="M49" s="45">
        <v>0</v>
      </c>
      <c r="N49" s="44" t="s">
        <v>30</v>
      </c>
      <c r="O49" s="47">
        <f t="shared" si="11"/>
        <v>-0.17113394000003268</v>
      </c>
      <c r="P49" s="44" t="s">
        <v>30</v>
      </c>
      <c r="Q49" s="47">
        <f t="shared" si="12"/>
        <v>0</v>
      </c>
      <c r="R49" s="44" t="s">
        <v>30</v>
      </c>
      <c r="S49" s="88">
        <v>0</v>
      </c>
      <c r="T49" s="47" t="s">
        <v>90</v>
      </c>
      <c r="U49" s="21"/>
      <c r="V49" s="13"/>
      <c r="W49" s="13"/>
      <c r="X49" s="23"/>
      <c r="Y49" s="23"/>
      <c r="Z49" s="23"/>
      <c r="AA49" s="23"/>
      <c r="AC49" s="23"/>
    </row>
    <row r="50" spans="1:29" ht="31.5" x14ac:dyDescent="0.25">
      <c r="A50" s="42" t="s">
        <v>83</v>
      </c>
      <c r="B50" s="53" t="s">
        <v>91</v>
      </c>
      <c r="C50" s="44" t="s">
        <v>92</v>
      </c>
      <c r="D50" s="46" t="s">
        <v>30</v>
      </c>
      <c r="E50" s="45">
        <v>69.833364249999988</v>
      </c>
      <c r="F50" s="44" t="s">
        <v>30</v>
      </c>
      <c r="G50" s="54">
        <v>3.4318802500000003</v>
      </c>
      <c r="H50" s="44" t="s">
        <v>30</v>
      </c>
      <c r="I50" s="46">
        <f t="shared" si="10"/>
        <v>66.401483999999982</v>
      </c>
      <c r="J50" s="44" t="s">
        <v>30</v>
      </c>
      <c r="K50" s="45">
        <v>66.401483999999996</v>
      </c>
      <c r="L50" s="44" t="s">
        <v>30</v>
      </c>
      <c r="M50" s="45">
        <v>56.628659269999993</v>
      </c>
      <c r="N50" s="44" t="s">
        <v>30</v>
      </c>
      <c r="O50" s="47">
        <f t="shared" si="11"/>
        <v>9.7728247299999893</v>
      </c>
      <c r="P50" s="44" t="s">
        <v>30</v>
      </c>
      <c r="Q50" s="47">
        <f t="shared" si="12"/>
        <v>-9.7728247300000035</v>
      </c>
      <c r="R50" s="44" t="s">
        <v>30</v>
      </c>
      <c r="S50" s="88">
        <f t="shared" si="0"/>
        <v>-0.14717780599602268</v>
      </c>
      <c r="T50" s="47" t="s">
        <v>93</v>
      </c>
      <c r="U50" s="21"/>
      <c r="V50" s="13"/>
      <c r="W50" s="13"/>
      <c r="X50" s="23"/>
      <c r="Y50" s="23"/>
      <c r="Z50" s="23"/>
      <c r="AA50" s="23"/>
      <c r="AC50" s="23"/>
    </row>
    <row r="51" spans="1:29" s="23" customFormat="1" x14ac:dyDescent="0.25">
      <c r="A51" s="30" t="s">
        <v>94</v>
      </c>
      <c r="B51" s="36" t="s">
        <v>95</v>
      </c>
      <c r="C51" s="32" t="s">
        <v>29</v>
      </c>
      <c r="D51" s="41" t="s">
        <v>30</v>
      </c>
      <c r="E51" s="41">
        <f>SUM(E52:E55)</f>
        <v>170.59897597</v>
      </c>
      <c r="F51" s="34" t="s">
        <v>30</v>
      </c>
      <c r="G51" s="41">
        <f>SUM(G52:G55)</f>
        <v>22.95654687</v>
      </c>
      <c r="H51" s="34" t="s">
        <v>30</v>
      </c>
      <c r="I51" s="41">
        <f t="shared" ref="I51" si="13">SUM(I52:I55)</f>
        <v>147.64242910000002</v>
      </c>
      <c r="J51" s="34" t="s">
        <v>30</v>
      </c>
      <c r="K51" s="41">
        <f t="shared" ref="K51" si="14">SUM(K52:K55)</f>
        <v>114.38778824999999</v>
      </c>
      <c r="L51" s="34" t="s">
        <v>30</v>
      </c>
      <c r="M51" s="41">
        <f t="shared" ref="M51" si="15">SUM(M52:M55)</f>
        <v>148.31462665999996</v>
      </c>
      <c r="N51" s="34" t="s">
        <v>30</v>
      </c>
      <c r="O51" s="41">
        <f t="shared" ref="O51" si="16">SUM(O52:O55)</f>
        <v>1.2939019500000413</v>
      </c>
      <c r="P51" s="34" t="s">
        <v>30</v>
      </c>
      <c r="Q51" s="41">
        <f t="shared" ref="Q51" si="17">SUM(Q52:Q55)</f>
        <v>31.960738899999974</v>
      </c>
      <c r="R51" s="34" t="s">
        <v>30</v>
      </c>
      <c r="S51" s="35">
        <f t="shared" si="0"/>
        <v>0.27940691387570366</v>
      </c>
      <c r="T51" s="37" t="s">
        <v>30</v>
      </c>
      <c r="U51" s="21"/>
      <c r="V51" s="22"/>
      <c r="W51" s="22"/>
    </row>
    <row r="52" spans="1:29" ht="30.75" customHeight="1" x14ac:dyDescent="0.25">
      <c r="A52" s="42" t="s">
        <v>94</v>
      </c>
      <c r="B52" s="55" t="s">
        <v>96</v>
      </c>
      <c r="C52" s="44" t="s">
        <v>97</v>
      </c>
      <c r="D52" s="45" t="s">
        <v>30</v>
      </c>
      <c r="E52" s="45" t="s">
        <v>30</v>
      </c>
      <c r="F52" s="44" t="s">
        <v>30</v>
      </c>
      <c r="G52" s="46" t="s">
        <v>30</v>
      </c>
      <c r="H52" s="44" t="s">
        <v>30</v>
      </c>
      <c r="I52" s="46" t="s">
        <v>30</v>
      </c>
      <c r="J52" s="44" t="s">
        <v>30</v>
      </c>
      <c r="K52" s="45" t="s">
        <v>30</v>
      </c>
      <c r="L52" s="44" t="s">
        <v>30</v>
      </c>
      <c r="M52" s="45">
        <v>0</v>
      </c>
      <c r="N52" s="44" t="s">
        <v>30</v>
      </c>
      <c r="O52" s="47" t="s">
        <v>30</v>
      </c>
      <c r="P52" s="44" t="s">
        <v>30</v>
      </c>
      <c r="Q52" s="47" t="s">
        <v>30</v>
      </c>
      <c r="R52" s="44" t="s">
        <v>30</v>
      </c>
      <c r="S52" s="88" t="s">
        <v>30</v>
      </c>
      <c r="T52" s="48" t="s">
        <v>98</v>
      </c>
      <c r="U52" s="21"/>
      <c r="V52" s="13"/>
      <c r="W52" s="13"/>
      <c r="X52" s="23"/>
      <c r="Y52" s="23"/>
      <c r="Z52" s="23"/>
      <c r="AA52" s="23"/>
      <c r="AC52" s="23"/>
    </row>
    <row r="53" spans="1:29" ht="31.5" x14ac:dyDescent="0.25">
      <c r="A53" s="42" t="s">
        <v>94</v>
      </c>
      <c r="B53" s="55" t="s">
        <v>99</v>
      </c>
      <c r="C53" s="44" t="s">
        <v>100</v>
      </c>
      <c r="D53" s="45" t="s">
        <v>30</v>
      </c>
      <c r="E53" s="45">
        <v>113.41933557999999</v>
      </c>
      <c r="F53" s="44" t="s">
        <v>30</v>
      </c>
      <c r="G53" s="46">
        <v>2.4833333299999998</v>
      </c>
      <c r="H53" s="44" t="s">
        <v>30</v>
      </c>
      <c r="I53" s="46">
        <f t="shared" ref="I53:I55" si="18">E53-G53</f>
        <v>110.93600225</v>
      </c>
      <c r="J53" s="44" t="s">
        <v>30</v>
      </c>
      <c r="K53" s="45">
        <v>110.93600224999999</v>
      </c>
      <c r="L53" s="44" t="s">
        <v>30</v>
      </c>
      <c r="M53" s="45">
        <v>145.70072805999996</v>
      </c>
      <c r="N53" s="44" t="s">
        <v>30</v>
      </c>
      <c r="O53" s="47">
        <f t="shared" ref="O53:O55" si="19">I53-M53</f>
        <v>-34.764725809999959</v>
      </c>
      <c r="P53" s="44" t="s">
        <v>30</v>
      </c>
      <c r="Q53" s="47">
        <f t="shared" ref="Q53:Q55" si="20">M53-K53</f>
        <v>34.764725809999973</v>
      </c>
      <c r="R53" s="44" t="s">
        <v>30</v>
      </c>
      <c r="S53" s="88">
        <f t="shared" si="0"/>
        <v>0.31337640716181459</v>
      </c>
      <c r="T53" s="48" t="s">
        <v>101</v>
      </c>
      <c r="U53" s="21"/>
      <c r="V53" s="13"/>
      <c r="W53" s="13"/>
      <c r="X53" s="23"/>
      <c r="Y53" s="23"/>
      <c r="Z53" s="23"/>
      <c r="AA53" s="23"/>
      <c r="AC53" s="23"/>
    </row>
    <row r="54" spans="1:29" ht="47.25" x14ac:dyDescent="0.25">
      <c r="A54" s="42" t="s">
        <v>94</v>
      </c>
      <c r="B54" s="55" t="s">
        <v>102</v>
      </c>
      <c r="C54" s="44" t="s">
        <v>103</v>
      </c>
      <c r="D54" s="45" t="s">
        <v>30</v>
      </c>
      <c r="E54" s="45" t="s">
        <v>30</v>
      </c>
      <c r="F54" s="44" t="s">
        <v>30</v>
      </c>
      <c r="G54" s="46" t="s">
        <v>30</v>
      </c>
      <c r="H54" s="44" t="s">
        <v>30</v>
      </c>
      <c r="I54" s="46" t="s">
        <v>30</v>
      </c>
      <c r="J54" s="44" t="s">
        <v>30</v>
      </c>
      <c r="K54" s="45" t="s">
        <v>30</v>
      </c>
      <c r="L54" s="44" t="s">
        <v>30</v>
      </c>
      <c r="M54" s="45">
        <v>1.9660995099999998</v>
      </c>
      <c r="N54" s="44" t="s">
        <v>30</v>
      </c>
      <c r="O54" s="47" t="s">
        <v>30</v>
      </c>
      <c r="P54" s="44" t="s">
        <v>30</v>
      </c>
      <c r="Q54" s="47" t="s">
        <v>30</v>
      </c>
      <c r="R54" s="44" t="s">
        <v>30</v>
      </c>
      <c r="S54" s="88" t="s">
        <v>30</v>
      </c>
      <c r="T54" s="48" t="s">
        <v>104</v>
      </c>
      <c r="U54" s="21"/>
      <c r="V54" s="13"/>
      <c r="W54" s="13"/>
      <c r="X54" s="23"/>
      <c r="Y54" s="23"/>
      <c r="Z54" s="23"/>
      <c r="AA54" s="23"/>
      <c r="AC54" s="23"/>
    </row>
    <row r="55" spans="1:29" ht="76.5" customHeight="1" x14ac:dyDescent="0.25">
      <c r="A55" s="42" t="s">
        <v>94</v>
      </c>
      <c r="B55" s="56" t="s">
        <v>105</v>
      </c>
      <c r="C55" s="52" t="s">
        <v>106</v>
      </c>
      <c r="D55" s="45" t="s">
        <v>30</v>
      </c>
      <c r="E55" s="45">
        <v>57.179640389999996</v>
      </c>
      <c r="F55" s="44" t="s">
        <v>30</v>
      </c>
      <c r="G55" s="46">
        <v>20.47321354</v>
      </c>
      <c r="H55" s="44" t="s">
        <v>30</v>
      </c>
      <c r="I55" s="46">
        <f t="shared" si="18"/>
        <v>36.70642685</v>
      </c>
      <c r="J55" s="44" t="s">
        <v>30</v>
      </c>
      <c r="K55" s="45">
        <v>3.4517860000000002</v>
      </c>
      <c r="L55" s="44" t="s">
        <v>30</v>
      </c>
      <c r="M55" s="45">
        <v>0.64779909000000002</v>
      </c>
      <c r="N55" s="44" t="s">
        <v>30</v>
      </c>
      <c r="O55" s="47">
        <f t="shared" si="19"/>
        <v>36.05862776</v>
      </c>
      <c r="P55" s="44" t="s">
        <v>30</v>
      </c>
      <c r="Q55" s="47">
        <f t="shared" si="20"/>
        <v>-2.8039869100000003</v>
      </c>
      <c r="R55" s="44" t="s">
        <v>30</v>
      </c>
      <c r="S55" s="88">
        <f t="shared" si="0"/>
        <v>-0.81232930141092186</v>
      </c>
      <c r="T55" s="48" t="s">
        <v>107</v>
      </c>
      <c r="U55" s="21"/>
      <c r="V55" s="13"/>
      <c r="W55" s="13"/>
      <c r="X55" s="23"/>
      <c r="Y55" s="23"/>
      <c r="Z55" s="23"/>
      <c r="AA55" s="23"/>
      <c r="AC55" s="23"/>
    </row>
    <row r="56" spans="1:29" s="23" customFormat="1" ht="48" customHeight="1" x14ac:dyDescent="0.25">
      <c r="A56" s="30" t="s">
        <v>108</v>
      </c>
      <c r="B56" s="36" t="s">
        <v>109</v>
      </c>
      <c r="C56" s="32" t="s">
        <v>29</v>
      </c>
      <c r="D56" s="41" t="s">
        <v>30</v>
      </c>
      <c r="E56" s="41">
        <f>SUM(E57:E57)</f>
        <v>0</v>
      </c>
      <c r="F56" s="34" t="s">
        <v>30</v>
      </c>
      <c r="G56" s="41">
        <f>SUM(G57:G57)</f>
        <v>0</v>
      </c>
      <c r="H56" s="34" t="s">
        <v>30</v>
      </c>
      <c r="I56" s="41">
        <f>SUM(I57:I57)</f>
        <v>0</v>
      </c>
      <c r="J56" s="34" t="s">
        <v>30</v>
      </c>
      <c r="K56" s="41">
        <f>SUM(K57:K57)</f>
        <v>0</v>
      </c>
      <c r="L56" s="34" t="s">
        <v>30</v>
      </c>
      <c r="M56" s="41">
        <f>SUM(M57:M57)</f>
        <v>0.16149871999999998</v>
      </c>
      <c r="N56" s="34" t="s">
        <v>30</v>
      </c>
      <c r="O56" s="41">
        <f>SUM(O57:O57)</f>
        <v>0</v>
      </c>
      <c r="P56" s="34" t="s">
        <v>30</v>
      </c>
      <c r="Q56" s="41">
        <f>SUM(Q57:Q57)</f>
        <v>0</v>
      </c>
      <c r="R56" s="34" t="s">
        <v>30</v>
      </c>
      <c r="S56" s="35">
        <v>1</v>
      </c>
      <c r="T56" s="33" t="s">
        <v>30</v>
      </c>
      <c r="U56" s="21"/>
      <c r="V56" s="22"/>
      <c r="W56" s="22"/>
    </row>
    <row r="57" spans="1:29" ht="48.75" customHeight="1" x14ac:dyDescent="0.25">
      <c r="A57" s="42" t="s">
        <v>108</v>
      </c>
      <c r="B57" s="56" t="s">
        <v>110</v>
      </c>
      <c r="C57" s="52" t="s">
        <v>111</v>
      </c>
      <c r="D57" s="45" t="s">
        <v>30</v>
      </c>
      <c r="E57" s="45" t="s">
        <v>30</v>
      </c>
      <c r="F57" s="44" t="s">
        <v>30</v>
      </c>
      <c r="G57" s="46" t="s">
        <v>30</v>
      </c>
      <c r="H57" s="44" t="s">
        <v>30</v>
      </c>
      <c r="I57" s="46" t="s">
        <v>30</v>
      </c>
      <c r="J57" s="44" t="s">
        <v>30</v>
      </c>
      <c r="K57" s="45" t="s">
        <v>30</v>
      </c>
      <c r="L57" s="44" t="s">
        <v>30</v>
      </c>
      <c r="M57" s="45">
        <v>0.16149871999999998</v>
      </c>
      <c r="N57" s="44" t="s">
        <v>30</v>
      </c>
      <c r="O57" s="47" t="s">
        <v>30</v>
      </c>
      <c r="P57" s="44" t="s">
        <v>30</v>
      </c>
      <c r="Q57" s="47" t="s">
        <v>30</v>
      </c>
      <c r="R57" s="44" t="s">
        <v>30</v>
      </c>
      <c r="S57" s="88" t="s">
        <v>30</v>
      </c>
      <c r="T57" s="48" t="s">
        <v>112</v>
      </c>
      <c r="U57" s="21"/>
      <c r="V57" s="13"/>
      <c r="W57" s="13"/>
      <c r="X57" s="23"/>
      <c r="Y57" s="23"/>
      <c r="Z57" s="23"/>
      <c r="AA57" s="23"/>
      <c r="AC57" s="23"/>
    </row>
    <row r="58" spans="1:29" s="23" customFormat="1" ht="43.5" customHeight="1" x14ac:dyDescent="0.25">
      <c r="A58" s="30" t="s">
        <v>113</v>
      </c>
      <c r="B58" s="36" t="s">
        <v>114</v>
      </c>
      <c r="C58" s="32" t="s">
        <v>29</v>
      </c>
      <c r="D58" s="41" t="s">
        <v>30</v>
      </c>
      <c r="E58" s="41">
        <f>SUM(E59:E64)</f>
        <v>1633.548781691695</v>
      </c>
      <c r="F58" s="34" t="s">
        <v>30</v>
      </c>
      <c r="G58" s="41">
        <f>SUM(G59:G64)</f>
        <v>243.33574262000002</v>
      </c>
      <c r="H58" s="34" t="s">
        <v>30</v>
      </c>
      <c r="I58" s="41">
        <f>SUM(I59:I64)</f>
        <v>1390.2130390716948</v>
      </c>
      <c r="J58" s="34" t="s">
        <v>30</v>
      </c>
      <c r="K58" s="41">
        <f>SUM(K59:K64)</f>
        <v>7.6404476400000005</v>
      </c>
      <c r="L58" s="34" t="s">
        <v>30</v>
      </c>
      <c r="M58" s="41">
        <f>SUM(M59:M64)</f>
        <v>2.9011894199999997</v>
      </c>
      <c r="N58" s="34" t="s">
        <v>30</v>
      </c>
      <c r="O58" s="41">
        <f>SUM(O59:O64)</f>
        <v>1388.6783878516949</v>
      </c>
      <c r="P58" s="34" t="s">
        <v>30</v>
      </c>
      <c r="Q58" s="41">
        <f>SUM(Q59:Q64)</f>
        <v>-6.1057964199999999</v>
      </c>
      <c r="R58" s="34" t="s">
        <v>30</v>
      </c>
      <c r="S58" s="35">
        <f t="shared" si="0"/>
        <v>-0.79914119010964124</v>
      </c>
      <c r="T58" s="40" t="s">
        <v>30</v>
      </c>
      <c r="U58" s="21"/>
      <c r="V58" s="22"/>
      <c r="W58" s="22"/>
    </row>
    <row r="59" spans="1:29" ht="47.25" x14ac:dyDescent="0.25">
      <c r="A59" s="49" t="s">
        <v>113</v>
      </c>
      <c r="B59" s="57" t="s">
        <v>115</v>
      </c>
      <c r="C59" s="58" t="s">
        <v>116</v>
      </c>
      <c r="D59" s="45" t="s">
        <v>30</v>
      </c>
      <c r="E59" s="52">
        <v>80.531056629999981</v>
      </c>
      <c r="F59" s="44" t="s">
        <v>30</v>
      </c>
      <c r="G59" s="46">
        <v>8.9134042100000013</v>
      </c>
      <c r="H59" s="44" t="s">
        <v>30</v>
      </c>
      <c r="I59" s="46">
        <f t="shared" ref="I59:I63" si="21">E59-G59</f>
        <v>71.617652419999985</v>
      </c>
      <c r="J59" s="44" t="s">
        <v>30</v>
      </c>
      <c r="K59" s="45">
        <v>0.75415872000000006</v>
      </c>
      <c r="L59" s="44" t="s">
        <v>30</v>
      </c>
      <c r="M59" s="45">
        <v>0.40150437000000005</v>
      </c>
      <c r="N59" s="44" t="s">
        <v>30</v>
      </c>
      <c r="O59" s="47">
        <f t="shared" ref="O59:O63" si="22">I59-M59</f>
        <v>71.216148049999987</v>
      </c>
      <c r="P59" s="44" t="s">
        <v>30</v>
      </c>
      <c r="Q59" s="47">
        <f t="shared" ref="Q59:Q63" si="23">M59-K59</f>
        <v>-0.35265435000000001</v>
      </c>
      <c r="R59" s="44" t="s">
        <v>30</v>
      </c>
      <c r="S59" s="88">
        <f t="shared" si="0"/>
        <v>-0.46761290514548448</v>
      </c>
      <c r="T59" s="47" t="s">
        <v>117</v>
      </c>
      <c r="U59" s="21"/>
      <c r="V59" s="13"/>
      <c r="W59" s="13"/>
      <c r="X59" s="23"/>
      <c r="Y59" s="23"/>
      <c r="Z59" s="23"/>
      <c r="AA59" s="23"/>
      <c r="AC59" s="23"/>
    </row>
    <row r="60" spans="1:29" ht="63" x14ac:dyDescent="0.25">
      <c r="A60" s="42" t="s">
        <v>113</v>
      </c>
      <c r="B60" s="53" t="s">
        <v>118</v>
      </c>
      <c r="C60" s="44" t="s">
        <v>119</v>
      </c>
      <c r="D60" s="45" t="s">
        <v>30</v>
      </c>
      <c r="E60" s="45">
        <v>384.63188571000006</v>
      </c>
      <c r="F60" s="44" t="s">
        <v>30</v>
      </c>
      <c r="G60" s="46">
        <v>133.79528283000002</v>
      </c>
      <c r="H60" s="44" t="s">
        <v>30</v>
      </c>
      <c r="I60" s="46">
        <f t="shared" si="21"/>
        <v>250.83660288000004</v>
      </c>
      <c r="J60" s="44" t="s">
        <v>30</v>
      </c>
      <c r="K60" s="45">
        <v>0</v>
      </c>
      <c r="L60" s="44" t="s">
        <v>30</v>
      </c>
      <c r="M60" s="45">
        <v>0.71514684999999989</v>
      </c>
      <c r="N60" s="44" t="s">
        <v>30</v>
      </c>
      <c r="O60" s="47">
        <f t="shared" si="22"/>
        <v>250.12145603000005</v>
      </c>
      <c r="P60" s="44" t="s">
        <v>30</v>
      </c>
      <c r="Q60" s="47">
        <f t="shared" si="23"/>
        <v>0.71514684999999989</v>
      </c>
      <c r="R60" s="44" t="s">
        <v>30</v>
      </c>
      <c r="S60" s="88">
        <v>1</v>
      </c>
      <c r="T60" s="48" t="s">
        <v>120</v>
      </c>
      <c r="U60" s="21"/>
      <c r="V60" s="13"/>
      <c r="W60" s="13"/>
      <c r="X60" s="23"/>
      <c r="Y60" s="23"/>
      <c r="Z60" s="23"/>
      <c r="AA60" s="23"/>
      <c r="AC60" s="23"/>
    </row>
    <row r="61" spans="1:29" ht="63" x14ac:dyDescent="0.25">
      <c r="A61" s="42" t="s">
        <v>113</v>
      </c>
      <c r="B61" s="53" t="s">
        <v>121</v>
      </c>
      <c r="C61" s="44" t="s">
        <v>122</v>
      </c>
      <c r="D61" s="45" t="s">
        <v>30</v>
      </c>
      <c r="E61" s="45">
        <v>991.02058</v>
      </c>
      <c r="F61" s="44" t="s">
        <v>30</v>
      </c>
      <c r="G61" s="46">
        <v>6.64587839</v>
      </c>
      <c r="H61" s="44" t="s">
        <v>30</v>
      </c>
      <c r="I61" s="46">
        <f t="shared" si="21"/>
        <v>984.37470160999999</v>
      </c>
      <c r="J61" s="44" t="s">
        <v>30</v>
      </c>
      <c r="K61" s="45">
        <v>6.4662889200000002</v>
      </c>
      <c r="L61" s="44" t="s">
        <v>30</v>
      </c>
      <c r="M61" s="45">
        <v>0</v>
      </c>
      <c r="N61" s="44" t="s">
        <v>30</v>
      </c>
      <c r="O61" s="47">
        <f t="shared" si="22"/>
        <v>984.37470160999999</v>
      </c>
      <c r="P61" s="44" t="s">
        <v>30</v>
      </c>
      <c r="Q61" s="47">
        <f t="shared" si="23"/>
        <v>-6.4662889200000002</v>
      </c>
      <c r="R61" s="44" t="s">
        <v>30</v>
      </c>
      <c r="S61" s="88">
        <f t="shared" si="0"/>
        <v>-1</v>
      </c>
      <c r="T61" s="48" t="s">
        <v>123</v>
      </c>
      <c r="U61" s="21"/>
      <c r="V61" s="13"/>
      <c r="W61" s="13"/>
      <c r="X61" s="23"/>
      <c r="Y61" s="23"/>
      <c r="Z61" s="23"/>
      <c r="AA61" s="23"/>
      <c r="AC61" s="23"/>
    </row>
    <row r="62" spans="1:29" ht="39.75" customHeight="1" x14ac:dyDescent="0.25">
      <c r="A62" s="42" t="s">
        <v>113</v>
      </c>
      <c r="B62" s="53" t="s">
        <v>124</v>
      </c>
      <c r="C62" s="44" t="s">
        <v>125</v>
      </c>
      <c r="D62" s="45" t="s">
        <v>30</v>
      </c>
      <c r="E62" s="45">
        <v>174.80558574999998</v>
      </c>
      <c r="F62" s="44" t="s">
        <v>30</v>
      </c>
      <c r="G62" s="46">
        <v>93.981177189999983</v>
      </c>
      <c r="H62" s="44" t="s">
        <v>30</v>
      </c>
      <c r="I62" s="46">
        <f t="shared" si="21"/>
        <v>80.824408559999995</v>
      </c>
      <c r="J62" s="44" t="s">
        <v>30</v>
      </c>
      <c r="K62" s="45">
        <v>0</v>
      </c>
      <c r="L62" s="44" t="s">
        <v>30</v>
      </c>
      <c r="M62" s="45">
        <v>0</v>
      </c>
      <c r="N62" s="44" t="s">
        <v>30</v>
      </c>
      <c r="O62" s="47">
        <f t="shared" si="22"/>
        <v>80.824408559999995</v>
      </c>
      <c r="P62" s="44" t="s">
        <v>30</v>
      </c>
      <c r="Q62" s="47">
        <f t="shared" si="23"/>
        <v>0</v>
      </c>
      <c r="R62" s="44" t="s">
        <v>30</v>
      </c>
      <c r="S62" s="88">
        <v>0</v>
      </c>
      <c r="T62" s="48" t="s">
        <v>30</v>
      </c>
      <c r="U62" s="21"/>
      <c r="V62" s="13"/>
      <c r="W62" s="13"/>
      <c r="X62" s="23"/>
      <c r="Y62" s="23"/>
      <c r="Z62" s="23"/>
      <c r="AA62" s="23"/>
      <c r="AC62" s="23"/>
    </row>
    <row r="63" spans="1:29" ht="35.25" customHeight="1" x14ac:dyDescent="0.25">
      <c r="A63" s="49" t="s">
        <v>113</v>
      </c>
      <c r="B63" s="57" t="s">
        <v>126</v>
      </c>
      <c r="C63" s="51" t="s">
        <v>127</v>
      </c>
      <c r="D63" s="45" t="s">
        <v>30</v>
      </c>
      <c r="E63" s="45">
        <v>2.5596736016949198</v>
      </c>
      <c r="F63" s="44" t="s">
        <v>30</v>
      </c>
      <c r="G63" s="46">
        <v>0</v>
      </c>
      <c r="H63" s="44" t="s">
        <v>30</v>
      </c>
      <c r="I63" s="46">
        <f t="shared" si="21"/>
        <v>2.5596736016949198</v>
      </c>
      <c r="J63" s="44" t="s">
        <v>30</v>
      </c>
      <c r="K63" s="45">
        <v>0.42</v>
      </c>
      <c r="L63" s="44" t="s">
        <v>30</v>
      </c>
      <c r="M63" s="45">
        <v>0.41799999999999998</v>
      </c>
      <c r="N63" s="44" t="s">
        <v>30</v>
      </c>
      <c r="O63" s="47">
        <f t="shared" si="22"/>
        <v>2.1416736016949196</v>
      </c>
      <c r="P63" s="44" t="s">
        <v>30</v>
      </c>
      <c r="Q63" s="47">
        <f t="shared" si="23"/>
        <v>-2.0000000000000018E-3</v>
      </c>
      <c r="R63" s="44" t="s">
        <v>30</v>
      </c>
      <c r="S63" s="88">
        <f t="shared" si="0"/>
        <v>-4.7619047619047667E-3</v>
      </c>
      <c r="T63" s="48" t="s">
        <v>30</v>
      </c>
      <c r="U63" s="21"/>
      <c r="V63" s="13"/>
      <c r="W63" s="13"/>
      <c r="X63" s="23"/>
      <c r="Y63" s="23"/>
      <c r="Z63" s="23"/>
      <c r="AA63" s="23"/>
      <c r="AC63" s="23"/>
    </row>
    <row r="64" spans="1:29" ht="78.75" x14ac:dyDescent="0.25">
      <c r="A64" s="42" t="s">
        <v>113</v>
      </c>
      <c r="B64" s="53" t="s">
        <v>128</v>
      </c>
      <c r="C64" s="44" t="s">
        <v>129</v>
      </c>
      <c r="D64" s="45" t="s">
        <v>30</v>
      </c>
      <c r="E64" s="45" t="s">
        <v>30</v>
      </c>
      <c r="F64" s="44" t="s">
        <v>30</v>
      </c>
      <c r="G64" s="46" t="s">
        <v>30</v>
      </c>
      <c r="H64" s="44" t="s">
        <v>30</v>
      </c>
      <c r="I64" s="46" t="s">
        <v>30</v>
      </c>
      <c r="J64" s="44" t="s">
        <v>30</v>
      </c>
      <c r="K64" s="45" t="s">
        <v>30</v>
      </c>
      <c r="L64" s="44" t="s">
        <v>30</v>
      </c>
      <c r="M64" s="45">
        <v>1.3665381999999999</v>
      </c>
      <c r="N64" s="44" t="s">
        <v>30</v>
      </c>
      <c r="O64" s="47" t="s">
        <v>30</v>
      </c>
      <c r="P64" s="44" t="s">
        <v>30</v>
      </c>
      <c r="Q64" s="47" t="s">
        <v>30</v>
      </c>
      <c r="R64" s="44" t="s">
        <v>30</v>
      </c>
      <c r="S64" s="88" t="s">
        <v>30</v>
      </c>
      <c r="T64" s="48" t="s">
        <v>130</v>
      </c>
      <c r="U64" s="21"/>
      <c r="V64" s="13"/>
      <c r="W64" s="13"/>
      <c r="X64" s="23"/>
      <c r="Y64" s="23"/>
      <c r="Z64" s="23"/>
      <c r="AA64" s="23"/>
      <c r="AC64" s="23"/>
    </row>
    <row r="65" spans="1:29" s="23" customFormat="1" ht="31.5" x14ac:dyDescent="0.25">
      <c r="A65" s="30" t="s">
        <v>131</v>
      </c>
      <c r="B65" s="36" t="s">
        <v>132</v>
      </c>
      <c r="C65" s="32" t="s">
        <v>29</v>
      </c>
      <c r="D65" s="41" t="s">
        <v>30</v>
      </c>
      <c r="E65" s="41">
        <f>E66+E80+E81+E96</f>
        <v>6331.4943247678457</v>
      </c>
      <c r="F65" s="34" t="s">
        <v>30</v>
      </c>
      <c r="G65" s="41">
        <f>G66+G80+G81+G96</f>
        <v>1966.0772863300003</v>
      </c>
      <c r="H65" s="34" t="s">
        <v>30</v>
      </c>
      <c r="I65" s="41">
        <f>I66+I80+I81+I96</f>
        <v>4365.4170384378431</v>
      </c>
      <c r="J65" s="34" t="s">
        <v>30</v>
      </c>
      <c r="K65" s="41">
        <f>K66+K80+K81+K96</f>
        <v>1372.5049550900001</v>
      </c>
      <c r="L65" s="34" t="s">
        <v>30</v>
      </c>
      <c r="M65" s="41">
        <f>M66+M80+M81+M96</f>
        <v>999.50530383</v>
      </c>
      <c r="N65" s="34" t="s">
        <v>30</v>
      </c>
      <c r="O65" s="41">
        <f>O66+O80+O81+O96</f>
        <v>3385.5729407178442</v>
      </c>
      <c r="P65" s="34" t="s">
        <v>30</v>
      </c>
      <c r="Q65" s="41">
        <f>Q66+Q80+Q81+Q96</f>
        <v>-392.66085737000009</v>
      </c>
      <c r="R65" s="34" t="s">
        <v>30</v>
      </c>
      <c r="S65" s="35">
        <f t="shared" si="0"/>
        <v>-0.28609066649544584</v>
      </c>
      <c r="T65" s="40" t="s">
        <v>30</v>
      </c>
      <c r="U65" s="21"/>
      <c r="V65" s="22"/>
      <c r="W65" s="22"/>
    </row>
    <row r="66" spans="1:29" s="23" customFormat="1" ht="31.5" x14ac:dyDescent="0.25">
      <c r="A66" s="30" t="s">
        <v>133</v>
      </c>
      <c r="B66" s="36" t="s">
        <v>134</v>
      </c>
      <c r="C66" s="32" t="s">
        <v>29</v>
      </c>
      <c r="D66" s="41" t="s">
        <v>30</v>
      </c>
      <c r="E66" s="41">
        <f>SUM(E67:E79)</f>
        <v>1156.9013278500001</v>
      </c>
      <c r="F66" s="34" t="s">
        <v>30</v>
      </c>
      <c r="G66" s="41">
        <f>SUM(G67:G79)</f>
        <v>232.25803053999999</v>
      </c>
      <c r="H66" s="34" t="s">
        <v>30</v>
      </c>
      <c r="I66" s="41">
        <f>SUM(I67:I79)</f>
        <v>924.64329730999998</v>
      </c>
      <c r="J66" s="34" t="s">
        <v>30</v>
      </c>
      <c r="K66" s="41">
        <f>SUM(K67:K79)</f>
        <v>386.29949400000004</v>
      </c>
      <c r="L66" s="34" t="s">
        <v>30</v>
      </c>
      <c r="M66" s="41">
        <f>SUM(M67:M79)</f>
        <v>387.57714649000008</v>
      </c>
      <c r="N66" s="34" t="s">
        <v>30</v>
      </c>
      <c r="O66" s="41">
        <f>SUM(O67:O79)</f>
        <v>537.06615081999996</v>
      </c>
      <c r="P66" s="34" t="s">
        <v>30</v>
      </c>
      <c r="Q66" s="41">
        <f>SUM(Q67:Q79)</f>
        <v>1.2776524900000279</v>
      </c>
      <c r="R66" s="34" t="s">
        <v>30</v>
      </c>
      <c r="S66" s="35">
        <f t="shared" si="0"/>
        <v>3.3074143503797285E-3</v>
      </c>
      <c r="T66" s="40" t="s">
        <v>30</v>
      </c>
      <c r="U66" s="21"/>
      <c r="V66" s="22"/>
      <c r="W66" s="22"/>
    </row>
    <row r="67" spans="1:29" ht="43.5" customHeight="1" x14ac:dyDescent="0.25">
      <c r="A67" s="49" t="s">
        <v>133</v>
      </c>
      <c r="B67" s="15" t="s">
        <v>135</v>
      </c>
      <c r="C67" s="59" t="s">
        <v>136</v>
      </c>
      <c r="D67" s="60" t="s">
        <v>30</v>
      </c>
      <c r="E67" s="60">
        <v>29.7</v>
      </c>
      <c r="F67" s="44" t="s">
        <v>30</v>
      </c>
      <c r="G67" s="46">
        <v>28.695904160000001</v>
      </c>
      <c r="H67" s="44" t="s">
        <v>30</v>
      </c>
      <c r="I67" s="46">
        <f t="shared" ref="I67:I79" si="24">E67-G67</f>
        <v>1.004095839999998</v>
      </c>
      <c r="J67" s="44" t="s">
        <v>30</v>
      </c>
      <c r="K67" s="45">
        <v>0</v>
      </c>
      <c r="L67" s="44" t="s">
        <v>30</v>
      </c>
      <c r="M67" s="45">
        <v>0</v>
      </c>
      <c r="N67" s="44" t="s">
        <v>30</v>
      </c>
      <c r="O67" s="47">
        <f t="shared" ref="O67:O79" si="25">I67-M67</f>
        <v>1.004095839999998</v>
      </c>
      <c r="P67" s="44" t="s">
        <v>30</v>
      </c>
      <c r="Q67" s="47">
        <f t="shared" ref="Q67:Q79" si="26">M67-K67</f>
        <v>0</v>
      </c>
      <c r="R67" s="44" t="s">
        <v>30</v>
      </c>
      <c r="S67" s="88">
        <v>0</v>
      </c>
      <c r="T67" s="48" t="s">
        <v>30</v>
      </c>
      <c r="U67" s="21"/>
      <c r="V67" s="13"/>
      <c r="W67" s="13"/>
      <c r="X67" s="23"/>
      <c r="Y67" s="23"/>
      <c r="Z67" s="23"/>
      <c r="AA67" s="23"/>
      <c r="AC67" s="23"/>
    </row>
    <row r="68" spans="1:29" ht="31.5" x14ac:dyDescent="0.25">
      <c r="A68" s="42" t="s">
        <v>133</v>
      </c>
      <c r="B68" s="43" t="s">
        <v>137</v>
      </c>
      <c r="C68" s="44" t="s">
        <v>138</v>
      </c>
      <c r="D68" s="45" t="s">
        <v>30</v>
      </c>
      <c r="E68" s="60">
        <v>40</v>
      </c>
      <c r="F68" s="44" t="s">
        <v>30</v>
      </c>
      <c r="G68" s="46">
        <v>0</v>
      </c>
      <c r="H68" s="44" t="s">
        <v>30</v>
      </c>
      <c r="I68" s="46">
        <f t="shared" si="24"/>
        <v>40</v>
      </c>
      <c r="J68" s="44" t="s">
        <v>30</v>
      </c>
      <c r="K68" s="45">
        <v>40</v>
      </c>
      <c r="L68" s="44" t="s">
        <v>30</v>
      </c>
      <c r="M68" s="45">
        <v>0</v>
      </c>
      <c r="N68" s="44" t="s">
        <v>30</v>
      </c>
      <c r="O68" s="47">
        <f t="shared" si="25"/>
        <v>40</v>
      </c>
      <c r="P68" s="44" t="s">
        <v>30</v>
      </c>
      <c r="Q68" s="47">
        <f t="shared" si="26"/>
        <v>-40</v>
      </c>
      <c r="R68" s="44" t="s">
        <v>30</v>
      </c>
      <c r="S68" s="88">
        <f t="shared" si="0"/>
        <v>-1</v>
      </c>
      <c r="T68" s="61" t="s">
        <v>139</v>
      </c>
      <c r="U68" s="21"/>
      <c r="V68" s="13"/>
      <c r="W68" s="13"/>
      <c r="X68" s="23"/>
      <c r="Y68" s="23"/>
      <c r="Z68" s="23"/>
      <c r="AA68" s="23"/>
      <c r="AC68" s="23"/>
    </row>
    <row r="69" spans="1:29" ht="63" x14ac:dyDescent="0.25">
      <c r="A69" s="42" t="s">
        <v>133</v>
      </c>
      <c r="B69" s="43" t="s">
        <v>140</v>
      </c>
      <c r="C69" s="44" t="s">
        <v>141</v>
      </c>
      <c r="D69" s="60" t="s">
        <v>30</v>
      </c>
      <c r="E69" s="60">
        <v>196.83552</v>
      </c>
      <c r="F69" s="44" t="s">
        <v>30</v>
      </c>
      <c r="G69" s="46">
        <v>0</v>
      </c>
      <c r="H69" s="44" t="s">
        <v>30</v>
      </c>
      <c r="I69" s="46">
        <f t="shared" si="24"/>
        <v>196.83552</v>
      </c>
      <c r="J69" s="44" t="s">
        <v>30</v>
      </c>
      <c r="K69" s="45">
        <v>3</v>
      </c>
      <c r="L69" s="44" t="s">
        <v>30</v>
      </c>
      <c r="M69" s="45">
        <v>19.66760008</v>
      </c>
      <c r="N69" s="44" t="s">
        <v>30</v>
      </c>
      <c r="O69" s="47">
        <f t="shared" si="25"/>
        <v>177.16791992</v>
      </c>
      <c r="P69" s="44" t="s">
        <v>30</v>
      </c>
      <c r="Q69" s="47">
        <f t="shared" si="26"/>
        <v>16.66760008</v>
      </c>
      <c r="R69" s="44" t="s">
        <v>30</v>
      </c>
      <c r="S69" s="88">
        <f t="shared" si="0"/>
        <v>5.5558666933333329</v>
      </c>
      <c r="T69" s="48" t="s">
        <v>142</v>
      </c>
      <c r="U69" s="21"/>
      <c r="V69" s="13"/>
      <c r="W69" s="13"/>
      <c r="X69" s="23"/>
      <c r="Y69" s="23"/>
      <c r="Z69" s="23"/>
      <c r="AA69" s="23"/>
      <c r="AC69" s="23"/>
    </row>
    <row r="70" spans="1:29" ht="63" x14ac:dyDescent="0.25">
      <c r="A70" s="42" t="s">
        <v>133</v>
      </c>
      <c r="B70" s="62" t="s">
        <v>143</v>
      </c>
      <c r="C70" s="52" t="s">
        <v>144</v>
      </c>
      <c r="D70" s="60" t="s">
        <v>30</v>
      </c>
      <c r="E70" s="60">
        <v>235.6</v>
      </c>
      <c r="F70" s="44" t="s">
        <v>30</v>
      </c>
      <c r="G70" s="46">
        <v>0</v>
      </c>
      <c r="H70" s="44" t="s">
        <v>30</v>
      </c>
      <c r="I70" s="46">
        <f t="shared" si="24"/>
        <v>235.6</v>
      </c>
      <c r="J70" s="44" t="s">
        <v>30</v>
      </c>
      <c r="K70" s="45">
        <v>235.6</v>
      </c>
      <c r="L70" s="44" t="s">
        <v>30</v>
      </c>
      <c r="M70" s="45">
        <v>235.94018221000002</v>
      </c>
      <c r="N70" s="44" t="s">
        <v>30</v>
      </c>
      <c r="O70" s="47">
        <f t="shared" si="25"/>
        <v>-0.34018221000002313</v>
      </c>
      <c r="P70" s="44" t="s">
        <v>30</v>
      </c>
      <c r="Q70" s="47">
        <f t="shared" si="26"/>
        <v>0.34018221000002313</v>
      </c>
      <c r="R70" s="44" t="s">
        <v>30</v>
      </c>
      <c r="S70" s="88">
        <f t="shared" si="0"/>
        <v>1.443897325976329E-3</v>
      </c>
      <c r="T70" s="48" t="s">
        <v>145</v>
      </c>
      <c r="U70" s="21"/>
      <c r="V70" s="13"/>
      <c r="W70" s="13"/>
      <c r="X70" s="23"/>
      <c r="Y70" s="23"/>
      <c r="Z70" s="23"/>
      <c r="AA70" s="23"/>
      <c r="AC70" s="23"/>
    </row>
    <row r="71" spans="1:29" ht="31.5" x14ac:dyDescent="0.25">
      <c r="A71" s="42" t="s">
        <v>133</v>
      </c>
      <c r="B71" s="43" t="s">
        <v>146</v>
      </c>
      <c r="C71" s="44" t="s">
        <v>147</v>
      </c>
      <c r="D71" s="60" t="s">
        <v>30</v>
      </c>
      <c r="E71" s="60">
        <v>13.192644899999999</v>
      </c>
      <c r="F71" s="44" t="s">
        <v>30</v>
      </c>
      <c r="G71" s="46">
        <v>13.007769719999999</v>
      </c>
      <c r="H71" s="44" t="s">
        <v>30</v>
      </c>
      <c r="I71" s="46">
        <f t="shared" si="24"/>
        <v>0.18487518000000058</v>
      </c>
      <c r="J71" s="44" t="s">
        <v>30</v>
      </c>
      <c r="K71" s="45">
        <v>0</v>
      </c>
      <c r="L71" s="44" t="s">
        <v>30</v>
      </c>
      <c r="M71" s="45">
        <v>0</v>
      </c>
      <c r="N71" s="44" t="s">
        <v>30</v>
      </c>
      <c r="O71" s="47">
        <f t="shared" si="25"/>
        <v>0.18487518000000058</v>
      </c>
      <c r="P71" s="44" t="s">
        <v>30</v>
      </c>
      <c r="Q71" s="47">
        <f t="shared" si="26"/>
        <v>0</v>
      </c>
      <c r="R71" s="44" t="s">
        <v>30</v>
      </c>
      <c r="S71" s="88">
        <v>0</v>
      </c>
      <c r="T71" s="48" t="s">
        <v>30</v>
      </c>
      <c r="U71" s="21"/>
      <c r="V71" s="13"/>
      <c r="W71" s="13"/>
      <c r="X71" s="23"/>
      <c r="Y71" s="23"/>
      <c r="Z71" s="23"/>
      <c r="AA71" s="23"/>
      <c r="AC71" s="23"/>
    </row>
    <row r="72" spans="1:29" ht="47.25" x14ac:dyDescent="0.25">
      <c r="A72" s="42" t="s">
        <v>133</v>
      </c>
      <c r="B72" s="43" t="s">
        <v>148</v>
      </c>
      <c r="C72" s="44" t="s">
        <v>149</v>
      </c>
      <c r="D72" s="45" t="s">
        <v>30</v>
      </c>
      <c r="E72" s="45">
        <v>38.379277439999996</v>
      </c>
      <c r="F72" s="44" t="s">
        <v>30</v>
      </c>
      <c r="G72" s="46">
        <v>44.198682320000003</v>
      </c>
      <c r="H72" s="44" t="s">
        <v>30</v>
      </c>
      <c r="I72" s="46">
        <f t="shared" si="24"/>
        <v>-5.8194048800000076</v>
      </c>
      <c r="J72" s="44" t="s">
        <v>30</v>
      </c>
      <c r="K72" s="45">
        <v>0</v>
      </c>
      <c r="L72" s="44" t="s">
        <v>30</v>
      </c>
      <c r="M72" s="45">
        <v>0</v>
      </c>
      <c r="N72" s="44" t="s">
        <v>30</v>
      </c>
      <c r="O72" s="47">
        <f t="shared" si="25"/>
        <v>-5.8194048800000076</v>
      </c>
      <c r="P72" s="44" t="s">
        <v>30</v>
      </c>
      <c r="Q72" s="47">
        <f t="shared" si="26"/>
        <v>0</v>
      </c>
      <c r="R72" s="44" t="s">
        <v>30</v>
      </c>
      <c r="S72" s="88">
        <v>0</v>
      </c>
      <c r="T72" s="48" t="s">
        <v>150</v>
      </c>
      <c r="U72" s="21"/>
      <c r="V72" s="13"/>
      <c r="W72" s="13"/>
      <c r="X72" s="23"/>
      <c r="Y72" s="23"/>
      <c r="Z72" s="23"/>
      <c r="AA72" s="23"/>
      <c r="AC72" s="23"/>
    </row>
    <row r="73" spans="1:29" ht="31.5" x14ac:dyDescent="0.25">
      <c r="A73" s="42" t="s">
        <v>133</v>
      </c>
      <c r="B73" s="43" t="s">
        <v>151</v>
      </c>
      <c r="C73" s="44" t="s">
        <v>152</v>
      </c>
      <c r="D73" s="45" t="s">
        <v>30</v>
      </c>
      <c r="E73" s="45">
        <v>19.791</v>
      </c>
      <c r="F73" s="44" t="s">
        <v>30</v>
      </c>
      <c r="G73" s="46">
        <v>8.1086032100000001</v>
      </c>
      <c r="H73" s="44" t="s">
        <v>30</v>
      </c>
      <c r="I73" s="46">
        <f t="shared" si="24"/>
        <v>11.68239679</v>
      </c>
      <c r="J73" s="44" t="s">
        <v>30</v>
      </c>
      <c r="K73" s="45">
        <v>0</v>
      </c>
      <c r="L73" s="44" t="s">
        <v>30</v>
      </c>
      <c r="M73" s="45">
        <v>0</v>
      </c>
      <c r="N73" s="44" t="s">
        <v>30</v>
      </c>
      <c r="O73" s="47">
        <f t="shared" si="25"/>
        <v>11.68239679</v>
      </c>
      <c r="P73" s="44" t="s">
        <v>30</v>
      </c>
      <c r="Q73" s="47">
        <f t="shared" si="26"/>
        <v>0</v>
      </c>
      <c r="R73" s="44" t="s">
        <v>30</v>
      </c>
      <c r="S73" s="88">
        <v>0</v>
      </c>
      <c r="T73" s="48" t="s">
        <v>30</v>
      </c>
      <c r="U73" s="21"/>
      <c r="V73" s="13"/>
      <c r="W73" s="13"/>
      <c r="X73" s="23"/>
      <c r="Y73" s="23"/>
      <c r="Z73" s="23"/>
      <c r="AA73" s="23"/>
      <c r="AC73" s="23"/>
    </row>
    <row r="74" spans="1:29" ht="47.25" x14ac:dyDescent="0.25">
      <c r="A74" s="42" t="s">
        <v>133</v>
      </c>
      <c r="B74" s="43" t="s">
        <v>153</v>
      </c>
      <c r="C74" s="44" t="s">
        <v>154</v>
      </c>
      <c r="D74" s="45" t="s">
        <v>30</v>
      </c>
      <c r="E74" s="45">
        <v>30.099494</v>
      </c>
      <c r="F74" s="44" t="s">
        <v>30</v>
      </c>
      <c r="G74" s="46">
        <v>0</v>
      </c>
      <c r="H74" s="44" t="s">
        <v>30</v>
      </c>
      <c r="I74" s="46">
        <f t="shared" si="24"/>
        <v>30.099494</v>
      </c>
      <c r="J74" s="44" t="s">
        <v>30</v>
      </c>
      <c r="K74" s="45">
        <v>30.099494</v>
      </c>
      <c r="L74" s="44" t="s">
        <v>30</v>
      </c>
      <c r="M74" s="45">
        <v>43.050371009999999</v>
      </c>
      <c r="N74" s="44" t="s">
        <v>30</v>
      </c>
      <c r="O74" s="47">
        <f t="shared" si="25"/>
        <v>-12.950877009999999</v>
      </c>
      <c r="P74" s="44" t="s">
        <v>30</v>
      </c>
      <c r="Q74" s="47">
        <f t="shared" si="26"/>
        <v>12.950877009999999</v>
      </c>
      <c r="R74" s="44" t="s">
        <v>30</v>
      </c>
      <c r="S74" s="88">
        <f t="shared" si="0"/>
        <v>0.43026892777665959</v>
      </c>
      <c r="T74" s="48" t="s">
        <v>150</v>
      </c>
      <c r="U74" s="21"/>
      <c r="V74" s="13"/>
      <c r="W74" s="13"/>
      <c r="X74" s="23"/>
      <c r="Y74" s="23"/>
      <c r="Z74" s="23"/>
      <c r="AA74" s="23"/>
      <c r="AC74" s="23"/>
    </row>
    <row r="75" spans="1:29" ht="47.25" x14ac:dyDescent="0.25">
      <c r="A75" s="42" t="s">
        <v>133</v>
      </c>
      <c r="B75" s="43" t="s">
        <v>155</v>
      </c>
      <c r="C75" s="44" t="s">
        <v>156</v>
      </c>
      <c r="D75" s="45" t="s">
        <v>30</v>
      </c>
      <c r="E75" s="45">
        <v>30.3</v>
      </c>
      <c r="F75" s="44" t="s">
        <v>30</v>
      </c>
      <c r="G75" s="46">
        <v>0</v>
      </c>
      <c r="H75" s="44" t="s">
        <v>30</v>
      </c>
      <c r="I75" s="46">
        <f t="shared" si="24"/>
        <v>30.3</v>
      </c>
      <c r="J75" s="44" t="s">
        <v>30</v>
      </c>
      <c r="K75" s="45">
        <v>30.3</v>
      </c>
      <c r="L75" s="44" t="s">
        <v>30</v>
      </c>
      <c r="M75" s="45">
        <v>34.356988620000003</v>
      </c>
      <c r="N75" s="44" t="s">
        <v>30</v>
      </c>
      <c r="O75" s="47">
        <f t="shared" si="25"/>
        <v>-4.056988620000002</v>
      </c>
      <c r="P75" s="44" t="s">
        <v>30</v>
      </c>
      <c r="Q75" s="47">
        <f t="shared" si="26"/>
        <v>4.056988620000002</v>
      </c>
      <c r="R75" s="44" t="s">
        <v>30</v>
      </c>
      <c r="S75" s="88">
        <f t="shared" si="0"/>
        <v>0.13389401386138619</v>
      </c>
      <c r="T75" s="48" t="s">
        <v>150</v>
      </c>
      <c r="U75" s="21"/>
      <c r="V75" s="13"/>
      <c r="W75" s="13"/>
      <c r="X75" s="23"/>
      <c r="Y75" s="23"/>
      <c r="Z75" s="23"/>
      <c r="AA75" s="23"/>
      <c r="AC75" s="23"/>
    </row>
    <row r="76" spans="1:29" ht="31.5" x14ac:dyDescent="0.25">
      <c r="A76" s="42" t="s">
        <v>133</v>
      </c>
      <c r="B76" s="43" t="s">
        <v>157</v>
      </c>
      <c r="C76" s="44" t="s">
        <v>158</v>
      </c>
      <c r="D76" s="45" t="s">
        <v>30</v>
      </c>
      <c r="E76" s="45">
        <v>34.6</v>
      </c>
      <c r="F76" s="44" t="s">
        <v>30</v>
      </c>
      <c r="G76" s="46">
        <v>0</v>
      </c>
      <c r="H76" s="44" t="s">
        <v>30</v>
      </c>
      <c r="I76" s="46">
        <f t="shared" si="24"/>
        <v>34.6</v>
      </c>
      <c r="J76" s="44" t="s">
        <v>30</v>
      </c>
      <c r="K76" s="45">
        <v>34.599999999999994</v>
      </c>
      <c r="L76" s="44" t="s">
        <v>30</v>
      </c>
      <c r="M76" s="45">
        <v>39.087764679999999</v>
      </c>
      <c r="N76" s="44" t="s">
        <v>30</v>
      </c>
      <c r="O76" s="47">
        <f t="shared" si="25"/>
        <v>-4.487764679999998</v>
      </c>
      <c r="P76" s="44" t="s">
        <v>30</v>
      </c>
      <c r="Q76" s="47">
        <f t="shared" si="26"/>
        <v>4.4877646800000051</v>
      </c>
      <c r="R76" s="44" t="s">
        <v>30</v>
      </c>
      <c r="S76" s="88">
        <f t="shared" si="0"/>
        <v>0.12970418150289034</v>
      </c>
      <c r="T76" s="48" t="s">
        <v>159</v>
      </c>
      <c r="U76" s="21"/>
      <c r="V76" s="13"/>
      <c r="W76" s="13"/>
      <c r="X76" s="23"/>
      <c r="Y76" s="23"/>
      <c r="Z76" s="23"/>
      <c r="AA76" s="23"/>
      <c r="AC76" s="23"/>
    </row>
    <row r="77" spans="1:29" ht="31.5" x14ac:dyDescent="0.25">
      <c r="A77" s="42" t="s">
        <v>133</v>
      </c>
      <c r="B77" s="43" t="s">
        <v>160</v>
      </c>
      <c r="C77" s="52" t="s">
        <v>161</v>
      </c>
      <c r="D77" s="45" t="s">
        <v>30</v>
      </c>
      <c r="E77" s="45">
        <v>12.7</v>
      </c>
      <c r="F77" s="44" t="s">
        <v>30</v>
      </c>
      <c r="G77" s="46">
        <v>0</v>
      </c>
      <c r="H77" s="44" t="s">
        <v>30</v>
      </c>
      <c r="I77" s="46">
        <f t="shared" si="24"/>
        <v>12.7</v>
      </c>
      <c r="J77" s="44" t="s">
        <v>30</v>
      </c>
      <c r="K77" s="45">
        <v>12.7</v>
      </c>
      <c r="L77" s="44" t="s">
        <v>30</v>
      </c>
      <c r="M77" s="45">
        <v>5.0071300000000003E-3</v>
      </c>
      <c r="N77" s="44" t="s">
        <v>30</v>
      </c>
      <c r="O77" s="47">
        <f t="shared" si="25"/>
        <v>12.69499287</v>
      </c>
      <c r="P77" s="44" t="s">
        <v>30</v>
      </c>
      <c r="Q77" s="47">
        <f t="shared" si="26"/>
        <v>-12.69499287</v>
      </c>
      <c r="R77" s="44" t="s">
        <v>30</v>
      </c>
      <c r="S77" s="88">
        <f t="shared" si="0"/>
        <v>-0.99960573779527562</v>
      </c>
      <c r="T77" s="48" t="s">
        <v>162</v>
      </c>
      <c r="U77" s="21"/>
      <c r="V77" s="13"/>
      <c r="W77" s="13"/>
      <c r="X77" s="23"/>
      <c r="Y77" s="23"/>
      <c r="Z77" s="23"/>
      <c r="AA77" s="23"/>
      <c r="AC77" s="23"/>
    </row>
    <row r="78" spans="1:29" ht="38.25" customHeight="1" x14ac:dyDescent="0.25">
      <c r="A78" s="42" t="s">
        <v>133</v>
      </c>
      <c r="B78" s="43" t="s">
        <v>163</v>
      </c>
      <c r="C78" s="52" t="s">
        <v>164</v>
      </c>
      <c r="D78" s="45" t="s">
        <v>30</v>
      </c>
      <c r="E78" s="45">
        <v>124.71270478999999</v>
      </c>
      <c r="F78" s="44" t="s">
        <v>30</v>
      </c>
      <c r="G78" s="46">
        <v>119.61167141</v>
      </c>
      <c r="H78" s="44" t="s">
        <v>30</v>
      </c>
      <c r="I78" s="46">
        <f t="shared" si="24"/>
        <v>5.1010333799999898</v>
      </c>
      <c r="J78" s="44" t="s">
        <v>30</v>
      </c>
      <c r="K78" s="45">
        <v>0</v>
      </c>
      <c r="L78" s="44" t="s">
        <v>30</v>
      </c>
      <c r="M78" s="45">
        <v>0</v>
      </c>
      <c r="N78" s="44" t="s">
        <v>30</v>
      </c>
      <c r="O78" s="47">
        <f t="shared" si="25"/>
        <v>5.1010333799999898</v>
      </c>
      <c r="P78" s="44" t="s">
        <v>30</v>
      </c>
      <c r="Q78" s="47">
        <f t="shared" si="26"/>
        <v>0</v>
      </c>
      <c r="R78" s="44" t="s">
        <v>30</v>
      </c>
      <c r="S78" s="88">
        <v>0</v>
      </c>
      <c r="T78" s="48" t="s">
        <v>30</v>
      </c>
      <c r="U78" s="21"/>
      <c r="V78" s="13"/>
      <c r="W78" s="13"/>
      <c r="X78" s="23"/>
      <c r="Y78" s="23"/>
      <c r="Z78" s="23"/>
      <c r="AA78" s="23"/>
      <c r="AC78" s="23"/>
    </row>
    <row r="79" spans="1:29" ht="94.5" x14ac:dyDescent="0.25">
      <c r="A79" s="42" t="s">
        <v>133</v>
      </c>
      <c r="B79" s="43" t="s">
        <v>165</v>
      </c>
      <c r="C79" s="52" t="s">
        <v>166</v>
      </c>
      <c r="D79" s="45" t="s">
        <v>30</v>
      </c>
      <c r="E79" s="45">
        <v>350.99068671999999</v>
      </c>
      <c r="F79" s="44" t="s">
        <v>30</v>
      </c>
      <c r="G79" s="46">
        <v>18.635399720000002</v>
      </c>
      <c r="H79" s="44" t="s">
        <v>30</v>
      </c>
      <c r="I79" s="46">
        <f t="shared" si="24"/>
        <v>332.35528699999998</v>
      </c>
      <c r="J79" s="44" t="s">
        <v>30</v>
      </c>
      <c r="K79" s="45">
        <v>0</v>
      </c>
      <c r="L79" s="44" t="s">
        <v>30</v>
      </c>
      <c r="M79" s="45">
        <v>15.469232759999999</v>
      </c>
      <c r="N79" s="44" t="s">
        <v>30</v>
      </c>
      <c r="O79" s="47">
        <f t="shared" si="25"/>
        <v>316.88605423999996</v>
      </c>
      <c r="P79" s="44" t="s">
        <v>30</v>
      </c>
      <c r="Q79" s="47">
        <f t="shared" si="26"/>
        <v>15.469232759999999</v>
      </c>
      <c r="R79" s="44" t="s">
        <v>30</v>
      </c>
      <c r="S79" s="88">
        <v>1</v>
      </c>
      <c r="T79" s="48" t="s">
        <v>167</v>
      </c>
      <c r="U79" s="21"/>
      <c r="V79" s="13"/>
      <c r="W79" s="13"/>
      <c r="X79" s="23"/>
      <c r="Y79" s="23"/>
      <c r="Z79" s="23"/>
      <c r="AA79" s="23"/>
      <c r="AC79" s="23"/>
    </row>
    <row r="80" spans="1:29" s="23" customFormat="1" ht="31.5" x14ac:dyDescent="0.25">
      <c r="A80" s="30" t="s">
        <v>168</v>
      </c>
      <c r="B80" s="36" t="s">
        <v>169</v>
      </c>
      <c r="C80" s="32" t="s">
        <v>29</v>
      </c>
      <c r="D80" s="41" t="s">
        <v>30</v>
      </c>
      <c r="E80" s="41">
        <v>0</v>
      </c>
      <c r="F80" s="34" t="s">
        <v>30</v>
      </c>
      <c r="G80" s="63">
        <v>0</v>
      </c>
      <c r="H80" s="34" t="s">
        <v>30</v>
      </c>
      <c r="I80" s="63">
        <v>0</v>
      </c>
      <c r="J80" s="34" t="s">
        <v>30</v>
      </c>
      <c r="K80" s="41">
        <v>0</v>
      </c>
      <c r="L80" s="34" t="s">
        <v>30</v>
      </c>
      <c r="M80" s="41">
        <v>0</v>
      </c>
      <c r="N80" s="34" t="s">
        <v>30</v>
      </c>
      <c r="O80" s="41">
        <v>0</v>
      </c>
      <c r="P80" s="34" t="s">
        <v>30</v>
      </c>
      <c r="Q80" s="41">
        <v>0</v>
      </c>
      <c r="R80" s="34" t="s">
        <v>30</v>
      </c>
      <c r="S80" s="35">
        <v>0</v>
      </c>
      <c r="T80" s="40" t="s">
        <v>30</v>
      </c>
      <c r="U80" s="21"/>
      <c r="V80" s="22"/>
      <c r="W80" s="22"/>
    </row>
    <row r="81" spans="1:29" s="23" customFormat="1" ht="31.5" x14ac:dyDescent="0.25">
      <c r="A81" s="30" t="s">
        <v>170</v>
      </c>
      <c r="B81" s="36" t="s">
        <v>171</v>
      </c>
      <c r="C81" s="32" t="s">
        <v>29</v>
      </c>
      <c r="D81" s="41" t="s">
        <v>30</v>
      </c>
      <c r="E81" s="41">
        <f>SUM(E82:E95)</f>
        <v>2359.4349283800002</v>
      </c>
      <c r="F81" s="34" t="s">
        <v>30</v>
      </c>
      <c r="G81" s="63">
        <f>SUM(G82:G95)</f>
        <v>1007.1221350900003</v>
      </c>
      <c r="H81" s="34" t="s">
        <v>30</v>
      </c>
      <c r="I81" s="63">
        <f>SUM(I82:I95)</f>
        <v>1352.3127932899997</v>
      </c>
      <c r="J81" s="34" t="s">
        <v>30</v>
      </c>
      <c r="K81" s="41">
        <f>SUM(K82:K95)</f>
        <v>454.95871487999995</v>
      </c>
      <c r="L81" s="34" t="s">
        <v>30</v>
      </c>
      <c r="M81" s="41">
        <f>SUM(M82:M95)</f>
        <v>411.39311714999997</v>
      </c>
      <c r="N81" s="34" t="s">
        <v>30</v>
      </c>
      <c r="O81" s="41">
        <f>SUM(O82:O95)</f>
        <v>940.91967614000009</v>
      </c>
      <c r="P81" s="34" t="s">
        <v>30</v>
      </c>
      <c r="Q81" s="41">
        <f>SUM(Q82:Q95)</f>
        <v>-43.565597729999993</v>
      </c>
      <c r="R81" s="34" t="s">
        <v>30</v>
      </c>
      <c r="S81" s="35">
        <f t="shared" si="0"/>
        <v>-9.5757255120370366E-2</v>
      </c>
      <c r="T81" s="40" t="s">
        <v>30</v>
      </c>
      <c r="U81" s="21"/>
      <c r="V81" s="22"/>
      <c r="W81" s="22"/>
    </row>
    <row r="82" spans="1:29" ht="47.25" x14ac:dyDescent="0.25">
      <c r="A82" s="42" t="s">
        <v>170</v>
      </c>
      <c r="B82" s="43" t="s">
        <v>172</v>
      </c>
      <c r="C82" s="52" t="s">
        <v>173</v>
      </c>
      <c r="D82" s="45" t="s">
        <v>30</v>
      </c>
      <c r="E82" s="45">
        <v>187.50000000000003</v>
      </c>
      <c r="F82" s="44" t="s">
        <v>30</v>
      </c>
      <c r="G82" s="46">
        <v>0.19241139999999998</v>
      </c>
      <c r="H82" s="44" t="s">
        <v>30</v>
      </c>
      <c r="I82" s="46">
        <f t="shared" ref="I82:I95" si="27">E82-G82</f>
        <v>187.30758860000003</v>
      </c>
      <c r="J82" s="44" t="s">
        <v>30</v>
      </c>
      <c r="K82" s="45">
        <v>75.11</v>
      </c>
      <c r="L82" s="44" t="s">
        <v>30</v>
      </c>
      <c r="M82" s="45">
        <v>1.05226592</v>
      </c>
      <c r="N82" s="44" t="s">
        <v>30</v>
      </c>
      <c r="O82" s="47">
        <f t="shared" ref="O82:O95" si="28">I82-M82</f>
        <v>186.25532268000003</v>
      </c>
      <c r="P82" s="44" t="s">
        <v>30</v>
      </c>
      <c r="Q82" s="47">
        <f t="shared" ref="Q82:Q95" si="29">M82-K82</f>
        <v>-74.057734080000003</v>
      </c>
      <c r="R82" s="44" t="s">
        <v>30</v>
      </c>
      <c r="S82" s="88">
        <f t="shared" si="0"/>
        <v>-0.98599033524164559</v>
      </c>
      <c r="T82" s="61" t="s">
        <v>174</v>
      </c>
      <c r="U82" s="21"/>
      <c r="V82" s="13"/>
      <c r="W82" s="13"/>
      <c r="X82" s="23"/>
      <c r="Y82" s="23"/>
      <c r="Z82" s="23"/>
      <c r="AA82" s="23"/>
      <c r="AC82" s="23"/>
    </row>
    <row r="83" spans="1:29" ht="31.5" x14ac:dyDescent="0.25">
      <c r="A83" s="49" t="s">
        <v>170</v>
      </c>
      <c r="B83" s="50" t="s">
        <v>175</v>
      </c>
      <c r="C83" s="59" t="s">
        <v>176</v>
      </c>
      <c r="D83" s="45" t="s">
        <v>30</v>
      </c>
      <c r="E83" s="45">
        <v>261.93300000000005</v>
      </c>
      <c r="F83" s="44" t="s">
        <v>30</v>
      </c>
      <c r="G83" s="46">
        <v>139.02676704000001</v>
      </c>
      <c r="H83" s="44" t="s">
        <v>30</v>
      </c>
      <c r="I83" s="46">
        <f t="shared" si="27"/>
        <v>122.90623296000004</v>
      </c>
      <c r="J83" s="44" t="s">
        <v>30</v>
      </c>
      <c r="K83" s="45">
        <v>35.667999999999992</v>
      </c>
      <c r="L83" s="44" t="s">
        <v>30</v>
      </c>
      <c r="M83" s="45">
        <v>38.105470369999992</v>
      </c>
      <c r="N83" s="44" t="s">
        <v>30</v>
      </c>
      <c r="O83" s="47">
        <f t="shared" si="28"/>
        <v>84.800762590000048</v>
      </c>
      <c r="P83" s="44" t="s">
        <v>30</v>
      </c>
      <c r="Q83" s="47">
        <f t="shared" si="29"/>
        <v>2.4374703699999998</v>
      </c>
      <c r="R83" s="44" t="s">
        <v>30</v>
      </c>
      <c r="S83" s="88">
        <f t="shared" si="0"/>
        <v>6.8337736065941471E-2</v>
      </c>
      <c r="T83" s="48" t="s">
        <v>30</v>
      </c>
      <c r="U83" s="21"/>
      <c r="V83" s="13"/>
      <c r="W83" s="13"/>
      <c r="X83" s="23"/>
      <c r="Y83" s="23"/>
      <c r="Z83" s="23"/>
      <c r="AA83" s="23"/>
      <c r="AC83" s="23"/>
    </row>
    <row r="84" spans="1:29" ht="110.25" x14ac:dyDescent="0.25">
      <c r="A84" s="42" t="s">
        <v>170</v>
      </c>
      <c r="B84" s="43" t="s">
        <v>177</v>
      </c>
      <c r="C84" s="52" t="s">
        <v>178</v>
      </c>
      <c r="D84" s="45" t="s">
        <v>30</v>
      </c>
      <c r="E84" s="45">
        <v>155.58800000000002</v>
      </c>
      <c r="F84" s="44" t="s">
        <v>30</v>
      </c>
      <c r="G84" s="46">
        <v>58.762719229999995</v>
      </c>
      <c r="H84" s="44" t="s">
        <v>30</v>
      </c>
      <c r="I84" s="46">
        <f t="shared" si="27"/>
        <v>96.825280770000035</v>
      </c>
      <c r="J84" s="44" t="s">
        <v>30</v>
      </c>
      <c r="K84" s="45">
        <v>17.122999999999998</v>
      </c>
      <c r="L84" s="44" t="s">
        <v>30</v>
      </c>
      <c r="M84" s="45">
        <v>10.41538027</v>
      </c>
      <c r="N84" s="44" t="s">
        <v>30</v>
      </c>
      <c r="O84" s="47">
        <f t="shared" si="28"/>
        <v>86.409900500000035</v>
      </c>
      <c r="P84" s="44" t="s">
        <v>30</v>
      </c>
      <c r="Q84" s="47">
        <f t="shared" si="29"/>
        <v>-6.7076197299999976</v>
      </c>
      <c r="R84" s="44" t="s">
        <v>30</v>
      </c>
      <c r="S84" s="88">
        <f t="shared" si="0"/>
        <v>-0.39173157332243175</v>
      </c>
      <c r="T84" s="48" t="s">
        <v>179</v>
      </c>
      <c r="U84" s="21"/>
      <c r="V84" s="13"/>
      <c r="W84" s="13"/>
      <c r="X84" s="23"/>
      <c r="Y84" s="23"/>
      <c r="Z84" s="23"/>
      <c r="AA84" s="23"/>
      <c r="AC84" s="23"/>
    </row>
    <row r="85" spans="1:29" ht="27" customHeight="1" x14ac:dyDescent="0.25">
      <c r="A85" s="42" t="s">
        <v>170</v>
      </c>
      <c r="B85" s="43" t="s">
        <v>180</v>
      </c>
      <c r="C85" s="52" t="s">
        <v>181</v>
      </c>
      <c r="D85" s="45" t="s">
        <v>30</v>
      </c>
      <c r="E85" s="45">
        <v>180.31</v>
      </c>
      <c r="F85" s="44" t="s">
        <v>30</v>
      </c>
      <c r="G85" s="46">
        <v>131.31374920000002</v>
      </c>
      <c r="H85" s="44" t="s">
        <v>30</v>
      </c>
      <c r="I85" s="46">
        <f t="shared" si="27"/>
        <v>48.996250799999984</v>
      </c>
      <c r="J85" s="44" t="s">
        <v>30</v>
      </c>
      <c r="K85" s="45">
        <v>10.577999999999999</v>
      </c>
      <c r="L85" s="44" t="s">
        <v>30</v>
      </c>
      <c r="M85" s="45">
        <v>10.17737947</v>
      </c>
      <c r="N85" s="44" t="s">
        <v>30</v>
      </c>
      <c r="O85" s="47">
        <f t="shared" si="28"/>
        <v>38.818871329999986</v>
      </c>
      <c r="P85" s="44" t="s">
        <v>30</v>
      </c>
      <c r="Q85" s="47">
        <f t="shared" si="29"/>
        <v>-0.40062052999999942</v>
      </c>
      <c r="R85" s="44" t="s">
        <v>30</v>
      </c>
      <c r="S85" s="88">
        <f t="shared" si="0"/>
        <v>-3.7872993949706883E-2</v>
      </c>
      <c r="T85" s="48" t="s">
        <v>30</v>
      </c>
      <c r="U85" s="21"/>
      <c r="V85" s="13"/>
      <c r="W85" s="13"/>
      <c r="X85" s="23"/>
      <c r="Y85" s="23"/>
      <c r="Z85" s="23"/>
      <c r="AA85" s="23"/>
      <c r="AC85" s="23"/>
    </row>
    <row r="86" spans="1:29" ht="31.5" x14ac:dyDescent="0.25">
      <c r="A86" s="42" t="s">
        <v>170</v>
      </c>
      <c r="B86" s="43" t="s">
        <v>182</v>
      </c>
      <c r="C86" s="52" t="s">
        <v>183</v>
      </c>
      <c r="D86" s="45" t="s">
        <v>30</v>
      </c>
      <c r="E86" s="45">
        <v>68.538802000000004</v>
      </c>
      <c r="F86" s="44" t="s">
        <v>30</v>
      </c>
      <c r="G86" s="46">
        <v>68.034431990000002</v>
      </c>
      <c r="H86" s="44" t="s">
        <v>30</v>
      </c>
      <c r="I86" s="46">
        <f t="shared" si="27"/>
        <v>0.50437001000000237</v>
      </c>
      <c r="J86" s="44" t="s">
        <v>30</v>
      </c>
      <c r="K86" s="45">
        <v>0</v>
      </c>
      <c r="L86" s="44" t="s">
        <v>30</v>
      </c>
      <c r="M86" s="45">
        <v>0</v>
      </c>
      <c r="N86" s="44" t="s">
        <v>30</v>
      </c>
      <c r="O86" s="47">
        <f t="shared" si="28"/>
        <v>0.50437001000000237</v>
      </c>
      <c r="P86" s="44" t="s">
        <v>30</v>
      </c>
      <c r="Q86" s="47">
        <f t="shared" si="29"/>
        <v>0</v>
      </c>
      <c r="R86" s="44" t="s">
        <v>30</v>
      </c>
      <c r="S86" s="88">
        <v>0</v>
      </c>
      <c r="T86" s="48" t="s">
        <v>30</v>
      </c>
      <c r="U86" s="21"/>
      <c r="V86" s="13"/>
      <c r="W86" s="13"/>
      <c r="X86" s="23"/>
      <c r="Y86" s="23"/>
      <c r="Z86" s="23"/>
      <c r="AA86" s="23"/>
      <c r="AC86" s="23"/>
    </row>
    <row r="87" spans="1:29" ht="31.5" x14ac:dyDescent="0.25">
      <c r="A87" s="42" t="s">
        <v>170</v>
      </c>
      <c r="B87" s="43" t="s">
        <v>184</v>
      </c>
      <c r="C87" s="52" t="s">
        <v>185</v>
      </c>
      <c r="D87" s="45" t="s">
        <v>30</v>
      </c>
      <c r="E87" s="45">
        <v>136.63446146999999</v>
      </c>
      <c r="F87" s="44" t="s">
        <v>30</v>
      </c>
      <c r="G87" s="46">
        <v>73.049692739999998</v>
      </c>
      <c r="H87" s="44" t="s">
        <v>30</v>
      </c>
      <c r="I87" s="46">
        <f t="shared" si="27"/>
        <v>63.584768729999993</v>
      </c>
      <c r="J87" s="44" t="s">
        <v>30</v>
      </c>
      <c r="K87" s="45">
        <v>22.964882069999998</v>
      </c>
      <c r="L87" s="44" t="s">
        <v>30</v>
      </c>
      <c r="M87" s="45">
        <v>24.059989870000003</v>
      </c>
      <c r="N87" s="44" t="s">
        <v>30</v>
      </c>
      <c r="O87" s="47">
        <f t="shared" si="28"/>
        <v>39.524778859999991</v>
      </c>
      <c r="P87" s="44" t="s">
        <v>30</v>
      </c>
      <c r="Q87" s="47">
        <f t="shared" si="29"/>
        <v>1.0951078000000045</v>
      </c>
      <c r="R87" s="44" t="s">
        <v>30</v>
      </c>
      <c r="S87" s="88">
        <f t="shared" ref="S87:S150" si="30">Q87/K87</f>
        <v>4.7686193060429011E-2</v>
      </c>
      <c r="T87" s="48" t="s">
        <v>30</v>
      </c>
      <c r="U87" s="21"/>
      <c r="V87" s="13"/>
      <c r="W87" s="13"/>
      <c r="X87" s="23"/>
      <c r="Y87" s="23"/>
      <c r="Z87" s="23"/>
      <c r="AA87" s="23"/>
      <c r="AC87" s="23"/>
    </row>
    <row r="88" spans="1:29" x14ac:dyDescent="0.25">
      <c r="A88" s="42" t="s">
        <v>170</v>
      </c>
      <c r="B88" s="43" t="s">
        <v>186</v>
      </c>
      <c r="C88" s="52" t="s">
        <v>187</v>
      </c>
      <c r="D88" s="45" t="s">
        <v>30</v>
      </c>
      <c r="E88" s="45">
        <v>43.674999999999997</v>
      </c>
      <c r="F88" s="44" t="s">
        <v>30</v>
      </c>
      <c r="G88" s="46">
        <v>42.47680982</v>
      </c>
      <c r="H88" s="44" t="s">
        <v>30</v>
      </c>
      <c r="I88" s="46">
        <f t="shared" si="27"/>
        <v>1.1981901799999974</v>
      </c>
      <c r="J88" s="44" t="s">
        <v>30</v>
      </c>
      <c r="K88" s="45">
        <v>0</v>
      </c>
      <c r="L88" s="44" t="s">
        <v>30</v>
      </c>
      <c r="M88" s="45">
        <v>0</v>
      </c>
      <c r="N88" s="44" t="s">
        <v>30</v>
      </c>
      <c r="O88" s="47">
        <f t="shared" si="28"/>
        <v>1.1981901799999974</v>
      </c>
      <c r="P88" s="44" t="s">
        <v>30</v>
      </c>
      <c r="Q88" s="47">
        <f t="shared" si="29"/>
        <v>0</v>
      </c>
      <c r="R88" s="44" t="s">
        <v>30</v>
      </c>
      <c r="S88" s="88">
        <v>0</v>
      </c>
      <c r="T88" s="48" t="s">
        <v>30</v>
      </c>
      <c r="U88" s="21"/>
      <c r="V88" s="13"/>
      <c r="W88" s="13"/>
      <c r="X88" s="23"/>
      <c r="Y88" s="23"/>
      <c r="Z88" s="23"/>
      <c r="AA88" s="23"/>
      <c r="AC88" s="23"/>
    </row>
    <row r="89" spans="1:29" ht="47.25" x14ac:dyDescent="0.25">
      <c r="A89" s="42" t="s">
        <v>170</v>
      </c>
      <c r="B89" s="43" t="s">
        <v>188</v>
      </c>
      <c r="C89" s="52" t="s">
        <v>189</v>
      </c>
      <c r="D89" s="45" t="s">
        <v>30</v>
      </c>
      <c r="E89" s="45">
        <v>116.45466490999999</v>
      </c>
      <c r="F89" s="44" t="s">
        <v>30</v>
      </c>
      <c r="G89" s="46">
        <v>78.221868610000001</v>
      </c>
      <c r="H89" s="44" t="s">
        <v>30</v>
      </c>
      <c r="I89" s="46">
        <f t="shared" si="27"/>
        <v>38.23279629999999</v>
      </c>
      <c r="J89" s="44" t="s">
        <v>30</v>
      </c>
      <c r="K89" s="45">
        <v>38.007460619999996</v>
      </c>
      <c r="L89" s="44" t="s">
        <v>30</v>
      </c>
      <c r="M89" s="45">
        <v>43.694309820000001</v>
      </c>
      <c r="N89" s="44" t="s">
        <v>30</v>
      </c>
      <c r="O89" s="47">
        <f t="shared" si="28"/>
        <v>-5.4615135200000111</v>
      </c>
      <c r="P89" s="44" t="s">
        <v>30</v>
      </c>
      <c r="Q89" s="47">
        <f t="shared" si="29"/>
        <v>5.6868492000000046</v>
      </c>
      <c r="R89" s="44" t="s">
        <v>30</v>
      </c>
      <c r="S89" s="88">
        <f t="shared" si="30"/>
        <v>0.14962455021284726</v>
      </c>
      <c r="T89" s="48" t="s">
        <v>150</v>
      </c>
      <c r="U89" s="21"/>
      <c r="V89" s="13"/>
      <c r="W89" s="13"/>
      <c r="X89" s="23"/>
      <c r="Y89" s="23"/>
      <c r="Z89" s="23"/>
      <c r="AA89" s="23"/>
      <c r="AC89" s="23"/>
    </row>
    <row r="90" spans="1:29" x14ac:dyDescent="0.25">
      <c r="A90" s="42" t="s">
        <v>170</v>
      </c>
      <c r="B90" s="43" t="s">
        <v>190</v>
      </c>
      <c r="C90" s="52" t="s">
        <v>191</v>
      </c>
      <c r="D90" s="45" t="s">
        <v>30</v>
      </c>
      <c r="E90" s="45">
        <v>150.08600000000001</v>
      </c>
      <c r="F90" s="44" t="s">
        <v>30</v>
      </c>
      <c r="G90" s="46">
        <v>46.301892240000001</v>
      </c>
      <c r="H90" s="44" t="s">
        <v>30</v>
      </c>
      <c r="I90" s="46">
        <f t="shared" si="27"/>
        <v>103.78410776000001</v>
      </c>
      <c r="J90" s="44" t="s">
        <v>30</v>
      </c>
      <c r="K90" s="45">
        <v>53.626999999999995</v>
      </c>
      <c r="L90" s="44" t="s">
        <v>30</v>
      </c>
      <c r="M90" s="45">
        <v>58.403215129999992</v>
      </c>
      <c r="N90" s="44" t="s">
        <v>30</v>
      </c>
      <c r="O90" s="47">
        <f t="shared" si="28"/>
        <v>45.380892630000019</v>
      </c>
      <c r="P90" s="44" t="s">
        <v>30</v>
      </c>
      <c r="Q90" s="47">
        <f t="shared" si="29"/>
        <v>4.7762151299999971</v>
      </c>
      <c r="R90" s="44" t="s">
        <v>30</v>
      </c>
      <c r="S90" s="88">
        <f t="shared" si="30"/>
        <v>8.9063627090831071E-2</v>
      </c>
      <c r="T90" s="48" t="s">
        <v>30</v>
      </c>
      <c r="U90" s="21"/>
      <c r="V90" s="13"/>
      <c r="W90" s="13"/>
      <c r="X90" s="23"/>
      <c r="Y90" s="23"/>
      <c r="Z90" s="23"/>
      <c r="AA90" s="23"/>
      <c r="AC90" s="23"/>
    </row>
    <row r="91" spans="1:29" ht="47.25" x14ac:dyDescent="0.25">
      <c r="A91" s="42" t="s">
        <v>170</v>
      </c>
      <c r="B91" s="43" t="s">
        <v>192</v>
      </c>
      <c r="C91" s="52" t="s">
        <v>193</v>
      </c>
      <c r="D91" s="45" t="s">
        <v>30</v>
      </c>
      <c r="E91" s="45" t="s">
        <v>30</v>
      </c>
      <c r="F91" s="44" t="s">
        <v>30</v>
      </c>
      <c r="G91" s="46" t="s">
        <v>30</v>
      </c>
      <c r="H91" s="44" t="s">
        <v>30</v>
      </c>
      <c r="I91" s="46" t="s">
        <v>30</v>
      </c>
      <c r="J91" s="44" t="s">
        <v>30</v>
      </c>
      <c r="K91" s="45" t="s">
        <v>30</v>
      </c>
      <c r="L91" s="44" t="s">
        <v>30</v>
      </c>
      <c r="M91" s="45">
        <v>0</v>
      </c>
      <c r="N91" s="44" t="s">
        <v>30</v>
      </c>
      <c r="O91" s="47" t="s">
        <v>30</v>
      </c>
      <c r="P91" s="44" t="s">
        <v>30</v>
      </c>
      <c r="Q91" s="47" t="s">
        <v>30</v>
      </c>
      <c r="R91" s="44" t="s">
        <v>30</v>
      </c>
      <c r="S91" s="88" t="s">
        <v>30</v>
      </c>
      <c r="T91" s="48" t="s">
        <v>194</v>
      </c>
      <c r="U91" s="21"/>
      <c r="V91" s="13"/>
      <c r="W91" s="13"/>
      <c r="X91" s="23"/>
      <c r="Y91" s="23"/>
      <c r="Z91" s="23"/>
      <c r="AA91" s="23"/>
      <c r="AC91" s="23"/>
    </row>
    <row r="92" spans="1:29" ht="47.25" x14ac:dyDescent="0.25">
      <c r="A92" s="42" t="s">
        <v>170</v>
      </c>
      <c r="B92" s="43" t="s">
        <v>195</v>
      </c>
      <c r="C92" s="52" t="s">
        <v>196</v>
      </c>
      <c r="D92" s="45" t="s">
        <v>30</v>
      </c>
      <c r="E92" s="45">
        <v>461.64899999999994</v>
      </c>
      <c r="F92" s="44" t="s">
        <v>30</v>
      </c>
      <c r="G92" s="46">
        <v>241.45958694999999</v>
      </c>
      <c r="H92" s="44" t="s">
        <v>30</v>
      </c>
      <c r="I92" s="46">
        <f t="shared" si="27"/>
        <v>220.18941304999996</v>
      </c>
      <c r="J92" s="44" t="s">
        <v>30</v>
      </c>
      <c r="K92" s="45">
        <v>59.573999999999998</v>
      </c>
      <c r="L92" s="44" t="s">
        <v>30</v>
      </c>
      <c r="M92" s="45">
        <v>66.51912587999999</v>
      </c>
      <c r="N92" s="44" t="s">
        <v>30</v>
      </c>
      <c r="O92" s="47">
        <f t="shared" si="28"/>
        <v>153.67028716999997</v>
      </c>
      <c r="P92" s="44" t="s">
        <v>30</v>
      </c>
      <c r="Q92" s="47">
        <f t="shared" si="29"/>
        <v>6.945125879999992</v>
      </c>
      <c r="R92" s="44" t="s">
        <v>30</v>
      </c>
      <c r="S92" s="88">
        <f t="shared" si="30"/>
        <v>0.1165798146842581</v>
      </c>
      <c r="T92" s="48" t="s">
        <v>150</v>
      </c>
      <c r="U92" s="21"/>
      <c r="V92" s="13"/>
      <c r="W92" s="13"/>
      <c r="X92" s="23"/>
      <c r="Y92" s="23"/>
      <c r="Z92" s="23"/>
      <c r="AA92" s="23"/>
      <c r="AC92" s="23"/>
    </row>
    <row r="93" spans="1:29" ht="24" customHeight="1" x14ac:dyDescent="0.25">
      <c r="A93" s="42" t="s">
        <v>170</v>
      </c>
      <c r="B93" s="43" t="s">
        <v>197</v>
      </c>
      <c r="C93" s="52" t="s">
        <v>198</v>
      </c>
      <c r="D93" s="45" t="s">
        <v>30</v>
      </c>
      <c r="E93" s="45">
        <v>287.91399999999999</v>
      </c>
      <c r="F93" s="44" t="s">
        <v>30</v>
      </c>
      <c r="G93" s="46">
        <v>98.064565460000011</v>
      </c>
      <c r="H93" s="44" t="s">
        <v>30</v>
      </c>
      <c r="I93" s="46">
        <f t="shared" si="27"/>
        <v>189.84943453999998</v>
      </c>
      <c r="J93" s="44" t="s">
        <v>30</v>
      </c>
      <c r="K93" s="45">
        <v>0</v>
      </c>
      <c r="L93" s="44" t="s">
        <v>30</v>
      </c>
      <c r="M93" s="45">
        <v>0</v>
      </c>
      <c r="N93" s="44" t="s">
        <v>30</v>
      </c>
      <c r="O93" s="47">
        <f t="shared" si="28"/>
        <v>189.84943453999998</v>
      </c>
      <c r="P93" s="44" t="s">
        <v>30</v>
      </c>
      <c r="Q93" s="47">
        <f t="shared" si="29"/>
        <v>0</v>
      </c>
      <c r="R93" s="44" t="s">
        <v>30</v>
      </c>
      <c r="S93" s="88">
        <v>0</v>
      </c>
      <c r="T93" s="47" t="s">
        <v>30</v>
      </c>
      <c r="U93" s="21"/>
      <c r="V93" s="13"/>
      <c r="W93" s="13"/>
      <c r="X93" s="23"/>
      <c r="Y93" s="23"/>
      <c r="Z93" s="23"/>
      <c r="AA93" s="23"/>
      <c r="AC93" s="23"/>
    </row>
    <row r="94" spans="1:29" ht="32.25" customHeight="1" x14ac:dyDescent="0.25">
      <c r="A94" s="42" t="s">
        <v>170</v>
      </c>
      <c r="B94" s="43" t="s">
        <v>199</v>
      </c>
      <c r="C94" s="52" t="s">
        <v>200</v>
      </c>
      <c r="D94" s="45" t="s">
        <v>30</v>
      </c>
      <c r="E94" s="45">
        <v>113.47399999999999</v>
      </c>
      <c r="F94" s="44" t="s">
        <v>30</v>
      </c>
      <c r="G94" s="46">
        <v>30.217640410000001</v>
      </c>
      <c r="H94" s="44" t="s">
        <v>30</v>
      </c>
      <c r="I94" s="46">
        <f t="shared" si="27"/>
        <v>83.256359589999988</v>
      </c>
      <c r="J94" s="44" t="s">
        <v>30</v>
      </c>
      <c r="K94" s="45">
        <v>66.818372189999991</v>
      </c>
      <c r="L94" s="44" t="s">
        <v>30</v>
      </c>
      <c r="M94" s="45">
        <v>72.52837027999999</v>
      </c>
      <c r="N94" s="44" t="s">
        <v>30</v>
      </c>
      <c r="O94" s="47">
        <f t="shared" si="28"/>
        <v>10.727989309999998</v>
      </c>
      <c r="P94" s="44" t="s">
        <v>30</v>
      </c>
      <c r="Q94" s="47">
        <f t="shared" si="29"/>
        <v>5.7099980899999991</v>
      </c>
      <c r="R94" s="44" t="s">
        <v>30</v>
      </c>
      <c r="S94" s="88">
        <f t="shared" si="30"/>
        <v>8.5455510256422479E-2</v>
      </c>
      <c r="T94" s="48" t="s">
        <v>30</v>
      </c>
      <c r="U94" s="21"/>
      <c r="V94" s="13"/>
      <c r="W94" s="13"/>
      <c r="X94" s="23"/>
      <c r="Y94" s="23"/>
      <c r="Z94" s="23"/>
      <c r="AA94" s="23"/>
      <c r="AC94" s="23"/>
    </row>
    <row r="95" spans="1:29" ht="47.25" x14ac:dyDescent="0.25">
      <c r="A95" s="42" t="s">
        <v>170</v>
      </c>
      <c r="B95" s="43" t="s">
        <v>201</v>
      </c>
      <c r="C95" s="52" t="s">
        <v>202</v>
      </c>
      <c r="D95" s="45" t="s">
        <v>30</v>
      </c>
      <c r="E95" s="45">
        <v>195.678</v>
      </c>
      <c r="F95" s="44" t="s">
        <v>30</v>
      </c>
      <c r="G95" s="46">
        <v>0</v>
      </c>
      <c r="H95" s="44" t="s">
        <v>30</v>
      </c>
      <c r="I95" s="46">
        <f t="shared" si="27"/>
        <v>195.678</v>
      </c>
      <c r="J95" s="44" t="s">
        <v>30</v>
      </c>
      <c r="K95" s="45">
        <v>75.488</v>
      </c>
      <c r="L95" s="44" t="s">
        <v>30</v>
      </c>
      <c r="M95" s="45">
        <v>86.437610140000004</v>
      </c>
      <c r="N95" s="44" t="s">
        <v>30</v>
      </c>
      <c r="O95" s="47">
        <f t="shared" si="28"/>
        <v>109.24038985999999</v>
      </c>
      <c r="P95" s="44" t="s">
        <v>30</v>
      </c>
      <c r="Q95" s="47">
        <f t="shared" si="29"/>
        <v>10.949610140000004</v>
      </c>
      <c r="R95" s="44" t="s">
        <v>30</v>
      </c>
      <c r="S95" s="88">
        <f t="shared" si="30"/>
        <v>0.145051003338279</v>
      </c>
      <c r="T95" s="48" t="s">
        <v>150</v>
      </c>
      <c r="U95" s="21"/>
      <c r="V95" s="13"/>
      <c r="W95" s="13"/>
      <c r="X95" s="23"/>
      <c r="Y95" s="23"/>
      <c r="Z95" s="23"/>
      <c r="AA95" s="23"/>
      <c r="AC95" s="23"/>
    </row>
    <row r="96" spans="1:29" s="23" customFormat="1" ht="31.5" x14ac:dyDescent="0.25">
      <c r="A96" s="30" t="s">
        <v>203</v>
      </c>
      <c r="B96" s="36" t="s">
        <v>204</v>
      </c>
      <c r="C96" s="32" t="s">
        <v>29</v>
      </c>
      <c r="D96" s="41" t="s">
        <v>30</v>
      </c>
      <c r="E96" s="41">
        <f>SUM(E97:E154)</f>
        <v>2815.1580685378449</v>
      </c>
      <c r="F96" s="34" t="s">
        <v>30</v>
      </c>
      <c r="G96" s="41">
        <f>SUM(G97:G154)</f>
        <v>726.69712070000014</v>
      </c>
      <c r="H96" s="34" t="s">
        <v>30</v>
      </c>
      <c r="I96" s="41">
        <f>SUM(I97:I154)</f>
        <v>2088.4609478378438</v>
      </c>
      <c r="J96" s="34" t="s">
        <v>30</v>
      </c>
      <c r="K96" s="41">
        <f>SUM(K97:K154)</f>
        <v>531.24674621000008</v>
      </c>
      <c r="L96" s="34" t="s">
        <v>30</v>
      </c>
      <c r="M96" s="41">
        <f>SUM(M97:M154)</f>
        <v>200.53504018999999</v>
      </c>
      <c r="N96" s="34" t="s">
        <v>30</v>
      </c>
      <c r="O96" s="41">
        <f>SUM(O97:O154)</f>
        <v>1907.5871137578442</v>
      </c>
      <c r="P96" s="34" t="s">
        <v>30</v>
      </c>
      <c r="Q96" s="41">
        <f>SUM(Q97:Q154)</f>
        <v>-350.37291213000015</v>
      </c>
      <c r="R96" s="34" t="s">
        <v>30</v>
      </c>
      <c r="S96" s="35">
        <f t="shared" si="30"/>
        <v>-0.65952952113046714</v>
      </c>
      <c r="T96" s="40" t="s">
        <v>30</v>
      </c>
      <c r="U96" s="21"/>
      <c r="V96" s="22"/>
      <c r="W96" s="22"/>
    </row>
    <row r="97" spans="1:29" ht="60.75" customHeight="1" x14ac:dyDescent="0.25">
      <c r="A97" s="42" t="s">
        <v>203</v>
      </c>
      <c r="B97" s="43" t="s">
        <v>205</v>
      </c>
      <c r="C97" s="44" t="s">
        <v>206</v>
      </c>
      <c r="D97" s="45" t="s">
        <v>30</v>
      </c>
      <c r="E97" s="45">
        <v>245.71100000000001</v>
      </c>
      <c r="F97" s="44" t="s">
        <v>30</v>
      </c>
      <c r="G97" s="46">
        <v>66.707641930000008</v>
      </c>
      <c r="H97" s="44" t="s">
        <v>30</v>
      </c>
      <c r="I97" s="46">
        <f t="shared" ref="I97:I154" si="31">E97-G97</f>
        <v>179.00335806999999</v>
      </c>
      <c r="J97" s="44" t="s">
        <v>30</v>
      </c>
      <c r="K97" s="45">
        <v>1.2760000000000002</v>
      </c>
      <c r="L97" s="44" t="s">
        <v>30</v>
      </c>
      <c r="M97" s="45">
        <v>0.41140008</v>
      </c>
      <c r="N97" s="44" t="s">
        <v>30</v>
      </c>
      <c r="O97" s="47">
        <f t="shared" ref="O97:O151" si="32">I97-M97</f>
        <v>178.59195799</v>
      </c>
      <c r="P97" s="44" t="s">
        <v>30</v>
      </c>
      <c r="Q97" s="47">
        <f t="shared" ref="Q97:Q154" si="33">M97-K97</f>
        <v>-0.8645999200000003</v>
      </c>
      <c r="R97" s="44" t="s">
        <v>30</v>
      </c>
      <c r="S97" s="88">
        <f t="shared" si="30"/>
        <v>-0.67758614420062702</v>
      </c>
      <c r="T97" s="48" t="s">
        <v>207</v>
      </c>
      <c r="U97" s="21"/>
      <c r="V97" s="13"/>
      <c r="W97" s="13"/>
      <c r="X97" s="23"/>
      <c r="Y97" s="23"/>
      <c r="Z97" s="23"/>
      <c r="AA97" s="23"/>
      <c r="AC97" s="23"/>
    </row>
    <row r="98" spans="1:29" ht="31.5" x14ac:dyDescent="0.25">
      <c r="A98" s="42" t="s">
        <v>203</v>
      </c>
      <c r="B98" s="43" t="s">
        <v>208</v>
      </c>
      <c r="C98" s="52" t="s">
        <v>209</v>
      </c>
      <c r="D98" s="45" t="s">
        <v>30</v>
      </c>
      <c r="E98" s="45">
        <v>187.21101695000002</v>
      </c>
      <c r="F98" s="44" t="s">
        <v>30</v>
      </c>
      <c r="G98" s="46">
        <v>135.22626349000001</v>
      </c>
      <c r="H98" s="44" t="s">
        <v>30</v>
      </c>
      <c r="I98" s="46">
        <f t="shared" si="31"/>
        <v>51.984753460000007</v>
      </c>
      <c r="J98" s="44" t="s">
        <v>30</v>
      </c>
      <c r="K98" s="45">
        <v>0</v>
      </c>
      <c r="L98" s="44" t="s">
        <v>30</v>
      </c>
      <c r="M98" s="45">
        <v>20.979597989999998</v>
      </c>
      <c r="N98" s="44" t="s">
        <v>30</v>
      </c>
      <c r="O98" s="47">
        <f t="shared" si="32"/>
        <v>31.005155470000009</v>
      </c>
      <c r="P98" s="44" t="s">
        <v>30</v>
      </c>
      <c r="Q98" s="47">
        <f t="shared" si="33"/>
        <v>20.979597989999998</v>
      </c>
      <c r="R98" s="44" t="s">
        <v>30</v>
      </c>
      <c r="S98" s="88">
        <v>1</v>
      </c>
      <c r="T98" s="48" t="s">
        <v>210</v>
      </c>
      <c r="U98" s="21"/>
      <c r="V98" s="13"/>
      <c r="W98" s="13"/>
      <c r="X98" s="23"/>
      <c r="Y98" s="23"/>
      <c r="Z98" s="23"/>
      <c r="AA98" s="23"/>
      <c r="AC98" s="23"/>
    </row>
    <row r="99" spans="1:29" ht="47.25" x14ac:dyDescent="0.25">
      <c r="A99" s="42" t="s">
        <v>203</v>
      </c>
      <c r="B99" s="43" t="s">
        <v>211</v>
      </c>
      <c r="C99" s="52" t="s">
        <v>212</v>
      </c>
      <c r="D99" s="45" t="s">
        <v>30</v>
      </c>
      <c r="E99" s="45">
        <v>327.69491525000001</v>
      </c>
      <c r="F99" s="44" t="s">
        <v>30</v>
      </c>
      <c r="G99" s="46">
        <v>75.606497719999993</v>
      </c>
      <c r="H99" s="44" t="s">
        <v>30</v>
      </c>
      <c r="I99" s="46">
        <f t="shared" si="31"/>
        <v>252.08841753000002</v>
      </c>
      <c r="J99" s="44" t="s">
        <v>30</v>
      </c>
      <c r="K99" s="45">
        <v>10.000000000000002</v>
      </c>
      <c r="L99" s="44" t="s">
        <v>30</v>
      </c>
      <c r="M99" s="45">
        <v>10.98505875</v>
      </c>
      <c r="N99" s="44" t="s">
        <v>30</v>
      </c>
      <c r="O99" s="47">
        <f t="shared" si="32"/>
        <v>241.10335878000001</v>
      </c>
      <c r="P99" s="44" t="s">
        <v>30</v>
      </c>
      <c r="Q99" s="47">
        <f t="shared" si="33"/>
        <v>0.98505874999999854</v>
      </c>
      <c r="R99" s="44" t="s">
        <v>30</v>
      </c>
      <c r="S99" s="88">
        <f t="shared" si="30"/>
        <v>9.850587499999984E-2</v>
      </c>
      <c r="T99" s="47" t="s">
        <v>30</v>
      </c>
      <c r="U99" s="21"/>
      <c r="V99" s="13"/>
      <c r="W99" s="13"/>
      <c r="X99" s="23"/>
      <c r="Y99" s="23"/>
      <c r="Z99" s="23"/>
      <c r="AA99" s="23"/>
      <c r="AC99" s="23"/>
    </row>
    <row r="100" spans="1:29" ht="63" x14ac:dyDescent="0.25">
      <c r="A100" s="42" t="s">
        <v>203</v>
      </c>
      <c r="B100" s="43" t="s">
        <v>213</v>
      </c>
      <c r="C100" s="52" t="s">
        <v>214</v>
      </c>
      <c r="D100" s="45" t="s">
        <v>30</v>
      </c>
      <c r="E100" s="45">
        <v>130.64077745</v>
      </c>
      <c r="F100" s="44" t="s">
        <v>30</v>
      </c>
      <c r="G100" s="46">
        <v>67.513961370000004</v>
      </c>
      <c r="H100" s="44" t="s">
        <v>30</v>
      </c>
      <c r="I100" s="46">
        <f t="shared" si="31"/>
        <v>63.126816079999998</v>
      </c>
      <c r="J100" s="44" t="s">
        <v>30</v>
      </c>
      <c r="K100" s="45">
        <v>42.077725680000007</v>
      </c>
      <c r="L100" s="44" t="s">
        <v>30</v>
      </c>
      <c r="M100" s="45">
        <v>20.646338579999998</v>
      </c>
      <c r="N100" s="44" t="s">
        <v>30</v>
      </c>
      <c r="O100" s="47">
        <f t="shared" si="32"/>
        <v>42.480477499999999</v>
      </c>
      <c r="P100" s="44" t="s">
        <v>30</v>
      </c>
      <c r="Q100" s="47">
        <f t="shared" si="33"/>
        <v>-21.431387100000009</v>
      </c>
      <c r="R100" s="44" t="s">
        <v>30</v>
      </c>
      <c r="S100" s="88">
        <f t="shared" si="30"/>
        <v>-0.50932855218899287</v>
      </c>
      <c r="T100" s="48" t="s">
        <v>215</v>
      </c>
      <c r="U100" s="21"/>
      <c r="V100" s="13"/>
      <c r="W100" s="13"/>
      <c r="X100" s="23"/>
      <c r="Y100" s="23"/>
      <c r="Z100" s="23"/>
      <c r="AA100" s="23"/>
      <c r="AC100" s="23"/>
    </row>
    <row r="101" spans="1:29" ht="31.5" x14ac:dyDescent="0.25">
      <c r="A101" s="42" t="s">
        <v>203</v>
      </c>
      <c r="B101" s="43" t="s">
        <v>216</v>
      </c>
      <c r="C101" s="44" t="s">
        <v>217</v>
      </c>
      <c r="D101" s="45" t="s">
        <v>30</v>
      </c>
      <c r="E101" s="45">
        <v>98.537999999999997</v>
      </c>
      <c r="F101" s="44" t="s">
        <v>30</v>
      </c>
      <c r="G101" s="46">
        <v>31.036930940000005</v>
      </c>
      <c r="H101" s="44" t="s">
        <v>30</v>
      </c>
      <c r="I101" s="46">
        <f t="shared" si="31"/>
        <v>67.501069059999992</v>
      </c>
      <c r="J101" s="44" t="s">
        <v>30</v>
      </c>
      <c r="K101" s="45">
        <v>65.782971010000011</v>
      </c>
      <c r="L101" s="44" t="s">
        <v>30</v>
      </c>
      <c r="M101" s="45">
        <v>0.96386901999999997</v>
      </c>
      <c r="N101" s="44" t="s">
        <v>30</v>
      </c>
      <c r="O101" s="47">
        <f t="shared" si="32"/>
        <v>66.537200039999988</v>
      </c>
      <c r="P101" s="44" t="s">
        <v>30</v>
      </c>
      <c r="Q101" s="47">
        <f t="shared" si="33"/>
        <v>-64.819101990000007</v>
      </c>
      <c r="R101" s="44" t="s">
        <v>30</v>
      </c>
      <c r="S101" s="88">
        <f t="shared" si="30"/>
        <v>-0.98534774265738956</v>
      </c>
      <c r="T101" s="48" t="s">
        <v>218</v>
      </c>
      <c r="U101" s="21"/>
      <c r="V101" s="13"/>
      <c r="W101" s="13"/>
      <c r="X101" s="23"/>
      <c r="Y101" s="23"/>
      <c r="Z101" s="23"/>
      <c r="AA101" s="23"/>
      <c r="AC101" s="23"/>
    </row>
    <row r="102" spans="1:29" ht="78.75" x14ac:dyDescent="0.25">
      <c r="A102" s="42" t="s">
        <v>203</v>
      </c>
      <c r="B102" s="62" t="s">
        <v>219</v>
      </c>
      <c r="C102" s="44" t="s">
        <v>220</v>
      </c>
      <c r="D102" s="45" t="s">
        <v>30</v>
      </c>
      <c r="E102" s="45">
        <v>190.28865098</v>
      </c>
      <c r="F102" s="44" t="s">
        <v>30</v>
      </c>
      <c r="G102" s="46">
        <v>41.518978690000004</v>
      </c>
      <c r="H102" s="44" t="s">
        <v>30</v>
      </c>
      <c r="I102" s="46">
        <f t="shared" si="31"/>
        <v>148.76967228999999</v>
      </c>
      <c r="J102" s="44" t="s">
        <v>30</v>
      </c>
      <c r="K102" s="45">
        <v>99.625259049999997</v>
      </c>
      <c r="L102" s="44" t="s">
        <v>30</v>
      </c>
      <c r="M102" s="45">
        <v>11.166344629999999</v>
      </c>
      <c r="N102" s="44" t="s">
        <v>30</v>
      </c>
      <c r="O102" s="47">
        <f t="shared" si="32"/>
        <v>137.60332765999999</v>
      </c>
      <c r="P102" s="44" t="s">
        <v>30</v>
      </c>
      <c r="Q102" s="47">
        <f t="shared" si="33"/>
        <v>-88.458914419999999</v>
      </c>
      <c r="R102" s="44" t="s">
        <v>30</v>
      </c>
      <c r="S102" s="88">
        <f t="shared" si="30"/>
        <v>-0.88791653104363999</v>
      </c>
      <c r="T102" s="48" t="s">
        <v>221</v>
      </c>
      <c r="U102" s="21"/>
      <c r="V102" s="13"/>
      <c r="W102" s="13"/>
      <c r="X102" s="23"/>
      <c r="Y102" s="23"/>
      <c r="Z102" s="23"/>
      <c r="AA102" s="23"/>
      <c r="AC102" s="23"/>
    </row>
    <row r="103" spans="1:29" ht="63" x14ac:dyDescent="0.25">
      <c r="A103" s="42" t="s">
        <v>203</v>
      </c>
      <c r="B103" s="62" t="s">
        <v>222</v>
      </c>
      <c r="C103" s="44" t="s">
        <v>223</v>
      </c>
      <c r="D103" s="45" t="s">
        <v>30</v>
      </c>
      <c r="E103" s="45">
        <v>146.82555798999999</v>
      </c>
      <c r="F103" s="44" t="s">
        <v>30</v>
      </c>
      <c r="G103" s="46">
        <v>18.64786325</v>
      </c>
      <c r="H103" s="44" t="s">
        <v>30</v>
      </c>
      <c r="I103" s="46">
        <f t="shared" si="31"/>
        <v>128.17769473999999</v>
      </c>
      <c r="J103" s="44" t="s">
        <v>30</v>
      </c>
      <c r="K103" s="45">
        <v>30</v>
      </c>
      <c r="L103" s="44" t="s">
        <v>30</v>
      </c>
      <c r="M103" s="45">
        <v>0.17066597999999999</v>
      </c>
      <c r="N103" s="44" t="s">
        <v>30</v>
      </c>
      <c r="O103" s="47">
        <f t="shared" si="32"/>
        <v>128.00702876</v>
      </c>
      <c r="P103" s="44" t="s">
        <v>30</v>
      </c>
      <c r="Q103" s="47">
        <f t="shared" si="33"/>
        <v>-29.829334020000001</v>
      </c>
      <c r="R103" s="44" t="s">
        <v>30</v>
      </c>
      <c r="S103" s="88">
        <f t="shared" si="30"/>
        <v>-0.99431113400000004</v>
      </c>
      <c r="T103" s="48" t="s">
        <v>224</v>
      </c>
      <c r="U103" s="21"/>
      <c r="V103" s="13"/>
      <c r="W103" s="13"/>
      <c r="X103" s="23"/>
      <c r="Y103" s="23"/>
      <c r="Z103" s="23"/>
      <c r="AA103" s="23"/>
      <c r="AC103" s="23"/>
    </row>
    <row r="104" spans="1:29" ht="31.5" x14ac:dyDescent="0.25">
      <c r="A104" s="42" t="s">
        <v>203</v>
      </c>
      <c r="B104" s="62" t="s">
        <v>225</v>
      </c>
      <c r="C104" s="44" t="s">
        <v>226</v>
      </c>
      <c r="D104" s="45" t="s">
        <v>30</v>
      </c>
      <c r="E104" s="45" t="s">
        <v>30</v>
      </c>
      <c r="F104" s="44" t="s">
        <v>30</v>
      </c>
      <c r="G104" s="46" t="s">
        <v>30</v>
      </c>
      <c r="H104" s="44" t="s">
        <v>30</v>
      </c>
      <c r="I104" s="46" t="s">
        <v>30</v>
      </c>
      <c r="J104" s="44" t="s">
        <v>30</v>
      </c>
      <c r="K104" s="45" t="s">
        <v>30</v>
      </c>
      <c r="L104" s="44" t="s">
        <v>30</v>
      </c>
      <c r="M104" s="45">
        <v>0</v>
      </c>
      <c r="N104" s="44" t="s">
        <v>30</v>
      </c>
      <c r="O104" s="47" t="s">
        <v>30</v>
      </c>
      <c r="P104" s="44" t="s">
        <v>30</v>
      </c>
      <c r="Q104" s="47" t="s">
        <v>30</v>
      </c>
      <c r="R104" s="44" t="s">
        <v>30</v>
      </c>
      <c r="S104" s="88" t="s">
        <v>30</v>
      </c>
      <c r="T104" s="48" t="s">
        <v>227</v>
      </c>
      <c r="U104" s="21"/>
      <c r="V104" s="13"/>
      <c r="W104" s="13"/>
      <c r="X104" s="23"/>
      <c r="Y104" s="23"/>
      <c r="Z104" s="23"/>
      <c r="AA104" s="23"/>
      <c r="AC104" s="23"/>
    </row>
    <row r="105" spans="1:29" ht="47.25" x14ac:dyDescent="0.25">
      <c r="A105" s="42" t="s">
        <v>203</v>
      </c>
      <c r="B105" s="62" t="s">
        <v>228</v>
      </c>
      <c r="C105" s="44" t="s">
        <v>229</v>
      </c>
      <c r="D105" s="45" t="s">
        <v>30</v>
      </c>
      <c r="E105" s="45">
        <v>118.86091202000001</v>
      </c>
      <c r="F105" s="44" t="s">
        <v>30</v>
      </c>
      <c r="G105" s="46">
        <v>50.029074309999999</v>
      </c>
      <c r="H105" s="44" t="s">
        <v>30</v>
      </c>
      <c r="I105" s="46">
        <f t="shared" si="31"/>
        <v>68.831837710000016</v>
      </c>
      <c r="J105" s="44" t="s">
        <v>30</v>
      </c>
      <c r="K105" s="45">
        <v>24</v>
      </c>
      <c r="L105" s="44" t="s">
        <v>30</v>
      </c>
      <c r="M105" s="45">
        <v>0</v>
      </c>
      <c r="N105" s="44" t="s">
        <v>30</v>
      </c>
      <c r="O105" s="47">
        <f t="shared" si="32"/>
        <v>68.831837710000016</v>
      </c>
      <c r="P105" s="44" t="s">
        <v>30</v>
      </c>
      <c r="Q105" s="47">
        <f t="shared" si="33"/>
        <v>-24</v>
      </c>
      <c r="R105" s="44" t="s">
        <v>30</v>
      </c>
      <c r="S105" s="88">
        <f t="shared" si="30"/>
        <v>-1</v>
      </c>
      <c r="T105" s="48" t="s">
        <v>230</v>
      </c>
      <c r="U105" s="21"/>
      <c r="V105" s="13"/>
      <c r="W105" s="13"/>
      <c r="X105" s="23"/>
      <c r="Y105" s="23"/>
      <c r="Z105" s="23"/>
      <c r="AA105" s="23"/>
      <c r="AC105" s="23"/>
    </row>
    <row r="106" spans="1:29" ht="94.5" x14ac:dyDescent="0.25">
      <c r="A106" s="42" t="s">
        <v>203</v>
      </c>
      <c r="B106" s="62" t="s">
        <v>231</v>
      </c>
      <c r="C106" s="44" t="s">
        <v>232</v>
      </c>
      <c r="D106" s="45" t="s">
        <v>30</v>
      </c>
      <c r="E106" s="45">
        <v>352.71344968</v>
      </c>
      <c r="F106" s="44" t="s">
        <v>30</v>
      </c>
      <c r="G106" s="46">
        <v>69.193282490000016</v>
      </c>
      <c r="H106" s="44" t="s">
        <v>30</v>
      </c>
      <c r="I106" s="46">
        <f t="shared" si="31"/>
        <v>283.52016719</v>
      </c>
      <c r="J106" s="44" t="s">
        <v>30</v>
      </c>
      <c r="K106" s="45">
        <v>29.999999999999996</v>
      </c>
      <c r="L106" s="44" t="s">
        <v>30</v>
      </c>
      <c r="M106" s="45">
        <v>25.947921300000001</v>
      </c>
      <c r="N106" s="44" t="s">
        <v>30</v>
      </c>
      <c r="O106" s="47">
        <f t="shared" si="32"/>
        <v>257.57224588999998</v>
      </c>
      <c r="P106" s="44" t="s">
        <v>30</v>
      </c>
      <c r="Q106" s="47">
        <f t="shared" si="33"/>
        <v>-4.0520786999999956</v>
      </c>
      <c r="R106" s="44" t="s">
        <v>30</v>
      </c>
      <c r="S106" s="88">
        <f t="shared" si="30"/>
        <v>-0.13506928999999987</v>
      </c>
      <c r="T106" s="48" t="s">
        <v>233</v>
      </c>
      <c r="U106" s="21"/>
      <c r="V106" s="13"/>
      <c r="W106" s="13"/>
      <c r="X106" s="23"/>
      <c r="Y106" s="23"/>
      <c r="Z106" s="23"/>
      <c r="AA106" s="23"/>
      <c r="AC106" s="23"/>
    </row>
    <row r="107" spans="1:29" ht="63" x14ac:dyDescent="0.25">
      <c r="A107" s="42" t="s">
        <v>203</v>
      </c>
      <c r="B107" s="62" t="s">
        <v>234</v>
      </c>
      <c r="C107" s="44" t="s">
        <v>235</v>
      </c>
      <c r="D107" s="45" t="s">
        <v>30</v>
      </c>
      <c r="E107" s="45">
        <v>49.373999999999995</v>
      </c>
      <c r="F107" s="44" t="s">
        <v>30</v>
      </c>
      <c r="G107" s="46">
        <v>0</v>
      </c>
      <c r="H107" s="44" t="s">
        <v>30</v>
      </c>
      <c r="I107" s="46">
        <f t="shared" si="31"/>
        <v>49.373999999999995</v>
      </c>
      <c r="J107" s="44" t="s">
        <v>30</v>
      </c>
      <c r="K107" s="45">
        <v>1.3639999999999999</v>
      </c>
      <c r="L107" s="44" t="s">
        <v>30</v>
      </c>
      <c r="M107" s="45">
        <v>0.92705485999999993</v>
      </c>
      <c r="N107" s="44" t="s">
        <v>30</v>
      </c>
      <c r="O107" s="47">
        <f t="shared" si="32"/>
        <v>48.446945139999997</v>
      </c>
      <c r="P107" s="44" t="s">
        <v>30</v>
      </c>
      <c r="Q107" s="47">
        <f t="shared" si="33"/>
        <v>-0.43694513999999995</v>
      </c>
      <c r="R107" s="44" t="s">
        <v>30</v>
      </c>
      <c r="S107" s="88">
        <f t="shared" si="30"/>
        <v>-0.32034101173020529</v>
      </c>
      <c r="T107" s="48" t="s">
        <v>236</v>
      </c>
      <c r="U107" s="21"/>
      <c r="V107" s="13"/>
      <c r="W107" s="13"/>
      <c r="X107" s="23"/>
      <c r="Y107" s="23"/>
      <c r="Z107" s="23"/>
      <c r="AA107" s="23"/>
      <c r="AC107" s="23"/>
    </row>
    <row r="108" spans="1:29" ht="63" x14ac:dyDescent="0.25">
      <c r="A108" s="42" t="s">
        <v>203</v>
      </c>
      <c r="B108" s="62" t="s">
        <v>237</v>
      </c>
      <c r="C108" s="44" t="s">
        <v>238</v>
      </c>
      <c r="D108" s="45" t="s">
        <v>30</v>
      </c>
      <c r="E108" s="45">
        <v>39.553000000000004</v>
      </c>
      <c r="F108" s="44" t="s">
        <v>30</v>
      </c>
      <c r="G108" s="46">
        <v>0</v>
      </c>
      <c r="H108" s="44" t="s">
        <v>30</v>
      </c>
      <c r="I108" s="46">
        <f t="shared" si="31"/>
        <v>39.553000000000004</v>
      </c>
      <c r="J108" s="44" t="s">
        <v>30</v>
      </c>
      <c r="K108" s="45">
        <v>0.84399999999999997</v>
      </c>
      <c r="L108" s="44" t="s">
        <v>30</v>
      </c>
      <c r="M108" s="45">
        <v>0.40915484999999996</v>
      </c>
      <c r="N108" s="44" t="s">
        <v>30</v>
      </c>
      <c r="O108" s="47">
        <f t="shared" si="32"/>
        <v>39.143845150000004</v>
      </c>
      <c r="P108" s="44" t="s">
        <v>30</v>
      </c>
      <c r="Q108" s="47">
        <f t="shared" si="33"/>
        <v>-0.43484515000000001</v>
      </c>
      <c r="R108" s="44" t="s">
        <v>30</v>
      </c>
      <c r="S108" s="88">
        <f t="shared" si="30"/>
        <v>-0.51521937203791468</v>
      </c>
      <c r="T108" s="48" t="s">
        <v>236</v>
      </c>
      <c r="U108" s="21"/>
      <c r="V108" s="13"/>
      <c r="W108" s="13"/>
      <c r="X108" s="23"/>
      <c r="Y108" s="23"/>
      <c r="Z108" s="23"/>
      <c r="AA108" s="23"/>
      <c r="AC108" s="23"/>
    </row>
    <row r="109" spans="1:29" ht="47.25" x14ac:dyDescent="0.25">
      <c r="A109" s="42" t="s">
        <v>203</v>
      </c>
      <c r="B109" s="62" t="s">
        <v>239</v>
      </c>
      <c r="C109" s="44" t="s">
        <v>240</v>
      </c>
      <c r="D109" s="45" t="s">
        <v>30</v>
      </c>
      <c r="E109" s="45">
        <v>55.760540000000006</v>
      </c>
      <c r="F109" s="44" t="s">
        <v>30</v>
      </c>
      <c r="G109" s="46">
        <v>0</v>
      </c>
      <c r="H109" s="44" t="s">
        <v>30</v>
      </c>
      <c r="I109" s="46">
        <f t="shared" si="31"/>
        <v>55.760540000000006</v>
      </c>
      <c r="J109" s="44" t="s">
        <v>30</v>
      </c>
      <c r="K109" s="45">
        <v>2.7920000000000003</v>
      </c>
      <c r="L109" s="44" t="s">
        <v>30</v>
      </c>
      <c r="M109" s="45">
        <v>2.5592752300000003</v>
      </c>
      <c r="N109" s="44" t="s">
        <v>30</v>
      </c>
      <c r="O109" s="47">
        <f t="shared" si="32"/>
        <v>53.201264770000009</v>
      </c>
      <c r="P109" s="44" t="s">
        <v>30</v>
      </c>
      <c r="Q109" s="47">
        <f t="shared" si="33"/>
        <v>-0.23272476999999991</v>
      </c>
      <c r="R109" s="44" t="s">
        <v>30</v>
      </c>
      <c r="S109" s="88">
        <f t="shared" si="30"/>
        <v>-8.3354143982807979E-2</v>
      </c>
      <c r="T109" s="48" t="s">
        <v>30</v>
      </c>
      <c r="U109" s="21"/>
      <c r="V109" s="13"/>
      <c r="W109" s="13"/>
      <c r="X109" s="23"/>
      <c r="Y109" s="23"/>
      <c r="Z109" s="23"/>
      <c r="AA109" s="23"/>
      <c r="AC109" s="23"/>
    </row>
    <row r="110" spans="1:29" ht="47.25" x14ac:dyDescent="0.25">
      <c r="A110" s="42" t="s">
        <v>203</v>
      </c>
      <c r="B110" s="62" t="s">
        <v>241</v>
      </c>
      <c r="C110" s="44" t="s">
        <v>242</v>
      </c>
      <c r="D110" s="45" t="s">
        <v>30</v>
      </c>
      <c r="E110" s="45">
        <v>2.4990990778442002</v>
      </c>
      <c r="F110" s="44" t="s">
        <v>30</v>
      </c>
      <c r="G110" s="46">
        <v>0</v>
      </c>
      <c r="H110" s="44" t="s">
        <v>30</v>
      </c>
      <c r="I110" s="46">
        <f t="shared" si="31"/>
        <v>2.4990990778442002</v>
      </c>
      <c r="J110" s="44" t="s">
        <v>30</v>
      </c>
      <c r="K110" s="45">
        <v>0.93600000000000017</v>
      </c>
      <c r="L110" s="44" t="s">
        <v>30</v>
      </c>
      <c r="M110" s="45">
        <v>0.97187319000000005</v>
      </c>
      <c r="N110" s="44" t="s">
        <v>30</v>
      </c>
      <c r="O110" s="47">
        <f t="shared" si="32"/>
        <v>1.5272258878442</v>
      </c>
      <c r="P110" s="44" t="s">
        <v>30</v>
      </c>
      <c r="Q110" s="47">
        <f t="shared" si="33"/>
        <v>3.5873189999999888E-2</v>
      </c>
      <c r="R110" s="44" t="s">
        <v>30</v>
      </c>
      <c r="S110" s="88">
        <f t="shared" si="30"/>
        <v>3.8326057692307569E-2</v>
      </c>
      <c r="T110" s="48" t="s">
        <v>30</v>
      </c>
      <c r="U110" s="21"/>
      <c r="V110" s="13"/>
      <c r="W110" s="13"/>
      <c r="X110" s="23"/>
      <c r="Y110" s="23"/>
      <c r="Z110" s="23"/>
      <c r="AA110" s="23"/>
      <c r="AC110" s="23"/>
    </row>
    <row r="111" spans="1:29" ht="47.25" x14ac:dyDescent="0.25">
      <c r="A111" s="42" t="s">
        <v>203</v>
      </c>
      <c r="B111" s="62" t="s">
        <v>243</v>
      </c>
      <c r="C111" s="44" t="s">
        <v>244</v>
      </c>
      <c r="D111" s="45" t="s">
        <v>30</v>
      </c>
      <c r="E111" s="45">
        <v>2.222</v>
      </c>
      <c r="F111" s="44" t="s">
        <v>30</v>
      </c>
      <c r="G111" s="46">
        <v>0</v>
      </c>
      <c r="H111" s="44" t="s">
        <v>30</v>
      </c>
      <c r="I111" s="46">
        <f t="shared" si="31"/>
        <v>2.222</v>
      </c>
      <c r="J111" s="44" t="s">
        <v>30</v>
      </c>
      <c r="K111" s="45">
        <v>2.222</v>
      </c>
      <c r="L111" s="44" t="s">
        <v>30</v>
      </c>
      <c r="M111" s="45">
        <v>2.24062319</v>
      </c>
      <c r="N111" s="44" t="s">
        <v>30</v>
      </c>
      <c r="O111" s="47">
        <f t="shared" si="32"/>
        <v>-1.8623190000000012E-2</v>
      </c>
      <c r="P111" s="44" t="s">
        <v>30</v>
      </c>
      <c r="Q111" s="47">
        <f t="shared" si="33"/>
        <v>1.8623190000000012E-2</v>
      </c>
      <c r="R111" s="44" t="s">
        <v>30</v>
      </c>
      <c r="S111" s="88">
        <f t="shared" si="30"/>
        <v>8.3812736273627415E-3</v>
      </c>
      <c r="T111" s="48" t="s">
        <v>90</v>
      </c>
      <c r="U111" s="21"/>
      <c r="V111" s="13"/>
      <c r="W111" s="13"/>
      <c r="X111" s="23"/>
      <c r="Y111" s="23"/>
      <c r="Z111" s="23"/>
      <c r="AA111" s="23"/>
      <c r="AC111" s="23"/>
    </row>
    <row r="112" spans="1:29" ht="47.25" x14ac:dyDescent="0.25">
      <c r="A112" s="42" t="s">
        <v>203</v>
      </c>
      <c r="B112" s="62" t="s">
        <v>245</v>
      </c>
      <c r="C112" s="44" t="s">
        <v>246</v>
      </c>
      <c r="D112" s="45" t="s">
        <v>30</v>
      </c>
      <c r="E112" s="45">
        <v>1.8420000000000001</v>
      </c>
      <c r="F112" s="44" t="s">
        <v>30</v>
      </c>
      <c r="G112" s="46">
        <v>0</v>
      </c>
      <c r="H112" s="44" t="s">
        <v>30</v>
      </c>
      <c r="I112" s="46">
        <f t="shared" si="31"/>
        <v>1.8420000000000001</v>
      </c>
      <c r="J112" s="44" t="s">
        <v>30</v>
      </c>
      <c r="K112" s="45">
        <v>1.8420000000000001</v>
      </c>
      <c r="L112" s="44" t="s">
        <v>30</v>
      </c>
      <c r="M112" s="45">
        <v>1.52999029</v>
      </c>
      <c r="N112" s="44" t="s">
        <v>30</v>
      </c>
      <c r="O112" s="47">
        <f t="shared" si="32"/>
        <v>0.31200971000000011</v>
      </c>
      <c r="P112" s="44" t="s">
        <v>30</v>
      </c>
      <c r="Q112" s="47">
        <f t="shared" si="33"/>
        <v>-0.31200971000000011</v>
      </c>
      <c r="R112" s="44" t="s">
        <v>30</v>
      </c>
      <c r="S112" s="88">
        <f t="shared" si="30"/>
        <v>-0.16938637893593925</v>
      </c>
      <c r="T112" s="48" t="s">
        <v>247</v>
      </c>
      <c r="U112" s="21"/>
      <c r="V112" s="13"/>
      <c r="W112" s="13"/>
      <c r="X112" s="23"/>
      <c r="Y112" s="23"/>
      <c r="Z112" s="23"/>
      <c r="AA112" s="23"/>
      <c r="AC112" s="23"/>
    </row>
    <row r="113" spans="1:29" ht="31.5" x14ac:dyDescent="0.25">
      <c r="A113" s="42" t="s">
        <v>203</v>
      </c>
      <c r="B113" s="62" t="s">
        <v>248</v>
      </c>
      <c r="C113" s="44" t="s">
        <v>249</v>
      </c>
      <c r="D113" s="45" t="s">
        <v>30</v>
      </c>
      <c r="E113" s="45">
        <v>0.99299999999999999</v>
      </c>
      <c r="F113" s="44" t="s">
        <v>30</v>
      </c>
      <c r="G113" s="46">
        <v>0</v>
      </c>
      <c r="H113" s="44" t="s">
        <v>30</v>
      </c>
      <c r="I113" s="46">
        <f t="shared" si="31"/>
        <v>0.99299999999999999</v>
      </c>
      <c r="J113" s="44" t="s">
        <v>30</v>
      </c>
      <c r="K113" s="45">
        <v>0.99299999999999999</v>
      </c>
      <c r="L113" s="44" t="s">
        <v>30</v>
      </c>
      <c r="M113" s="45">
        <v>1.0423731899999999</v>
      </c>
      <c r="N113" s="44" t="s">
        <v>30</v>
      </c>
      <c r="O113" s="47">
        <f t="shared" si="32"/>
        <v>-4.9373189999999956E-2</v>
      </c>
      <c r="P113" s="44" t="s">
        <v>30</v>
      </c>
      <c r="Q113" s="47">
        <f t="shared" si="33"/>
        <v>4.9373189999999956E-2</v>
      </c>
      <c r="R113" s="44" t="s">
        <v>30</v>
      </c>
      <c r="S113" s="88">
        <f t="shared" si="30"/>
        <v>4.972123867069482E-2</v>
      </c>
      <c r="T113" s="48" t="s">
        <v>90</v>
      </c>
      <c r="U113" s="21"/>
      <c r="V113" s="13"/>
      <c r="W113" s="13"/>
      <c r="X113" s="23"/>
      <c r="Y113" s="23"/>
      <c r="Z113" s="23"/>
      <c r="AA113" s="23"/>
      <c r="AC113" s="23"/>
    </row>
    <row r="114" spans="1:29" ht="31.5" x14ac:dyDescent="0.25">
      <c r="A114" s="42" t="s">
        <v>203</v>
      </c>
      <c r="B114" s="62" t="s">
        <v>250</v>
      </c>
      <c r="C114" s="44" t="s">
        <v>251</v>
      </c>
      <c r="D114" s="45" t="s">
        <v>30</v>
      </c>
      <c r="E114" s="45">
        <v>2.2610000000000001</v>
      </c>
      <c r="F114" s="44" t="s">
        <v>30</v>
      </c>
      <c r="G114" s="46">
        <v>0</v>
      </c>
      <c r="H114" s="44" t="s">
        <v>30</v>
      </c>
      <c r="I114" s="46">
        <f t="shared" si="31"/>
        <v>2.2610000000000001</v>
      </c>
      <c r="J114" s="44" t="s">
        <v>30</v>
      </c>
      <c r="K114" s="45">
        <v>1.4049999999999998</v>
      </c>
      <c r="L114" s="44" t="s">
        <v>30</v>
      </c>
      <c r="M114" s="45">
        <v>1.46287319</v>
      </c>
      <c r="N114" s="44" t="s">
        <v>30</v>
      </c>
      <c r="O114" s="47">
        <f t="shared" si="32"/>
        <v>0.79812681000000008</v>
      </c>
      <c r="P114" s="44" t="s">
        <v>30</v>
      </c>
      <c r="Q114" s="47">
        <f t="shared" si="33"/>
        <v>5.7873190000000241E-2</v>
      </c>
      <c r="R114" s="44" t="s">
        <v>30</v>
      </c>
      <c r="S114" s="88">
        <f t="shared" si="30"/>
        <v>4.1190882562277757E-2</v>
      </c>
      <c r="T114" s="48" t="s">
        <v>30</v>
      </c>
      <c r="U114" s="21"/>
      <c r="V114" s="13"/>
      <c r="W114" s="13"/>
      <c r="X114" s="23"/>
      <c r="Y114" s="23"/>
      <c r="Z114" s="23"/>
      <c r="AA114" s="23"/>
      <c r="AC114" s="23"/>
    </row>
    <row r="115" spans="1:29" ht="31.5" x14ac:dyDescent="0.25">
      <c r="A115" s="42" t="s">
        <v>203</v>
      </c>
      <c r="B115" s="62" t="s">
        <v>252</v>
      </c>
      <c r="C115" s="44" t="s">
        <v>253</v>
      </c>
      <c r="D115" s="45" t="s">
        <v>30</v>
      </c>
      <c r="E115" s="45">
        <v>3.976</v>
      </c>
      <c r="F115" s="44" t="s">
        <v>30</v>
      </c>
      <c r="G115" s="46">
        <v>0</v>
      </c>
      <c r="H115" s="44" t="s">
        <v>30</v>
      </c>
      <c r="I115" s="46">
        <f t="shared" si="31"/>
        <v>3.976</v>
      </c>
      <c r="J115" s="44" t="s">
        <v>30</v>
      </c>
      <c r="K115" s="45">
        <v>1.595</v>
      </c>
      <c r="L115" s="44" t="s">
        <v>30</v>
      </c>
      <c r="M115" s="45">
        <v>1.583</v>
      </c>
      <c r="N115" s="44" t="s">
        <v>30</v>
      </c>
      <c r="O115" s="47">
        <f t="shared" si="32"/>
        <v>2.3929999999999998</v>
      </c>
      <c r="P115" s="44" t="s">
        <v>30</v>
      </c>
      <c r="Q115" s="47">
        <f t="shared" si="33"/>
        <v>-1.2000000000000011E-2</v>
      </c>
      <c r="R115" s="44" t="s">
        <v>30</v>
      </c>
      <c r="S115" s="88">
        <f t="shared" si="30"/>
        <v>-7.5235109717868408E-3</v>
      </c>
      <c r="T115" s="48" t="s">
        <v>30</v>
      </c>
      <c r="U115" s="21"/>
      <c r="V115" s="13"/>
      <c r="W115" s="13"/>
      <c r="X115" s="23"/>
      <c r="Y115" s="23"/>
      <c r="Z115" s="23"/>
      <c r="AA115" s="23"/>
      <c r="AC115" s="23"/>
    </row>
    <row r="116" spans="1:29" ht="31.5" x14ac:dyDescent="0.25">
      <c r="A116" s="42" t="s">
        <v>203</v>
      </c>
      <c r="B116" s="62" t="s">
        <v>254</v>
      </c>
      <c r="C116" s="44" t="s">
        <v>255</v>
      </c>
      <c r="D116" s="45" t="s">
        <v>30</v>
      </c>
      <c r="E116" s="45">
        <v>2.1589999999999998</v>
      </c>
      <c r="F116" s="44" t="s">
        <v>30</v>
      </c>
      <c r="G116" s="46">
        <v>0</v>
      </c>
      <c r="H116" s="44" t="s">
        <v>30</v>
      </c>
      <c r="I116" s="46">
        <f t="shared" si="31"/>
        <v>2.1589999999999998</v>
      </c>
      <c r="J116" s="44" t="s">
        <v>30</v>
      </c>
      <c r="K116" s="45">
        <v>2.1589999999999998</v>
      </c>
      <c r="L116" s="44" t="s">
        <v>30</v>
      </c>
      <c r="M116" s="45">
        <v>2.1726231899999999</v>
      </c>
      <c r="N116" s="44" t="s">
        <v>30</v>
      </c>
      <c r="O116" s="47">
        <f t="shared" si="32"/>
        <v>-1.3623190000000118E-2</v>
      </c>
      <c r="P116" s="44" t="s">
        <v>30</v>
      </c>
      <c r="Q116" s="47">
        <f t="shared" si="33"/>
        <v>1.3623190000000118E-2</v>
      </c>
      <c r="R116" s="44" t="s">
        <v>30</v>
      </c>
      <c r="S116" s="88">
        <f t="shared" si="30"/>
        <v>6.3099536822603611E-3</v>
      </c>
      <c r="T116" s="48" t="s">
        <v>90</v>
      </c>
      <c r="U116" s="21"/>
      <c r="V116" s="13"/>
      <c r="W116" s="13"/>
      <c r="X116" s="23"/>
      <c r="Y116" s="23"/>
      <c r="Z116" s="23"/>
      <c r="AA116" s="23"/>
      <c r="AC116" s="23"/>
    </row>
    <row r="117" spans="1:29" ht="31.5" x14ac:dyDescent="0.25">
      <c r="A117" s="42" t="s">
        <v>203</v>
      </c>
      <c r="B117" s="62" t="s">
        <v>256</v>
      </c>
      <c r="C117" s="44" t="s">
        <v>257</v>
      </c>
      <c r="D117" s="45" t="s">
        <v>30</v>
      </c>
      <c r="E117" s="45">
        <v>1.7929999999999999</v>
      </c>
      <c r="F117" s="44" t="s">
        <v>30</v>
      </c>
      <c r="G117" s="46">
        <v>0</v>
      </c>
      <c r="H117" s="44" t="s">
        <v>30</v>
      </c>
      <c r="I117" s="46">
        <f t="shared" si="31"/>
        <v>1.7929999999999999</v>
      </c>
      <c r="J117" s="44" t="s">
        <v>30</v>
      </c>
      <c r="K117" s="45">
        <v>0.84100000000000008</v>
      </c>
      <c r="L117" s="44" t="s">
        <v>30</v>
      </c>
      <c r="M117" s="45">
        <v>0.89887317999999994</v>
      </c>
      <c r="N117" s="44" t="s">
        <v>30</v>
      </c>
      <c r="O117" s="47">
        <f t="shared" si="32"/>
        <v>0.89412681999999999</v>
      </c>
      <c r="P117" s="44" t="s">
        <v>30</v>
      </c>
      <c r="Q117" s="47">
        <f t="shared" si="33"/>
        <v>5.7873179999999858E-2</v>
      </c>
      <c r="R117" s="44" t="s">
        <v>30</v>
      </c>
      <c r="S117" s="88">
        <f t="shared" si="30"/>
        <v>6.881472057074893E-2</v>
      </c>
      <c r="T117" s="48" t="s">
        <v>30</v>
      </c>
      <c r="U117" s="21"/>
      <c r="V117" s="13"/>
      <c r="W117" s="13"/>
      <c r="X117" s="23"/>
      <c r="Y117" s="23"/>
      <c r="Z117" s="23"/>
      <c r="AA117" s="23"/>
      <c r="AC117" s="23"/>
    </row>
    <row r="118" spans="1:29" x14ac:dyDescent="0.25">
      <c r="A118" s="42" t="s">
        <v>203</v>
      </c>
      <c r="B118" s="62" t="s">
        <v>258</v>
      </c>
      <c r="C118" s="44" t="s">
        <v>259</v>
      </c>
      <c r="D118" s="45" t="s">
        <v>30</v>
      </c>
      <c r="E118" s="45">
        <v>2.8120000000000003</v>
      </c>
      <c r="F118" s="44" t="s">
        <v>30</v>
      </c>
      <c r="G118" s="46">
        <v>0</v>
      </c>
      <c r="H118" s="44" t="s">
        <v>30</v>
      </c>
      <c r="I118" s="46">
        <f t="shared" si="31"/>
        <v>2.8120000000000003</v>
      </c>
      <c r="J118" s="44" t="s">
        <v>30</v>
      </c>
      <c r="K118" s="45">
        <v>2.0950000000000002</v>
      </c>
      <c r="L118" s="44" t="s">
        <v>30</v>
      </c>
      <c r="M118" s="45">
        <v>2.1486231899999999</v>
      </c>
      <c r="N118" s="44" t="s">
        <v>30</v>
      </c>
      <c r="O118" s="47">
        <f t="shared" si="32"/>
        <v>0.66337681000000037</v>
      </c>
      <c r="P118" s="44" t="s">
        <v>30</v>
      </c>
      <c r="Q118" s="47">
        <f t="shared" si="33"/>
        <v>5.362318999999971E-2</v>
      </c>
      <c r="R118" s="44" t="s">
        <v>30</v>
      </c>
      <c r="S118" s="88">
        <f t="shared" si="30"/>
        <v>2.5595794749403201E-2</v>
      </c>
      <c r="T118" s="48" t="s">
        <v>30</v>
      </c>
      <c r="U118" s="21"/>
      <c r="V118" s="13"/>
      <c r="W118" s="13"/>
      <c r="X118" s="23"/>
      <c r="Y118" s="23"/>
      <c r="Z118" s="23"/>
      <c r="AA118" s="23"/>
      <c r="AC118" s="23"/>
    </row>
    <row r="119" spans="1:29" x14ac:dyDescent="0.25">
      <c r="A119" s="42" t="s">
        <v>203</v>
      </c>
      <c r="B119" s="62" t="s">
        <v>260</v>
      </c>
      <c r="C119" s="44" t="s">
        <v>261</v>
      </c>
      <c r="D119" s="45" t="s">
        <v>30</v>
      </c>
      <c r="E119" s="45">
        <v>0.90500000000000003</v>
      </c>
      <c r="F119" s="44" t="s">
        <v>30</v>
      </c>
      <c r="G119" s="46">
        <v>0</v>
      </c>
      <c r="H119" s="44" t="s">
        <v>30</v>
      </c>
      <c r="I119" s="46">
        <f t="shared" si="31"/>
        <v>0.90500000000000003</v>
      </c>
      <c r="J119" s="44" t="s">
        <v>30</v>
      </c>
      <c r="K119" s="45">
        <v>0.90500000000000003</v>
      </c>
      <c r="L119" s="44" t="s">
        <v>30</v>
      </c>
      <c r="M119" s="45">
        <v>0.90500000000000003</v>
      </c>
      <c r="N119" s="44" t="s">
        <v>30</v>
      </c>
      <c r="O119" s="47">
        <f t="shared" si="32"/>
        <v>0</v>
      </c>
      <c r="P119" s="44" t="s">
        <v>30</v>
      </c>
      <c r="Q119" s="47">
        <f t="shared" si="33"/>
        <v>0</v>
      </c>
      <c r="R119" s="44" t="s">
        <v>30</v>
      </c>
      <c r="S119" s="88">
        <f t="shared" si="30"/>
        <v>0</v>
      </c>
      <c r="T119" s="48" t="s">
        <v>30</v>
      </c>
      <c r="U119" s="21"/>
      <c r="V119" s="13"/>
      <c r="W119" s="13"/>
      <c r="X119" s="23"/>
      <c r="Y119" s="23"/>
      <c r="Z119" s="23"/>
      <c r="AA119" s="23"/>
      <c r="AC119" s="23"/>
    </row>
    <row r="120" spans="1:29" ht="94.5" x14ac:dyDescent="0.25">
      <c r="A120" s="42" t="s">
        <v>203</v>
      </c>
      <c r="B120" s="62" t="s">
        <v>262</v>
      </c>
      <c r="C120" s="44" t="s">
        <v>263</v>
      </c>
      <c r="D120" s="45" t="s">
        <v>30</v>
      </c>
      <c r="E120" s="45">
        <v>40</v>
      </c>
      <c r="F120" s="44" t="s">
        <v>30</v>
      </c>
      <c r="G120" s="46">
        <v>0</v>
      </c>
      <c r="H120" s="44" t="s">
        <v>30</v>
      </c>
      <c r="I120" s="46">
        <f t="shared" si="31"/>
        <v>40</v>
      </c>
      <c r="J120" s="44" t="s">
        <v>30</v>
      </c>
      <c r="K120" s="45">
        <v>5</v>
      </c>
      <c r="L120" s="44" t="s">
        <v>30</v>
      </c>
      <c r="M120" s="45">
        <v>0.64070799999999994</v>
      </c>
      <c r="N120" s="44" t="s">
        <v>30</v>
      </c>
      <c r="O120" s="47">
        <f t="shared" si="32"/>
        <v>39.359292000000003</v>
      </c>
      <c r="P120" s="44" t="s">
        <v>30</v>
      </c>
      <c r="Q120" s="47">
        <f t="shared" si="33"/>
        <v>-4.3592919999999999</v>
      </c>
      <c r="R120" s="44" t="s">
        <v>30</v>
      </c>
      <c r="S120" s="88">
        <f t="shared" si="30"/>
        <v>-0.87185840000000003</v>
      </c>
      <c r="T120" s="48" t="s">
        <v>264</v>
      </c>
      <c r="U120" s="21"/>
      <c r="V120" s="13"/>
      <c r="W120" s="13"/>
      <c r="X120" s="23"/>
      <c r="Y120" s="23"/>
      <c r="Z120" s="23"/>
      <c r="AA120" s="23"/>
      <c r="AC120" s="23"/>
    </row>
    <row r="121" spans="1:29" ht="63" x14ac:dyDescent="0.25">
      <c r="A121" s="42" t="s">
        <v>203</v>
      </c>
      <c r="B121" s="62" t="s">
        <v>265</v>
      </c>
      <c r="C121" s="44" t="s">
        <v>266</v>
      </c>
      <c r="D121" s="45" t="s">
        <v>30</v>
      </c>
      <c r="E121" s="45">
        <v>36.553980000000003</v>
      </c>
      <c r="F121" s="44" t="s">
        <v>30</v>
      </c>
      <c r="G121" s="46">
        <v>0.74</v>
      </c>
      <c r="H121" s="44" t="s">
        <v>30</v>
      </c>
      <c r="I121" s="46">
        <f t="shared" si="31"/>
        <v>35.813980000000001</v>
      </c>
      <c r="J121" s="44" t="s">
        <v>30</v>
      </c>
      <c r="K121" s="45">
        <v>0</v>
      </c>
      <c r="L121" s="44" t="s">
        <v>30</v>
      </c>
      <c r="M121" s="45">
        <v>36.042174159999995</v>
      </c>
      <c r="N121" s="44" t="s">
        <v>30</v>
      </c>
      <c r="O121" s="47">
        <f t="shared" si="32"/>
        <v>-0.22819415999999393</v>
      </c>
      <c r="P121" s="44" t="s">
        <v>30</v>
      </c>
      <c r="Q121" s="47">
        <f t="shared" si="33"/>
        <v>36.042174159999995</v>
      </c>
      <c r="R121" s="44" t="s">
        <v>30</v>
      </c>
      <c r="S121" s="88">
        <v>1</v>
      </c>
      <c r="T121" s="48" t="s">
        <v>267</v>
      </c>
      <c r="U121" s="21"/>
      <c r="V121" s="13"/>
      <c r="W121" s="13"/>
      <c r="X121" s="23"/>
      <c r="Y121" s="23"/>
      <c r="Z121" s="23"/>
      <c r="AA121" s="23"/>
      <c r="AC121" s="23"/>
    </row>
    <row r="122" spans="1:29" ht="47.25" x14ac:dyDescent="0.25">
      <c r="A122" s="42" t="s">
        <v>203</v>
      </c>
      <c r="B122" s="62" t="s">
        <v>268</v>
      </c>
      <c r="C122" s="44" t="s">
        <v>269</v>
      </c>
      <c r="D122" s="45" t="s">
        <v>30</v>
      </c>
      <c r="E122" s="45">
        <v>28.245335000000001</v>
      </c>
      <c r="F122" s="44" t="s">
        <v>30</v>
      </c>
      <c r="G122" s="46">
        <v>23.994996749999999</v>
      </c>
      <c r="H122" s="44" t="s">
        <v>30</v>
      </c>
      <c r="I122" s="46">
        <f t="shared" si="31"/>
        <v>4.2503382500000022</v>
      </c>
      <c r="J122" s="44" t="s">
        <v>30</v>
      </c>
      <c r="K122" s="45">
        <v>0</v>
      </c>
      <c r="L122" s="44" t="s">
        <v>30</v>
      </c>
      <c r="M122" s="45">
        <v>0</v>
      </c>
      <c r="N122" s="44" t="s">
        <v>30</v>
      </c>
      <c r="O122" s="47">
        <f t="shared" si="32"/>
        <v>4.2503382500000022</v>
      </c>
      <c r="P122" s="44" t="s">
        <v>30</v>
      </c>
      <c r="Q122" s="47">
        <f t="shared" si="33"/>
        <v>0</v>
      </c>
      <c r="R122" s="44" t="s">
        <v>30</v>
      </c>
      <c r="S122" s="88">
        <v>0</v>
      </c>
      <c r="T122" s="48" t="s">
        <v>30</v>
      </c>
      <c r="U122" s="21"/>
      <c r="V122" s="13"/>
      <c r="W122" s="13"/>
      <c r="X122" s="23"/>
      <c r="Y122" s="23"/>
      <c r="Z122" s="23"/>
      <c r="AA122" s="23"/>
      <c r="AC122" s="23"/>
    </row>
    <row r="123" spans="1:29" ht="31.5" x14ac:dyDescent="0.25">
      <c r="A123" s="42" t="s">
        <v>203</v>
      </c>
      <c r="B123" s="62" t="s">
        <v>270</v>
      </c>
      <c r="C123" s="44" t="s">
        <v>271</v>
      </c>
      <c r="D123" s="45" t="s">
        <v>30</v>
      </c>
      <c r="E123" s="45">
        <v>9.9756451599999991</v>
      </c>
      <c r="F123" s="44" t="s">
        <v>30</v>
      </c>
      <c r="G123" s="46">
        <v>0.50057054000000001</v>
      </c>
      <c r="H123" s="44" t="s">
        <v>30</v>
      </c>
      <c r="I123" s="46">
        <f t="shared" si="31"/>
        <v>9.4750746199999991</v>
      </c>
      <c r="J123" s="44" t="s">
        <v>30</v>
      </c>
      <c r="K123" s="45">
        <v>2.0700416000000001</v>
      </c>
      <c r="L123" s="44" t="s">
        <v>30</v>
      </c>
      <c r="M123" s="45">
        <v>0</v>
      </c>
      <c r="N123" s="44" t="s">
        <v>30</v>
      </c>
      <c r="O123" s="47">
        <f t="shared" si="32"/>
        <v>9.4750746199999991</v>
      </c>
      <c r="P123" s="44" t="s">
        <v>30</v>
      </c>
      <c r="Q123" s="47">
        <f t="shared" si="33"/>
        <v>-2.0700416000000001</v>
      </c>
      <c r="R123" s="44" t="s">
        <v>30</v>
      </c>
      <c r="S123" s="88">
        <f t="shared" si="30"/>
        <v>-1</v>
      </c>
      <c r="T123" s="48" t="s">
        <v>272</v>
      </c>
      <c r="U123" s="21"/>
      <c r="V123" s="13"/>
      <c r="W123" s="13"/>
      <c r="X123" s="23"/>
      <c r="Y123" s="23"/>
      <c r="Z123" s="23"/>
      <c r="AA123" s="23"/>
      <c r="AC123" s="23"/>
    </row>
    <row r="124" spans="1:29" ht="31.5" x14ac:dyDescent="0.25">
      <c r="A124" s="42" t="s">
        <v>203</v>
      </c>
      <c r="B124" s="62" t="s">
        <v>273</v>
      </c>
      <c r="C124" s="44" t="s">
        <v>274</v>
      </c>
      <c r="D124" s="45" t="s">
        <v>30</v>
      </c>
      <c r="E124" s="45">
        <v>6.9500125200000005</v>
      </c>
      <c r="F124" s="44" t="s">
        <v>30</v>
      </c>
      <c r="G124" s="46">
        <v>0.39945326999999997</v>
      </c>
      <c r="H124" s="44" t="s">
        <v>30</v>
      </c>
      <c r="I124" s="46">
        <f t="shared" si="31"/>
        <v>6.5505592500000009</v>
      </c>
      <c r="J124" s="44" t="s">
        <v>30</v>
      </c>
      <c r="K124" s="45">
        <v>1.9542763699999999</v>
      </c>
      <c r="L124" s="44" t="s">
        <v>30</v>
      </c>
      <c r="M124" s="45">
        <v>3.0219309999999999E-2</v>
      </c>
      <c r="N124" s="44" t="s">
        <v>30</v>
      </c>
      <c r="O124" s="47">
        <f t="shared" si="32"/>
        <v>6.5203399400000013</v>
      </c>
      <c r="P124" s="44" t="s">
        <v>30</v>
      </c>
      <c r="Q124" s="47">
        <f t="shared" si="33"/>
        <v>-1.92405706</v>
      </c>
      <c r="R124" s="44" t="s">
        <v>30</v>
      </c>
      <c r="S124" s="88">
        <f t="shared" si="30"/>
        <v>-0.98453682884166482</v>
      </c>
      <c r="T124" s="48" t="s">
        <v>272</v>
      </c>
      <c r="U124" s="21"/>
      <c r="V124" s="13"/>
      <c r="W124" s="13"/>
      <c r="X124" s="23"/>
      <c r="Y124" s="23"/>
      <c r="Z124" s="23"/>
      <c r="AA124" s="23"/>
      <c r="AC124" s="23"/>
    </row>
    <row r="125" spans="1:29" ht="31.5" x14ac:dyDescent="0.25">
      <c r="A125" s="42" t="s">
        <v>203</v>
      </c>
      <c r="B125" s="62" t="s">
        <v>275</v>
      </c>
      <c r="C125" s="44" t="s">
        <v>276</v>
      </c>
      <c r="D125" s="45" t="s">
        <v>30</v>
      </c>
      <c r="E125" s="45">
        <v>9.9606128099999989</v>
      </c>
      <c r="F125" s="44" t="s">
        <v>30</v>
      </c>
      <c r="G125" s="46">
        <v>0.47096921999999997</v>
      </c>
      <c r="H125" s="44" t="s">
        <v>30</v>
      </c>
      <c r="I125" s="46">
        <f t="shared" si="31"/>
        <v>9.4896435899999982</v>
      </c>
      <c r="J125" s="44" t="s">
        <v>30</v>
      </c>
      <c r="K125" s="45">
        <v>2.0813423899999997</v>
      </c>
      <c r="L125" s="44" t="s">
        <v>30</v>
      </c>
      <c r="M125" s="45">
        <v>3.0219309999999999E-2</v>
      </c>
      <c r="N125" s="44" t="s">
        <v>30</v>
      </c>
      <c r="O125" s="47">
        <f t="shared" si="32"/>
        <v>9.4594242799999986</v>
      </c>
      <c r="P125" s="44" t="s">
        <v>30</v>
      </c>
      <c r="Q125" s="47">
        <f t="shared" si="33"/>
        <v>-2.0511230799999995</v>
      </c>
      <c r="R125" s="44" t="s">
        <v>30</v>
      </c>
      <c r="S125" s="88">
        <f t="shared" si="30"/>
        <v>-0.98548085593932477</v>
      </c>
      <c r="T125" s="48" t="s">
        <v>272</v>
      </c>
      <c r="U125" s="21"/>
      <c r="V125" s="13"/>
      <c r="W125" s="13"/>
      <c r="X125" s="23"/>
      <c r="Y125" s="23"/>
      <c r="Z125" s="23"/>
      <c r="AA125" s="23"/>
      <c r="AC125" s="23"/>
    </row>
    <row r="126" spans="1:29" ht="31.5" x14ac:dyDescent="0.25">
      <c r="A126" s="42" t="s">
        <v>203</v>
      </c>
      <c r="B126" s="62" t="s">
        <v>277</v>
      </c>
      <c r="C126" s="44" t="s">
        <v>278</v>
      </c>
      <c r="D126" s="45" t="s">
        <v>30</v>
      </c>
      <c r="E126" s="45">
        <v>6.9106043600000007</v>
      </c>
      <c r="F126" s="44" t="s">
        <v>30</v>
      </c>
      <c r="G126" s="46">
        <v>0.36491841000000003</v>
      </c>
      <c r="H126" s="44" t="s">
        <v>30</v>
      </c>
      <c r="I126" s="46">
        <f t="shared" si="31"/>
        <v>6.5456859500000011</v>
      </c>
      <c r="J126" s="44" t="s">
        <v>30</v>
      </c>
      <c r="K126" s="45">
        <v>1.9534208199999998</v>
      </c>
      <c r="L126" s="44" t="s">
        <v>30</v>
      </c>
      <c r="M126" s="45">
        <v>3.7972589999999994E-2</v>
      </c>
      <c r="N126" s="44" t="s">
        <v>30</v>
      </c>
      <c r="O126" s="47">
        <f t="shared" si="32"/>
        <v>6.5077133600000012</v>
      </c>
      <c r="P126" s="44" t="s">
        <v>30</v>
      </c>
      <c r="Q126" s="47">
        <f t="shared" si="33"/>
        <v>-1.9154482299999998</v>
      </c>
      <c r="R126" s="44" t="s">
        <v>30</v>
      </c>
      <c r="S126" s="88">
        <f t="shared" si="30"/>
        <v>-0.98056097815113896</v>
      </c>
      <c r="T126" s="48" t="s">
        <v>272</v>
      </c>
      <c r="U126" s="21"/>
      <c r="V126" s="13"/>
      <c r="W126" s="13"/>
      <c r="X126" s="23"/>
      <c r="Y126" s="23"/>
      <c r="Z126" s="23"/>
      <c r="AA126" s="23"/>
      <c r="AC126" s="23"/>
    </row>
    <row r="127" spans="1:29" ht="31.5" x14ac:dyDescent="0.25">
      <c r="A127" s="42" t="s">
        <v>203</v>
      </c>
      <c r="B127" s="62" t="s">
        <v>279</v>
      </c>
      <c r="C127" s="44" t="s">
        <v>280</v>
      </c>
      <c r="D127" s="45" t="s">
        <v>30</v>
      </c>
      <c r="E127" s="45">
        <v>22.806754210000001</v>
      </c>
      <c r="F127" s="44" t="s">
        <v>30</v>
      </c>
      <c r="G127" s="46">
        <v>0.36491841000000003</v>
      </c>
      <c r="H127" s="44" t="s">
        <v>30</v>
      </c>
      <c r="I127" s="46">
        <f t="shared" si="31"/>
        <v>22.4418358</v>
      </c>
      <c r="J127" s="44" t="s">
        <v>30</v>
      </c>
      <c r="K127" s="45">
        <v>2.3346483000000005</v>
      </c>
      <c r="L127" s="44" t="s">
        <v>30</v>
      </c>
      <c r="M127" s="45">
        <v>7.8238389999999991E-2</v>
      </c>
      <c r="N127" s="44" t="s">
        <v>30</v>
      </c>
      <c r="O127" s="47">
        <f t="shared" si="32"/>
        <v>22.363597410000001</v>
      </c>
      <c r="P127" s="44" t="s">
        <v>30</v>
      </c>
      <c r="Q127" s="47">
        <f t="shared" si="33"/>
        <v>-2.2564099100000004</v>
      </c>
      <c r="R127" s="44" t="s">
        <v>30</v>
      </c>
      <c r="S127" s="88">
        <f t="shared" si="30"/>
        <v>-0.96648814727254628</v>
      </c>
      <c r="T127" s="48" t="s">
        <v>272</v>
      </c>
      <c r="U127" s="21"/>
      <c r="V127" s="13"/>
      <c r="W127" s="13"/>
      <c r="X127" s="23"/>
      <c r="Y127" s="23"/>
      <c r="Z127" s="23"/>
      <c r="AA127" s="23"/>
      <c r="AC127" s="23"/>
    </row>
    <row r="128" spans="1:29" ht="31.5" x14ac:dyDescent="0.25">
      <c r="A128" s="42" t="s">
        <v>203</v>
      </c>
      <c r="B128" s="62" t="s">
        <v>281</v>
      </c>
      <c r="C128" s="44" t="s">
        <v>282</v>
      </c>
      <c r="D128" s="45" t="s">
        <v>30</v>
      </c>
      <c r="E128" s="45" t="s">
        <v>30</v>
      </c>
      <c r="F128" s="44" t="s">
        <v>30</v>
      </c>
      <c r="G128" s="46" t="s">
        <v>30</v>
      </c>
      <c r="H128" s="44" t="s">
        <v>30</v>
      </c>
      <c r="I128" s="46" t="s">
        <v>30</v>
      </c>
      <c r="J128" s="44" t="s">
        <v>30</v>
      </c>
      <c r="K128" s="45" t="s">
        <v>30</v>
      </c>
      <c r="L128" s="44" t="s">
        <v>30</v>
      </c>
      <c r="M128" s="45">
        <v>0</v>
      </c>
      <c r="N128" s="44" t="s">
        <v>30</v>
      </c>
      <c r="O128" s="47" t="s">
        <v>30</v>
      </c>
      <c r="P128" s="44" t="s">
        <v>30</v>
      </c>
      <c r="Q128" s="47" t="s">
        <v>30</v>
      </c>
      <c r="R128" s="44" t="s">
        <v>30</v>
      </c>
      <c r="S128" s="88" t="s">
        <v>30</v>
      </c>
      <c r="T128" s="48" t="s">
        <v>283</v>
      </c>
      <c r="U128" s="21"/>
      <c r="V128" s="13"/>
      <c r="W128" s="13"/>
      <c r="X128" s="23"/>
      <c r="Y128" s="23"/>
      <c r="Z128" s="23"/>
      <c r="AA128" s="23"/>
      <c r="AC128" s="23"/>
    </row>
    <row r="129" spans="1:29" ht="63" x14ac:dyDescent="0.25">
      <c r="A129" s="42" t="s">
        <v>203</v>
      </c>
      <c r="B129" s="62" t="s">
        <v>284</v>
      </c>
      <c r="C129" s="44" t="s">
        <v>285</v>
      </c>
      <c r="D129" s="45" t="s">
        <v>30</v>
      </c>
      <c r="E129" s="45">
        <v>0.35563599999999995</v>
      </c>
      <c r="F129" s="44" t="s">
        <v>30</v>
      </c>
      <c r="G129" s="46">
        <v>0</v>
      </c>
      <c r="H129" s="44" t="s">
        <v>30</v>
      </c>
      <c r="I129" s="46">
        <f t="shared" si="31"/>
        <v>0.35563599999999995</v>
      </c>
      <c r="J129" s="44" t="s">
        <v>30</v>
      </c>
      <c r="K129" s="45">
        <v>0.20563599999999999</v>
      </c>
      <c r="L129" s="44" t="s">
        <v>30</v>
      </c>
      <c r="M129" s="45">
        <v>0.11709269999999999</v>
      </c>
      <c r="N129" s="44" t="s">
        <v>30</v>
      </c>
      <c r="O129" s="47">
        <f t="shared" si="32"/>
        <v>0.23854329999999996</v>
      </c>
      <c r="P129" s="44" t="s">
        <v>30</v>
      </c>
      <c r="Q129" s="47">
        <f t="shared" si="33"/>
        <v>-8.8543299999999991E-2</v>
      </c>
      <c r="R129" s="44" t="s">
        <v>30</v>
      </c>
      <c r="S129" s="88">
        <f t="shared" si="30"/>
        <v>-0.43058268007547318</v>
      </c>
      <c r="T129" s="48" t="s">
        <v>286</v>
      </c>
      <c r="U129" s="21"/>
      <c r="V129" s="13"/>
      <c r="W129" s="13"/>
      <c r="X129" s="23"/>
      <c r="Y129" s="23"/>
      <c r="Z129" s="23"/>
      <c r="AA129" s="23"/>
      <c r="AC129" s="23"/>
    </row>
    <row r="130" spans="1:29" ht="63" x14ac:dyDescent="0.25">
      <c r="A130" s="42" t="s">
        <v>203</v>
      </c>
      <c r="B130" s="62" t="s">
        <v>287</v>
      </c>
      <c r="C130" s="44" t="s">
        <v>288</v>
      </c>
      <c r="D130" s="45" t="s">
        <v>30</v>
      </c>
      <c r="E130" s="45" t="s">
        <v>30</v>
      </c>
      <c r="F130" s="44" t="s">
        <v>30</v>
      </c>
      <c r="G130" s="46" t="s">
        <v>30</v>
      </c>
      <c r="H130" s="44" t="s">
        <v>30</v>
      </c>
      <c r="I130" s="46" t="s">
        <v>30</v>
      </c>
      <c r="J130" s="44" t="s">
        <v>30</v>
      </c>
      <c r="K130" s="45" t="s">
        <v>30</v>
      </c>
      <c r="L130" s="44" t="s">
        <v>30</v>
      </c>
      <c r="M130" s="45">
        <v>0.13101826</v>
      </c>
      <c r="N130" s="44" t="s">
        <v>30</v>
      </c>
      <c r="O130" s="47" t="s">
        <v>30</v>
      </c>
      <c r="P130" s="44" t="s">
        <v>30</v>
      </c>
      <c r="Q130" s="47" t="s">
        <v>30</v>
      </c>
      <c r="R130" s="44" t="s">
        <v>30</v>
      </c>
      <c r="S130" s="88" t="s">
        <v>30</v>
      </c>
      <c r="T130" s="48" t="s">
        <v>289</v>
      </c>
      <c r="U130" s="21"/>
      <c r="V130" s="13"/>
      <c r="W130" s="13"/>
      <c r="X130" s="23"/>
      <c r="Y130" s="23"/>
      <c r="Z130" s="23"/>
      <c r="AA130" s="23"/>
      <c r="AC130" s="23"/>
    </row>
    <row r="131" spans="1:29" ht="63" x14ac:dyDescent="0.25">
      <c r="A131" s="42" t="s">
        <v>203</v>
      </c>
      <c r="B131" s="62" t="s">
        <v>290</v>
      </c>
      <c r="C131" s="44" t="s">
        <v>291</v>
      </c>
      <c r="D131" s="45" t="s">
        <v>30</v>
      </c>
      <c r="E131" s="45">
        <v>0.17781799999999998</v>
      </c>
      <c r="F131" s="44" t="s">
        <v>30</v>
      </c>
      <c r="G131" s="46">
        <v>0</v>
      </c>
      <c r="H131" s="44" t="s">
        <v>30</v>
      </c>
      <c r="I131" s="46">
        <f t="shared" si="31"/>
        <v>0.17781799999999998</v>
      </c>
      <c r="J131" s="44" t="s">
        <v>30</v>
      </c>
      <c r="K131" s="45">
        <v>0.10281799999999999</v>
      </c>
      <c r="L131" s="44" t="s">
        <v>30</v>
      </c>
      <c r="M131" s="45">
        <v>0.13422215000000001</v>
      </c>
      <c r="N131" s="44" t="s">
        <v>30</v>
      </c>
      <c r="O131" s="47">
        <f t="shared" si="32"/>
        <v>4.3595849999999964E-2</v>
      </c>
      <c r="P131" s="44" t="s">
        <v>30</v>
      </c>
      <c r="Q131" s="47">
        <f t="shared" si="33"/>
        <v>3.140415000000002E-2</v>
      </c>
      <c r="R131" s="44" t="s">
        <v>30</v>
      </c>
      <c r="S131" s="88">
        <f t="shared" si="30"/>
        <v>0.30543435974245775</v>
      </c>
      <c r="T131" s="48" t="s">
        <v>286</v>
      </c>
      <c r="U131" s="21"/>
      <c r="V131" s="13"/>
      <c r="W131" s="13"/>
      <c r="X131" s="23"/>
      <c r="Y131" s="23"/>
      <c r="Z131" s="23"/>
      <c r="AA131" s="23"/>
      <c r="AC131" s="23"/>
    </row>
    <row r="132" spans="1:29" ht="63" x14ac:dyDescent="0.25">
      <c r="A132" s="42" t="s">
        <v>203</v>
      </c>
      <c r="B132" s="62" t="s">
        <v>292</v>
      </c>
      <c r="C132" s="44" t="s">
        <v>293</v>
      </c>
      <c r="D132" s="45" t="s">
        <v>30</v>
      </c>
      <c r="E132" s="45">
        <v>0.7112719999999999</v>
      </c>
      <c r="F132" s="44" t="s">
        <v>30</v>
      </c>
      <c r="G132" s="46">
        <v>0</v>
      </c>
      <c r="H132" s="44" t="s">
        <v>30</v>
      </c>
      <c r="I132" s="46">
        <f t="shared" si="31"/>
        <v>0.7112719999999999</v>
      </c>
      <c r="J132" s="44" t="s">
        <v>30</v>
      </c>
      <c r="K132" s="45">
        <v>0.10281799999999999</v>
      </c>
      <c r="L132" s="44" t="s">
        <v>30</v>
      </c>
      <c r="M132" s="45">
        <v>0.13307620000000001</v>
      </c>
      <c r="N132" s="44" t="s">
        <v>30</v>
      </c>
      <c r="O132" s="47">
        <f t="shared" si="32"/>
        <v>0.57819579999999993</v>
      </c>
      <c r="P132" s="44" t="s">
        <v>30</v>
      </c>
      <c r="Q132" s="47">
        <f t="shared" si="33"/>
        <v>3.0258200000000013E-2</v>
      </c>
      <c r="R132" s="44" t="s">
        <v>30</v>
      </c>
      <c r="S132" s="88">
        <f t="shared" si="30"/>
        <v>0.29428893773463805</v>
      </c>
      <c r="T132" s="48" t="s">
        <v>286</v>
      </c>
      <c r="U132" s="21"/>
      <c r="V132" s="13"/>
      <c r="W132" s="13"/>
      <c r="X132" s="23"/>
      <c r="Y132" s="23"/>
      <c r="Z132" s="23"/>
      <c r="AA132" s="23"/>
      <c r="AC132" s="23"/>
    </row>
    <row r="133" spans="1:29" ht="63" x14ac:dyDescent="0.25">
      <c r="A133" s="42" t="s">
        <v>203</v>
      </c>
      <c r="B133" s="62" t="s">
        <v>294</v>
      </c>
      <c r="C133" s="44" t="s">
        <v>295</v>
      </c>
      <c r="D133" s="45" t="s">
        <v>30</v>
      </c>
      <c r="E133" s="45">
        <v>0.35563599999999995</v>
      </c>
      <c r="F133" s="44" t="s">
        <v>30</v>
      </c>
      <c r="G133" s="46">
        <v>0</v>
      </c>
      <c r="H133" s="44" t="s">
        <v>30</v>
      </c>
      <c r="I133" s="46">
        <f t="shared" si="31"/>
        <v>0.35563599999999995</v>
      </c>
      <c r="J133" s="44" t="s">
        <v>30</v>
      </c>
      <c r="K133" s="45">
        <v>0.20563599999999999</v>
      </c>
      <c r="L133" s="44" t="s">
        <v>30</v>
      </c>
      <c r="M133" s="45">
        <v>0.18219068999999999</v>
      </c>
      <c r="N133" s="44" t="s">
        <v>30</v>
      </c>
      <c r="O133" s="47">
        <f t="shared" si="32"/>
        <v>0.17344530999999996</v>
      </c>
      <c r="P133" s="44" t="s">
        <v>30</v>
      </c>
      <c r="Q133" s="47">
        <f t="shared" si="33"/>
        <v>-2.3445309999999997E-2</v>
      </c>
      <c r="R133" s="44" t="s">
        <v>30</v>
      </c>
      <c r="S133" s="88">
        <f t="shared" si="30"/>
        <v>-0.11401364547063743</v>
      </c>
      <c r="T133" s="48" t="s">
        <v>286</v>
      </c>
      <c r="U133" s="21"/>
      <c r="V133" s="13"/>
      <c r="W133" s="13"/>
      <c r="X133" s="23"/>
      <c r="Y133" s="23"/>
      <c r="Z133" s="23"/>
      <c r="AA133" s="23"/>
      <c r="AC133" s="23"/>
    </row>
    <row r="134" spans="1:29" ht="31.5" x14ac:dyDescent="0.25">
      <c r="A134" s="42" t="s">
        <v>203</v>
      </c>
      <c r="B134" s="62" t="s">
        <v>296</v>
      </c>
      <c r="C134" s="44" t="s">
        <v>297</v>
      </c>
      <c r="D134" s="45" t="s">
        <v>30</v>
      </c>
      <c r="E134" s="45">
        <v>13.759323259999999</v>
      </c>
      <c r="F134" s="44" t="s">
        <v>30</v>
      </c>
      <c r="G134" s="46">
        <v>0</v>
      </c>
      <c r="H134" s="44" t="s">
        <v>30</v>
      </c>
      <c r="I134" s="46">
        <f t="shared" si="31"/>
        <v>13.759323259999999</v>
      </c>
      <c r="J134" s="44" t="s">
        <v>30</v>
      </c>
      <c r="K134" s="45">
        <v>13.759323259999999</v>
      </c>
      <c r="L134" s="44" t="s">
        <v>30</v>
      </c>
      <c r="M134" s="45">
        <v>8.0020365099999999</v>
      </c>
      <c r="N134" s="44" t="s">
        <v>30</v>
      </c>
      <c r="O134" s="47">
        <f t="shared" si="32"/>
        <v>5.7572867499999987</v>
      </c>
      <c r="P134" s="44" t="s">
        <v>30</v>
      </c>
      <c r="Q134" s="47">
        <f t="shared" si="33"/>
        <v>-5.7572867499999987</v>
      </c>
      <c r="R134" s="44" t="s">
        <v>30</v>
      </c>
      <c r="S134" s="88">
        <f t="shared" si="30"/>
        <v>-0.41842804629331742</v>
      </c>
      <c r="T134" s="48" t="s">
        <v>298</v>
      </c>
      <c r="U134" s="21"/>
      <c r="V134" s="13"/>
      <c r="W134" s="13"/>
      <c r="X134" s="23"/>
      <c r="Y134" s="23"/>
      <c r="Z134" s="23"/>
      <c r="AA134" s="23"/>
      <c r="AC134" s="23"/>
    </row>
    <row r="135" spans="1:29" ht="31.5" x14ac:dyDescent="0.25">
      <c r="A135" s="42" t="s">
        <v>203</v>
      </c>
      <c r="B135" s="62" t="s">
        <v>299</v>
      </c>
      <c r="C135" s="44" t="s">
        <v>300</v>
      </c>
      <c r="D135" s="45" t="s">
        <v>30</v>
      </c>
      <c r="E135" s="45">
        <v>3.35479539</v>
      </c>
      <c r="F135" s="44" t="s">
        <v>30</v>
      </c>
      <c r="G135" s="46">
        <v>3.3960596999999999</v>
      </c>
      <c r="H135" s="44" t="s">
        <v>30</v>
      </c>
      <c r="I135" s="46">
        <f t="shared" si="31"/>
        <v>-4.126430999999986E-2</v>
      </c>
      <c r="J135" s="44" t="s">
        <v>30</v>
      </c>
      <c r="K135" s="45">
        <v>0</v>
      </c>
      <c r="L135" s="44" t="s">
        <v>30</v>
      </c>
      <c r="M135" s="45">
        <v>0</v>
      </c>
      <c r="N135" s="44" t="s">
        <v>30</v>
      </c>
      <c r="O135" s="47">
        <f t="shared" si="32"/>
        <v>-4.126430999999986E-2</v>
      </c>
      <c r="P135" s="44" t="s">
        <v>30</v>
      </c>
      <c r="Q135" s="47">
        <f t="shared" si="33"/>
        <v>0</v>
      </c>
      <c r="R135" s="44" t="s">
        <v>30</v>
      </c>
      <c r="S135" s="88">
        <v>0</v>
      </c>
      <c r="T135" s="48" t="s">
        <v>90</v>
      </c>
      <c r="U135" s="21"/>
      <c r="V135" s="13"/>
      <c r="W135" s="13"/>
      <c r="X135" s="23"/>
      <c r="Y135" s="23"/>
      <c r="Z135" s="23"/>
      <c r="AA135" s="23"/>
      <c r="AC135" s="23"/>
    </row>
    <row r="136" spans="1:29" ht="35.25" customHeight="1" x14ac:dyDescent="0.25">
      <c r="A136" s="42" t="s">
        <v>203</v>
      </c>
      <c r="B136" s="62" t="s">
        <v>301</v>
      </c>
      <c r="C136" s="44" t="s">
        <v>302</v>
      </c>
      <c r="D136" s="45" t="s">
        <v>30</v>
      </c>
      <c r="E136" s="45">
        <v>7.1137399800000001</v>
      </c>
      <c r="F136" s="44" t="s">
        <v>30</v>
      </c>
      <c r="G136" s="46">
        <v>0</v>
      </c>
      <c r="H136" s="44" t="s">
        <v>30</v>
      </c>
      <c r="I136" s="46">
        <f t="shared" si="31"/>
        <v>7.1137399800000001</v>
      </c>
      <c r="J136" s="44" t="s">
        <v>30</v>
      </c>
      <c r="K136" s="45">
        <v>7.1137399800000001</v>
      </c>
      <c r="L136" s="44" t="s">
        <v>30</v>
      </c>
      <c r="M136" s="45">
        <v>7.2054825199999994</v>
      </c>
      <c r="N136" s="44" t="s">
        <v>30</v>
      </c>
      <c r="O136" s="47">
        <f t="shared" si="32"/>
        <v>-9.1742539999999373E-2</v>
      </c>
      <c r="P136" s="44" t="s">
        <v>30</v>
      </c>
      <c r="Q136" s="47">
        <f t="shared" si="33"/>
        <v>9.1742539999999373E-2</v>
      </c>
      <c r="R136" s="44" t="s">
        <v>30</v>
      </c>
      <c r="S136" s="88">
        <f t="shared" si="30"/>
        <v>1.2896527038931689E-2</v>
      </c>
      <c r="T136" s="48" t="s">
        <v>90</v>
      </c>
      <c r="U136" s="21"/>
      <c r="V136" s="13"/>
      <c r="W136" s="13"/>
      <c r="X136" s="23"/>
      <c r="Y136" s="23"/>
      <c r="Z136" s="23"/>
      <c r="AA136" s="23"/>
      <c r="AC136" s="23"/>
    </row>
    <row r="137" spans="1:29" ht="31.5" x14ac:dyDescent="0.25">
      <c r="A137" s="42" t="s">
        <v>203</v>
      </c>
      <c r="B137" s="62" t="s">
        <v>303</v>
      </c>
      <c r="C137" s="44" t="s">
        <v>304</v>
      </c>
      <c r="D137" s="45" t="s">
        <v>30</v>
      </c>
      <c r="E137" s="45">
        <v>0.38073093999999996</v>
      </c>
      <c r="F137" s="44" t="s">
        <v>30</v>
      </c>
      <c r="G137" s="46">
        <v>0</v>
      </c>
      <c r="H137" s="44" t="s">
        <v>30</v>
      </c>
      <c r="I137" s="46">
        <f t="shared" si="31"/>
        <v>0.38073093999999996</v>
      </c>
      <c r="J137" s="44" t="s">
        <v>30</v>
      </c>
      <c r="K137" s="45">
        <v>0.38073093999999996</v>
      </c>
      <c r="L137" s="44" t="s">
        <v>30</v>
      </c>
      <c r="M137" s="45">
        <v>0.357902</v>
      </c>
      <c r="N137" s="44" t="s">
        <v>30</v>
      </c>
      <c r="O137" s="47">
        <f t="shared" si="32"/>
        <v>2.2828939999999964E-2</v>
      </c>
      <c r="P137" s="44" t="s">
        <v>30</v>
      </c>
      <c r="Q137" s="47">
        <f t="shared" si="33"/>
        <v>-2.2828939999999964E-2</v>
      </c>
      <c r="R137" s="44" t="s">
        <v>30</v>
      </c>
      <c r="S137" s="88">
        <f t="shared" si="30"/>
        <v>-5.9960821676325979E-2</v>
      </c>
      <c r="T137" s="48" t="s">
        <v>30</v>
      </c>
      <c r="U137" s="21"/>
      <c r="V137" s="13"/>
      <c r="W137" s="13"/>
      <c r="X137" s="23"/>
      <c r="Y137" s="23"/>
      <c r="Z137" s="23"/>
      <c r="AA137" s="23"/>
      <c r="AC137" s="23"/>
    </row>
    <row r="138" spans="1:29" ht="47.25" x14ac:dyDescent="0.25">
      <c r="A138" s="42" t="s">
        <v>203</v>
      </c>
      <c r="B138" s="62" t="s">
        <v>305</v>
      </c>
      <c r="C138" s="44" t="s">
        <v>306</v>
      </c>
      <c r="D138" s="45" t="s">
        <v>30</v>
      </c>
      <c r="E138" s="45">
        <v>46.948260859999998</v>
      </c>
      <c r="F138" s="44" t="s">
        <v>30</v>
      </c>
      <c r="G138" s="46">
        <v>0</v>
      </c>
      <c r="H138" s="44" t="s">
        <v>30</v>
      </c>
      <c r="I138" s="46">
        <f t="shared" si="31"/>
        <v>46.948260859999998</v>
      </c>
      <c r="J138" s="44" t="s">
        <v>30</v>
      </c>
      <c r="K138" s="45">
        <v>4.8694385899999997</v>
      </c>
      <c r="L138" s="44" t="s">
        <v>30</v>
      </c>
      <c r="M138" s="45">
        <v>2.9950000000000001</v>
      </c>
      <c r="N138" s="44" t="s">
        <v>30</v>
      </c>
      <c r="O138" s="47">
        <f t="shared" si="32"/>
        <v>43.95326086</v>
      </c>
      <c r="P138" s="44" t="s">
        <v>30</v>
      </c>
      <c r="Q138" s="47">
        <f t="shared" si="33"/>
        <v>-1.8744385899999996</v>
      </c>
      <c r="R138" s="44" t="s">
        <v>30</v>
      </c>
      <c r="S138" s="88">
        <f t="shared" si="30"/>
        <v>-0.3849393632049069</v>
      </c>
      <c r="T138" s="48" t="s">
        <v>307</v>
      </c>
      <c r="U138" s="21"/>
      <c r="V138" s="13"/>
      <c r="W138" s="13"/>
      <c r="X138" s="23"/>
      <c r="Y138" s="23"/>
      <c r="Z138" s="23"/>
      <c r="AA138" s="23"/>
      <c r="AC138" s="23"/>
    </row>
    <row r="139" spans="1:29" ht="63" x14ac:dyDescent="0.25">
      <c r="A139" s="42" t="s">
        <v>203</v>
      </c>
      <c r="B139" s="62" t="s">
        <v>308</v>
      </c>
      <c r="C139" s="44" t="s">
        <v>309</v>
      </c>
      <c r="D139" s="45" t="s">
        <v>30</v>
      </c>
      <c r="E139" s="45" t="s">
        <v>30</v>
      </c>
      <c r="F139" s="44" t="s">
        <v>30</v>
      </c>
      <c r="G139" s="46" t="s">
        <v>30</v>
      </c>
      <c r="H139" s="44" t="s">
        <v>30</v>
      </c>
      <c r="I139" s="46" t="s">
        <v>30</v>
      </c>
      <c r="J139" s="44" t="s">
        <v>30</v>
      </c>
      <c r="K139" s="45" t="s">
        <v>30</v>
      </c>
      <c r="L139" s="44" t="s">
        <v>30</v>
      </c>
      <c r="M139" s="45">
        <v>4.5441455199999989</v>
      </c>
      <c r="N139" s="44" t="s">
        <v>30</v>
      </c>
      <c r="O139" s="47" t="s">
        <v>30</v>
      </c>
      <c r="P139" s="44" t="s">
        <v>30</v>
      </c>
      <c r="Q139" s="47" t="s">
        <v>30</v>
      </c>
      <c r="R139" s="44" t="s">
        <v>30</v>
      </c>
      <c r="S139" s="88" t="s">
        <v>30</v>
      </c>
      <c r="T139" s="48" t="s">
        <v>310</v>
      </c>
      <c r="U139" s="21"/>
      <c r="V139" s="13"/>
      <c r="W139" s="13"/>
      <c r="X139" s="23"/>
      <c r="Y139" s="23"/>
      <c r="Z139" s="23"/>
      <c r="AA139" s="23"/>
      <c r="AC139" s="23"/>
    </row>
    <row r="140" spans="1:29" ht="31.5" x14ac:dyDescent="0.25">
      <c r="A140" s="42" t="s">
        <v>203</v>
      </c>
      <c r="B140" s="62" t="s">
        <v>311</v>
      </c>
      <c r="C140" s="44" t="s">
        <v>312</v>
      </c>
      <c r="D140" s="45" t="s">
        <v>30</v>
      </c>
      <c r="E140" s="45" t="s">
        <v>30</v>
      </c>
      <c r="F140" s="44" t="s">
        <v>30</v>
      </c>
      <c r="G140" s="46" t="s">
        <v>30</v>
      </c>
      <c r="H140" s="44" t="s">
        <v>30</v>
      </c>
      <c r="I140" s="46" t="s">
        <v>30</v>
      </c>
      <c r="J140" s="44" t="s">
        <v>30</v>
      </c>
      <c r="K140" s="45" t="s">
        <v>30</v>
      </c>
      <c r="L140" s="44" t="s">
        <v>30</v>
      </c>
      <c r="M140" s="45">
        <v>2.6617030000000002</v>
      </c>
      <c r="N140" s="44" t="s">
        <v>30</v>
      </c>
      <c r="O140" s="47" t="s">
        <v>30</v>
      </c>
      <c r="P140" s="44" t="s">
        <v>30</v>
      </c>
      <c r="Q140" s="47" t="s">
        <v>30</v>
      </c>
      <c r="R140" s="44" t="s">
        <v>30</v>
      </c>
      <c r="S140" s="88" t="s">
        <v>30</v>
      </c>
      <c r="T140" s="48" t="s">
        <v>313</v>
      </c>
      <c r="U140" s="21"/>
      <c r="V140" s="13"/>
      <c r="W140" s="13"/>
      <c r="X140" s="23"/>
      <c r="Y140" s="23"/>
      <c r="Z140" s="23"/>
      <c r="AA140" s="23"/>
      <c r="AC140" s="23"/>
    </row>
    <row r="141" spans="1:29" ht="31.5" x14ac:dyDescent="0.25">
      <c r="A141" s="42" t="s">
        <v>203</v>
      </c>
      <c r="B141" s="62" t="s">
        <v>314</v>
      </c>
      <c r="C141" s="44" t="s">
        <v>315</v>
      </c>
      <c r="D141" s="45" t="s">
        <v>30</v>
      </c>
      <c r="E141" s="45">
        <v>70.60023253</v>
      </c>
      <c r="F141" s="44" t="s">
        <v>30</v>
      </c>
      <c r="G141" s="46">
        <v>64.219202410000008</v>
      </c>
      <c r="H141" s="44" t="s">
        <v>30</v>
      </c>
      <c r="I141" s="46">
        <f t="shared" si="31"/>
        <v>6.3810301199999913</v>
      </c>
      <c r="J141" s="44" t="s">
        <v>30</v>
      </c>
      <c r="K141" s="45">
        <v>6.4334477100000003</v>
      </c>
      <c r="L141" s="44" t="s">
        <v>30</v>
      </c>
      <c r="M141" s="45">
        <v>6.0713314799999996</v>
      </c>
      <c r="N141" s="44" t="s">
        <v>30</v>
      </c>
      <c r="O141" s="47">
        <f t="shared" si="32"/>
        <v>0.3096986399999917</v>
      </c>
      <c r="P141" s="44" t="s">
        <v>30</v>
      </c>
      <c r="Q141" s="47">
        <f t="shared" si="33"/>
        <v>-0.36211623000000071</v>
      </c>
      <c r="R141" s="44" t="s">
        <v>30</v>
      </c>
      <c r="S141" s="88">
        <f t="shared" si="30"/>
        <v>-5.628649618728318E-2</v>
      </c>
      <c r="T141" s="48" t="s">
        <v>30</v>
      </c>
      <c r="U141" s="21"/>
      <c r="V141" s="13"/>
      <c r="W141" s="13"/>
      <c r="X141" s="23"/>
      <c r="Y141" s="23"/>
      <c r="Z141" s="23"/>
      <c r="AA141" s="23"/>
      <c r="AC141" s="23"/>
    </row>
    <row r="142" spans="1:29" ht="47.25" x14ac:dyDescent="0.25">
      <c r="A142" s="42" t="s">
        <v>203</v>
      </c>
      <c r="B142" s="62" t="s">
        <v>316</v>
      </c>
      <c r="C142" s="44" t="s">
        <v>317</v>
      </c>
      <c r="D142" s="45" t="s">
        <v>30</v>
      </c>
      <c r="E142" s="45">
        <v>63.80017513</v>
      </c>
      <c r="F142" s="44" t="s">
        <v>30</v>
      </c>
      <c r="G142" s="46">
        <v>12.128320759999999</v>
      </c>
      <c r="H142" s="44" t="s">
        <v>30</v>
      </c>
      <c r="I142" s="46">
        <f t="shared" si="31"/>
        <v>51.671854369999998</v>
      </c>
      <c r="J142" s="44" t="s">
        <v>30</v>
      </c>
      <c r="K142" s="45">
        <v>8.7010000000000023</v>
      </c>
      <c r="L142" s="44" t="s">
        <v>30</v>
      </c>
      <c r="M142" s="45">
        <v>8.6160065500000016</v>
      </c>
      <c r="N142" s="44" t="s">
        <v>30</v>
      </c>
      <c r="O142" s="47">
        <f t="shared" si="32"/>
        <v>43.055847819999997</v>
      </c>
      <c r="P142" s="44" t="s">
        <v>30</v>
      </c>
      <c r="Q142" s="47">
        <f t="shared" si="33"/>
        <v>-8.4993450000000692E-2</v>
      </c>
      <c r="R142" s="44" t="s">
        <v>30</v>
      </c>
      <c r="S142" s="88">
        <f t="shared" si="30"/>
        <v>-9.7682392828411305E-3</v>
      </c>
      <c r="T142" s="48" t="s">
        <v>30</v>
      </c>
      <c r="U142" s="21"/>
      <c r="V142" s="13"/>
      <c r="W142" s="13"/>
      <c r="X142" s="23"/>
      <c r="Y142" s="23"/>
      <c r="Z142" s="23"/>
      <c r="AA142" s="23"/>
      <c r="AC142" s="23"/>
    </row>
    <row r="143" spans="1:29" ht="94.5" x14ac:dyDescent="0.25">
      <c r="A143" s="42" t="s">
        <v>203</v>
      </c>
      <c r="B143" s="62" t="s">
        <v>318</v>
      </c>
      <c r="C143" s="44" t="s">
        <v>319</v>
      </c>
      <c r="D143" s="45" t="s">
        <v>30</v>
      </c>
      <c r="E143" s="45">
        <v>5.9140000000000006</v>
      </c>
      <c r="F143" s="44" t="s">
        <v>30</v>
      </c>
      <c r="G143" s="46">
        <v>0.373</v>
      </c>
      <c r="H143" s="44" t="s">
        <v>30</v>
      </c>
      <c r="I143" s="46">
        <f t="shared" si="31"/>
        <v>5.5410000000000004</v>
      </c>
      <c r="J143" s="44" t="s">
        <v>30</v>
      </c>
      <c r="K143" s="45">
        <v>5.5410000000000004</v>
      </c>
      <c r="L143" s="44" t="s">
        <v>30</v>
      </c>
      <c r="M143" s="45">
        <v>0</v>
      </c>
      <c r="N143" s="44" t="s">
        <v>30</v>
      </c>
      <c r="O143" s="47">
        <f t="shared" si="32"/>
        <v>5.5410000000000004</v>
      </c>
      <c r="P143" s="44" t="s">
        <v>30</v>
      </c>
      <c r="Q143" s="47">
        <f t="shared" si="33"/>
        <v>-5.5410000000000004</v>
      </c>
      <c r="R143" s="44" t="s">
        <v>30</v>
      </c>
      <c r="S143" s="88">
        <f t="shared" si="30"/>
        <v>-1</v>
      </c>
      <c r="T143" s="48" t="s">
        <v>320</v>
      </c>
      <c r="U143" s="21"/>
      <c r="V143" s="13"/>
      <c r="W143" s="13"/>
      <c r="X143" s="23"/>
      <c r="Y143" s="23"/>
      <c r="Z143" s="23"/>
      <c r="AA143" s="23"/>
      <c r="AC143" s="23"/>
    </row>
    <row r="144" spans="1:29" ht="31.5" x14ac:dyDescent="0.25">
      <c r="A144" s="42" t="s">
        <v>203</v>
      </c>
      <c r="B144" s="62" t="s">
        <v>321</v>
      </c>
      <c r="C144" s="44" t="s">
        <v>322</v>
      </c>
      <c r="D144" s="45" t="s">
        <v>30</v>
      </c>
      <c r="E144" s="45">
        <v>65.287831000000011</v>
      </c>
      <c r="F144" s="44" t="s">
        <v>30</v>
      </c>
      <c r="G144" s="46">
        <v>3.1194929999999998</v>
      </c>
      <c r="H144" s="44" t="s">
        <v>30</v>
      </c>
      <c r="I144" s="46">
        <f t="shared" si="31"/>
        <v>62.168338000000013</v>
      </c>
      <c r="J144" s="44" t="s">
        <v>30</v>
      </c>
      <c r="K144" s="45">
        <v>61.043193000000002</v>
      </c>
      <c r="L144" s="44" t="s">
        <v>30</v>
      </c>
      <c r="M144" s="45">
        <v>0</v>
      </c>
      <c r="N144" s="44" t="s">
        <v>30</v>
      </c>
      <c r="O144" s="47">
        <f t="shared" si="32"/>
        <v>62.168338000000013</v>
      </c>
      <c r="P144" s="44" t="s">
        <v>30</v>
      </c>
      <c r="Q144" s="47">
        <f t="shared" si="33"/>
        <v>-61.043193000000002</v>
      </c>
      <c r="R144" s="44" t="s">
        <v>30</v>
      </c>
      <c r="S144" s="88">
        <f t="shared" si="30"/>
        <v>-1</v>
      </c>
      <c r="T144" s="48" t="s">
        <v>323</v>
      </c>
      <c r="U144" s="21"/>
      <c r="V144" s="13"/>
      <c r="W144" s="13"/>
      <c r="X144" s="23"/>
      <c r="Y144" s="23"/>
      <c r="Z144" s="23"/>
      <c r="AA144" s="23"/>
      <c r="AC144" s="23"/>
    </row>
    <row r="145" spans="1:29" ht="47.25" x14ac:dyDescent="0.25">
      <c r="A145" s="42" t="s">
        <v>203</v>
      </c>
      <c r="B145" s="62" t="s">
        <v>324</v>
      </c>
      <c r="C145" s="44" t="s">
        <v>325</v>
      </c>
      <c r="D145" s="45" t="s">
        <v>30</v>
      </c>
      <c r="E145" s="45" t="s">
        <v>30</v>
      </c>
      <c r="F145" s="44" t="s">
        <v>30</v>
      </c>
      <c r="G145" s="46" t="s">
        <v>30</v>
      </c>
      <c r="H145" s="44" t="s">
        <v>30</v>
      </c>
      <c r="I145" s="46" t="s">
        <v>30</v>
      </c>
      <c r="J145" s="44" t="s">
        <v>30</v>
      </c>
      <c r="K145" s="45" t="s">
        <v>30</v>
      </c>
      <c r="L145" s="44" t="s">
        <v>30</v>
      </c>
      <c r="M145" s="45">
        <v>6.9416666600000001</v>
      </c>
      <c r="N145" s="44" t="s">
        <v>30</v>
      </c>
      <c r="O145" s="47" t="s">
        <v>30</v>
      </c>
      <c r="P145" s="44" t="s">
        <v>30</v>
      </c>
      <c r="Q145" s="47" t="s">
        <v>30</v>
      </c>
      <c r="R145" s="44" t="s">
        <v>30</v>
      </c>
      <c r="S145" s="88" t="s">
        <v>30</v>
      </c>
      <c r="T145" s="48" t="s">
        <v>326</v>
      </c>
      <c r="U145" s="21"/>
      <c r="V145" s="13"/>
      <c r="W145" s="13"/>
      <c r="X145" s="23"/>
      <c r="Y145" s="23"/>
      <c r="Z145" s="23"/>
      <c r="AA145" s="23"/>
      <c r="AC145" s="23"/>
    </row>
    <row r="146" spans="1:29" ht="47.25" x14ac:dyDescent="0.25">
      <c r="A146" s="42" t="s">
        <v>203</v>
      </c>
      <c r="B146" s="62" t="s">
        <v>327</v>
      </c>
      <c r="C146" s="44" t="s">
        <v>328</v>
      </c>
      <c r="D146" s="45" t="s">
        <v>30</v>
      </c>
      <c r="E146" s="45" t="s">
        <v>30</v>
      </c>
      <c r="F146" s="44" t="s">
        <v>30</v>
      </c>
      <c r="G146" s="46" t="s">
        <v>30</v>
      </c>
      <c r="H146" s="44" t="s">
        <v>30</v>
      </c>
      <c r="I146" s="46" t="s">
        <v>30</v>
      </c>
      <c r="J146" s="44" t="s">
        <v>30</v>
      </c>
      <c r="K146" s="45" t="s">
        <v>30</v>
      </c>
      <c r="L146" s="44" t="s">
        <v>30</v>
      </c>
      <c r="M146" s="45">
        <v>3.2285059999999999</v>
      </c>
      <c r="N146" s="44" t="s">
        <v>30</v>
      </c>
      <c r="O146" s="47" t="s">
        <v>30</v>
      </c>
      <c r="P146" s="44" t="s">
        <v>30</v>
      </c>
      <c r="Q146" s="47" t="s">
        <v>30</v>
      </c>
      <c r="R146" s="44" t="s">
        <v>30</v>
      </c>
      <c r="S146" s="88" t="s">
        <v>30</v>
      </c>
      <c r="T146" s="48" t="s">
        <v>326</v>
      </c>
      <c r="U146" s="21"/>
      <c r="V146" s="13"/>
      <c r="W146" s="13"/>
      <c r="X146" s="23"/>
      <c r="Y146" s="23"/>
      <c r="Z146" s="23"/>
      <c r="AA146" s="23"/>
      <c r="AC146" s="23"/>
    </row>
    <row r="147" spans="1:29" ht="31.5" x14ac:dyDescent="0.25">
      <c r="A147" s="42" t="s">
        <v>203</v>
      </c>
      <c r="B147" s="62" t="s">
        <v>329</v>
      </c>
      <c r="C147" s="44" t="s">
        <v>330</v>
      </c>
      <c r="D147" s="45" t="s">
        <v>30</v>
      </c>
      <c r="E147" s="45" t="s">
        <v>30</v>
      </c>
      <c r="F147" s="44" t="s">
        <v>30</v>
      </c>
      <c r="G147" s="46" t="s">
        <v>30</v>
      </c>
      <c r="H147" s="44" t="s">
        <v>30</v>
      </c>
      <c r="I147" s="46" t="s">
        <v>30</v>
      </c>
      <c r="J147" s="44" t="s">
        <v>30</v>
      </c>
      <c r="K147" s="45" t="s">
        <v>30</v>
      </c>
      <c r="L147" s="44" t="s">
        <v>30</v>
      </c>
      <c r="M147" s="45">
        <v>2.15416667</v>
      </c>
      <c r="N147" s="44" t="s">
        <v>30</v>
      </c>
      <c r="O147" s="47" t="s">
        <v>30</v>
      </c>
      <c r="P147" s="44" t="s">
        <v>30</v>
      </c>
      <c r="Q147" s="47" t="s">
        <v>30</v>
      </c>
      <c r="R147" s="44" t="s">
        <v>30</v>
      </c>
      <c r="S147" s="88" t="s">
        <v>30</v>
      </c>
      <c r="T147" s="48" t="s">
        <v>313</v>
      </c>
      <c r="U147" s="21"/>
      <c r="V147" s="13"/>
      <c r="W147" s="13"/>
      <c r="X147" s="23"/>
      <c r="Y147" s="23"/>
      <c r="Z147" s="23"/>
      <c r="AA147" s="23"/>
      <c r="AC147" s="23"/>
    </row>
    <row r="148" spans="1:29" ht="31.5" x14ac:dyDescent="0.25">
      <c r="A148" s="42" t="s">
        <v>203</v>
      </c>
      <c r="B148" s="62" t="s">
        <v>331</v>
      </c>
      <c r="C148" s="44" t="s">
        <v>332</v>
      </c>
      <c r="D148" s="45" t="s">
        <v>30</v>
      </c>
      <c r="E148" s="45">
        <v>6.8092113699999999</v>
      </c>
      <c r="F148" s="44" t="s">
        <v>30</v>
      </c>
      <c r="G148" s="46">
        <v>0.27972746999999998</v>
      </c>
      <c r="H148" s="44" t="s">
        <v>30</v>
      </c>
      <c r="I148" s="46">
        <f t="shared" si="31"/>
        <v>6.5294838999999998</v>
      </c>
      <c r="J148" s="44" t="s">
        <v>30</v>
      </c>
      <c r="K148" s="45">
        <v>1.9403191199999998</v>
      </c>
      <c r="L148" s="44" t="s">
        <v>30</v>
      </c>
      <c r="M148" s="45">
        <v>0</v>
      </c>
      <c r="N148" s="44" t="s">
        <v>30</v>
      </c>
      <c r="O148" s="47">
        <f t="shared" si="32"/>
        <v>6.5294838999999998</v>
      </c>
      <c r="P148" s="44" t="s">
        <v>30</v>
      </c>
      <c r="Q148" s="47">
        <f t="shared" si="33"/>
        <v>-1.9403191199999998</v>
      </c>
      <c r="R148" s="44" t="s">
        <v>30</v>
      </c>
      <c r="S148" s="88">
        <f t="shared" si="30"/>
        <v>-1</v>
      </c>
      <c r="T148" s="48" t="s">
        <v>272</v>
      </c>
      <c r="U148" s="21"/>
      <c r="V148" s="13"/>
      <c r="W148" s="13"/>
      <c r="X148" s="23"/>
      <c r="Y148" s="23"/>
      <c r="Z148" s="23"/>
      <c r="AA148" s="23"/>
      <c r="AC148" s="23"/>
    </row>
    <row r="149" spans="1:29" ht="31.5" x14ac:dyDescent="0.25">
      <c r="A149" s="42" t="s">
        <v>203</v>
      </c>
      <c r="B149" s="62" t="s">
        <v>333</v>
      </c>
      <c r="C149" s="44" t="s">
        <v>334</v>
      </c>
      <c r="D149" s="45" t="s">
        <v>30</v>
      </c>
      <c r="E149" s="45">
        <v>9.9772195700000008</v>
      </c>
      <c r="F149" s="44" t="s">
        <v>30</v>
      </c>
      <c r="G149" s="46">
        <v>0.50057054000000001</v>
      </c>
      <c r="H149" s="44" t="s">
        <v>30</v>
      </c>
      <c r="I149" s="46">
        <f t="shared" si="31"/>
        <v>9.4766490300000008</v>
      </c>
      <c r="J149" s="44" t="s">
        <v>30</v>
      </c>
      <c r="K149" s="45">
        <v>2.0722558699999998</v>
      </c>
      <c r="L149" s="44" t="s">
        <v>30</v>
      </c>
      <c r="M149" s="45">
        <v>3.0219309999999999E-2</v>
      </c>
      <c r="N149" s="44" t="s">
        <v>30</v>
      </c>
      <c r="O149" s="47">
        <f t="shared" si="32"/>
        <v>9.4464297200000011</v>
      </c>
      <c r="P149" s="44" t="s">
        <v>30</v>
      </c>
      <c r="Q149" s="47">
        <f t="shared" si="33"/>
        <v>-2.0420365599999997</v>
      </c>
      <c r="R149" s="44" t="s">
        <v>30</v>
      </c>
      <c r="S149" s="88">
        <f t="shared" si="30"/>
        <v>-0.98541719174862319</v>
      </c>
      <c r="T149" s="48" t="s">
        <v>272</v>
      </c>
      <c r="U149" s="21"/>
      <c r="V149" s="13"/>
      <c r="W149" s="13"/>
      <c r="X149" s="23"/>
      <c r="Y149" s="23"/>
      <c r="Z149" s="23"/>
      <c r="AA149" s="23"/>
      <c r="AC149" s="23"/>
    </row>
    <row r="150" spans="1:29" ht="31.5" x14ac:dyDescent="0.25">
      <c r="A150" s="42" t="s">
        <v>203</v>
      </c>
      <c r="B150" s="62" t="s">
        <v>335</v>
      </c>
      <c r="C150" s="44" t="s">
        <v>336</v>
      </c>
      <c r="D150" s="45" t="s">
        <v>30</v>
      </c>
      <c r="E150" s="45">
        <v>6.9994544400000001</v>
      </c>
      <c r="F150" s="44" t="s">
        <v>30</v>
      </c>
      <c r="G150" s="46">
        <v>0.44878878999999999</v>
      </c>
      <c r="H150" s="44" t="s">
        <v>30</v>
      </c>
      <c r="I150" s="46">
        <f t="shared" si="31"/>
        <v>6.55066565</v>
      </c>
      <c r="J150" s="44" t="s">
        <v>30</v>
      </c>
      <c r="K150" s="45">
        <v>1.9560764500000001</v>
      </c>
      <c r="L150" s="44" t="s">
        <v>30</v>
      </c>
      <c r="M150" s="45">
        <v>0</v>
      </c>
      <c r="N150" s="44" t="s">
        <v>30</v>
      </c>
      <c r="O150" s="47">
        <f t="shared" si="32"/>
        <v>6.55066565</v>
      </c>
      <c r="P150" s="44" t="s">
        <v>30</v>
      </c>
      <c r="Q150" s="47">
        <f t="shared" si="33"/>
        <v>-1.9560764500000001</v>
      </c>
      <c r="R150" s="44" t="s">
        <v>30</v>
      </c>
      <c r="S150" s="88">
        <f t="shared" si="30"/>
        <v>-1</v>
      </c>
      <c r="T150" s="48" t="s">
        <v>272</v>
      </c>
      <c r="U150" s="21"/>
      <c r="V150" s="13"/>
      <c r="W150" s="13"/>
      <c r="X150" s="23"/>
      <c r="Y150" s="23"/>
      <c r="Z150" s="23"/>
      <c r="AA150" s="23"/>
      <c r="AC150" s="23"/>
    </row>
    <row r="151" spans="1:29" ht="47.25" x14ac:dyDescent="0.25">
      <c r="A151" s="42" t="s">
        <v>203</v>
      </c>
      <c r="B151" s="62" t="s">
        <v>337</v>
      </c>
      <c r="C151" s="44" t="s">
        <v>338</v>
      </c>
      <c r="D151" s="45" t="s">
        <v>30</v>
      </c>
      <c r="E151" s="45">
        <v>260.39</v>
      </c>
      <c r="F151" s="44" t="s">
        <v>30</v>
      </c>
      <c r="G151" s="46">
        <v>51.53814921</v>
      </c>
      <c r="H151" s="44" t="s">
        <v>30</v>
      </c>
      <c r="I151" s="46">
        <f t="shared" si="31"/>
        <v>208.85185078999999</v>
      </c>
      <c r="J151" s="44" t="s">
        <v>30</v>
      </c>
      <c r="K151" s="45">
        <v>11.65</v>
      </c>
      <c r="L151" s="44" t="s">
        <v>30</v>
      </c>
      <c r="M151" s="45">
        <v>0</v>
      </c>
      <c r="N151" s="44" t="s">
        <v>30</v>
      </c>
      <c r="O151" s="47">
        <f t="shared" si="32"/>
        <v>208.85185078999999</v>
      </c>
      <c r="P151" s="44" t="s">
        <v>30</v>
      </c>
      <c r="Q151" s="47">
        <f t="shared" si="33"/>
        <v>-11.65</v>
      </c>
      <c r="R151" s="44" t="s">
        <v>30</v>
      </c>
      <c r="S151" s="88">
        <f t="shared" ref="S151:S175" si="34">Q151/K151</f>
        <v>-1</v>
      </c>
      <c r="T151" s="48" t="s">
        <v>339</v>
      </c>
      <c r="U151" s="21"/>
      <c r="V151" s="13"/>
      <c r="W151" s="13"/>
      <c r="X151" s="23"/>
      <c r="Y151" s="23"/>
      <c r="Z151" s="23"/>
      <c r="AA151" s="23"/>
      <c r="AC151" s="23"/>
    </row>
    <row r="152" spans="1:29" ht="31.5" x14ac:dyDescent="0.25">
      <c r="A152" s="42" t="s">
        <v>203</v>
      </c>
      <c r="B152" s="62" t="s">
        <v>340</v>
      </c>
      <c r="C152" s="44" t="s">
        <v>341</v>
      </c>
      <c r="D152" s="45" t="s">
        <v>30</v>
      </c>
      <c r="E152" s="45" t="s">
        <v>30</v>
      </c>
      <c r="F152" s="44" t="s">
        <v>30</v>
      </c>
      <c r="G152" s="46" t="s">
        <v>30</v>
      </c>
      <c r="H152" s="44" t="s">
        <v>30</v>
      </c>
      <c r="I152" s="46" t="s">
        <v>30</v>
      </c>
      <c r="J152" s="44" t="s">
        <v>30</v>
      </c>
      <c r="K152" s="45" t="s">
        <v>30</v>
      </c>
      <c r="L152" s="44" t="s">
        <v>30</v>
      </c>
      <c r="M152" s="45">
        <v>0</v>
      </c>
      <c r="N152" s="44" t="s">
        <v>30</v>
      </c>
      <c r="O152" s="47" t="s">
        <v>30</v>
      </c>
      <c r="P152" s="44" t="s">
        <v>30</v>
      </c>
      <c r="Q152" s="47" t="s">
        <v>30</v>
      </c>
      <c r="R152" s="44" t="s">
        <v>30</v>
      </c>
      <c r="S152" s="88" t="s">
        <v>30</v>
      </c>
      <c r="T152" s="48" t="s">
        <v>342</v>
      </c>
      <c r="U152" s="21"/>
      <c r="V152" s="13"/>
      <c r="W152" s="13"/>
      <c r="X152" s="23"/>
      <c r="Y152" s="23"/>
      <c r="Z152" s="23"/>
      <c r="AA152" s="23"/>
      <c r="AC152" s="23"/>
    </row>
    <row r="153" spans="1:29" ht="47.25" x14ac:dyDescent="0.25">
      <c r="A153" s="42" t="s">
        <v>203</v>
      </c>
      <c r="B153" s="62" t="s">
        <v>343</v>
      </c>
      <c r="C153" s="44" t="s">
        <v>344</v>
      </c>
      <c r="D153" s="45" t="s">
        <v>30</v>
      </c>
      <c r="E153" s="45">
        <v>52.890012419999991</v>
      </c>
      <c r="F153" s="44" t="s">
        <v>30</v>
      </c>
      <c r="G153" s="46">
        <v>7.8670503800000002</v>
      </c>
      <c r="H153" s="44" t="s">
        <v>30</v>
      </c>
      <c r="I153" s="46">
        <f t="shared" si="31"/>
        <v>45.022962039999989</v>
      </c>
      <c r="J153" s="44" t="s">
        <v>30</v>
      </c>
      <c r="K153" s="45">
        <v>8.0176697299999997</v>
      </c>
      <c r="L153" s="44" t="s">
        <v>30</v>
      </c>
      <c r="M153" s="45">
        <v>0</v>
      </c>
      <c r="N153" s="44" t="s">
        <v>30</v>
      </c>
      <c r="O153" s="47">
        <f t="shared" ref="O153:O154" si="35">I153-M153</f>
        <v>45.022962039999989</v>
      </c>
      <c r="P153" s="44" t="s">
        <v>30</v>
      </c>
      <c r="Q153" s="47">
        <f t="shared" si="33"/>
        <v>-8.0176697299999997</v>
      </c>
      <c r="R153" s="44" t="s">
        <v>30</v>
      </c>
      <c r="S153" s="88">
        <f t="shared" si="34"/>
        <v>-1</v>
      </c>
      <c r="T153" s="48" t="s">
        <v>345</v>
      </c>
      <c r="U153" s="21"/>
      <c r="V153" s="13"/>
      <c r="W153" s="13"/>
      <c r="X153" s="23"/>
      <c r="Y153" s="23"/>
      <c r="Z153" s="23"/>
      <c r="AA153" s="23"/>
      <c r="AC153" s="23"/>
    </row>
    <row r="154" spans="1:29" ht="47.25" x14ac:dyDescent="0.25">
      <c r="A154" s="42" t="s">
        <v>203</v>
      </c>
      <c r="B154" s="62" t="s">
        <v>346</v>
      </c>
      <c r="C154" s="44" t="s">
        <v>347</v>
      </c>
      <c r="D154" s="45" t="s">
        <v>30</v>
      </c>
      <c r="E154" s="45">
        <v>73.295856189999995</v>
      </c>
      <c r="F154" s="44" t="s">
        <v>30</v>
      </c>
      <c r="G154" s="46">
        <v>0.51043764999999997</v>
      </c>
      <c r="H154" s="44" t="s">
        <v>30</v>
      </c>
      <c r="I154" s="46">
        <f t="shared" si="31"/>
        <v>72.785418539999995</v>
      </c>
      <c r="J154" s="44" t="s">
        <v>30</v>
      </c>
      <c r="K154" s="45">
        <v>59.002958339999999</v>
      </c>
      <c r="L154" s="44" t="s">
        <v>30</v>
      </c>
      <c r="M154" s="45">
        <v>4.720833E-2</v>
      </c>
      <c r="N154" s="44" t="s">
        <v>30</v>
      </c>
      <c r="O154" s="47">
        <f t="shared" si="35"/>
        <v>72.738210209999991</v>
      </c>
      <c r="P154" s="44" t="s">
        <v>30</v>
      </c>
      <c r="Q154" s="47">
        <f t="shared" si="33"/>
        <v>-58.955750010000003</v>
      </c>
      <c r="R154" s="44" t="s">
        <v>30</v>
      </c>
      <c r="S154" s="88">
        <f t="shared" si="34"/>
        <v>-0.99919989893171179</v>
      </c>
      <c r="T154" s="48" t="s">
        <v>348</v>
      </c>
      <c r="U154" s="21"/>
      <c r="V154" s="13"/>
      <c r="W154" s="13"/>
      <c r="X154" s="23"/>
      <c r="Y154" s="23"/>
      <c r="Z154" s="23"/>
      <c r="AA154" s="23"/>
      <c r="AC154" s="23"/>
    </row>
    <row r="155" spans="1:29" s="23" customFormat="1" ht="47.25" x14ac:dyDescent="0.25">
      <c r="A155" s="30" t="s">
        <v>349</v>
      </c>
      <c r="B155" s="36" t="s">
        <v>350</v>
      </c>
      <c r="C155" s="32" t="s">
        <v>29</v>
      </c>
      <c r="D155" s="41" t="s">
        <v>30</v>
      </c>
      <c r="E155" s="41">
        <f>E156</f>
        <v>0</v>
      </c>
      <c r="F155" s="34" t="s">
        <v>30</v>
      </c>
      <c r="G155" s="41">
        <f t="shared" ref="G155" si="36">G156</f>
        <v>0</v>
      </c>
      <c r="H155" s="34" t="s">
        <v>30</v>
      </c>
      <c r="I155" s="41">
        <f t="shared" ref="I155" si="37">I156</f>
        <v>0</v>
      </c>
      <c r="J155" s="34" t="s">
        <v>30</v>
      </c>
      <c r="K155" s="41">
        <f t="shared" ref="K155" si="38">K156</f>
        <v>0</v>
      </c>
      <c r="L155" s="34" t="s">
        <v>30</v>
      </c>
      <c r="M155" s="41">
        <f t="shared" ref="M155" si="39">M156</f>
        <v>0</v>
      </c>
      <c r="N155" s="34" t="s">
        <v>30</v>
      </c>
      <c r="O155" s="41">
        <f t="shared" ref="O155" si="40">O156</f>
        <v>0</v>
      </c>
      <c r="P155" s="34" t="s">
        <v>30</v>
      </c>
      <c r="Q155" s="41">
        <f t="shared" ref="Q155" si="41">Q156</f>
        <v>0</v>
      </c>
      <c r="R155" s="34" t="s">
        <v>30</v>
      </c>
      <c r="S155" s="35">
        <v>0</v>
      </c>
      <c r="T155" s="37" t="s">
        <v>30</v>
      </c>
      <c r="U155" s="21"/>
      <c r="V155" s="22"/>
      <c r="W155" s="22"/>
    </row>
    <row r="156" spans="1:29" s="23" customFormat="1" x14ac:dyDescent="0.25">
      <c r="A156" s="30" t="s">
        <v>351</v>
      </c>
      <c r="B156" s="36" t="s">
        <v>352</v>
      </c>
      <c r="C156" s="32" t="s">
        <v>29</v>
      </c>
      <c r="D156" s="41" t="s">
        <v>30</v>
      </c>
      <c r="E156" s="41">
        <f>E157+E158</f>
        <v>0</v>
      </c>
      <c r="F156" s="34" t="s">
        <v>30</v>
      </c>
      <c r="G156" s="41">
        <f t="shared" ref="G156" si="42">G157+G158</f>
        <v>0</v>
      </c>
      <c r="H156" s="34" t="s">
        <v>30</v>
      </c>
      <c r="I156" s="41">
        <f t="shared" ref="I156" si="43">I157+I158</f>
        <v>0</v>
      </c>
      <c r="J156" s="34" t="s">
        <v>30</v>
      </c>
      <c r="K156" s="41">
        <f>K157+K158</f>
        <v>0</v>
      </c>
      <c r="L156" s="34" t="s">
        <v>30</v>
      </c>
      <c r="M156" s="41">
        <f>M157+M158</f>
        <v>0</v>
      </c>
      <c r="N156" s="34" t="s">
        <v>30</v>
      </c>
      <c r="O156" s="41">
        <f>O157+O158</f>
        <v>0</v>
      </c>
      <c r="P156" s="34" t="s">
        <v>30</v>
      </c>
      <c r="Q156" s="41">
        <f>Q157+Q158</f>
        <v>0</v>
      </c>
      <c r="R156" s="34" t="s">
        <v>30</v>
      </c>
      <c r="S156" s="35">
        <v>0</v>
      </c>
      <c r="T156" s="37" t="s">
        <v>30</v>
      </c>
      <c r="U156" s="21"/>
      <c r="V156" s="22"/>
      <c r="W156" s="22"/>
    </row>
    <row r="157" spans="1:29" s="23" customFormat="1" ht="47.25" x14ac:dyDescent="0.25">
      <c r="A157" s="30" t="s">
        <v>353</v>
      </c>
      <c r="B157" s="31" t="s">
        <v>354</v>
      </c>
      <c r="C157" s="32" t="s">
        <v>29</v>
      </c>
      <c r="D157" s="41" t="s">
        <v>30</v>
      </c>
      <c r="E157" s="41">
        <v>0</v>
      </c>
      <c r="F157" s="34" t="s">
        <v>30</v>
      </c>
      <c r="G157" s="41">
        <v>0</v>
      </c>
      <c r="H157" s="34" t="s">
        <v>30</v>
      </c>
      <c r="I157" s="41">
        <v>0</v>
      </c>
      <c r="J157" s="34" t="s">
        <v>30</v>
      </c>
      <c r="K157" s="41">
        <v>0</v>
      </c>
      <c r="L157" s="34" t="s">
        <v>30</v>
      </c>
      <c r="M157" s="41">
        <v>0</v>
      </c>
      <c r="N157" s="34" t="s">
        <v>30</v>
      </c>
      <c r="O157" s="41">
        <v>0</v>
      </c>
      <c r="P157" s="34" t="s">
        <v>30</v>
      </c>
      <c r="Q157" s="41">
        <v>0</v>
      </c>
      <c r="R157" s="34" t="s">
        <v>30</v>
      </c>
      <c r="S157" s="35">
        <v>0</v>
      </c>
      <c r="T157" s="40" t="s">
        <v>30</v>
      </c>
      <c r="U157" s="21"/>
      <c r="V157" s="22"/>
      <c r="W157" s="22"/>
    </row>
    <row r="158" spans="1:29" s="23" customFormat="1" ht="31.5" x14ac:dyDescent="0.25">
      <c r="A158" s="36" t="s">
        <v>355</v>
      </c>
      <c r="B158" s="36" t="s">
        <v>356</v>
      </c>
      <c r="C158" s="32" t="s">
        <v>29</v>
      </c>
      <c r="D158" s="32" t="s">
        <v>30</v>
      </c>
      <c r="E158" s="32">
        <v>0</v>
      </c>
      <c r="F158" s="34" t="s">
        <v>30</v>
      </c>
      <c r="G158" s="32">
        <v>0</v>
      </c>
      <c r="H158" s="34" t="s">
        <v>30</v>
      </c>
      <c r="I158" s="32">
        <v>0</v>
      </c>
      <c r="J158" s="34" t="s">
        <v>30</v>
      </c>
      <c r="K158" s="32">
        <v>0</v>
      </c>
      <c r="L158" s="34" t="s">
        <v>30</v>
      </c>
      <c r="M158" s="32">
        <v>0</v>
      </c>
      <c r="N158" s="34" t="s">
        <v>30</v>
      </c>
      <c r="O158" s="32">
        <v>0</v>
      </c>
      <c r="P158" s="34" t="s">
        <v>30</v>
      </c>
      <c r="Q158" s="32">
        <v>0</v>
      </c>
      <c r="R158" s="34" t="s">
        <v>30</v>
      </c>
      <c r="S158" s="35">
        <v>0</v>
      </c>
      <c r="T158" s="40" t="s">
        <v>30</v>
      </c>
      <c r="U158" s="21"/>
      <c r="V158" s="22"/>
      <c r="W158" s="22"/>
    </row>
    <row r="159" spans="1:29" s="23" customFormat="1" x14ac:dyDescent="0.25">
      <c r="A159" s="30" t="s">
        <v>357</v>
      </c>
      <c r="B159" s="64" t="s">
        <v>358</v>
      </c>
      <c r="C159" s="39" t="s">
        <v>29</v>
      </c>
      <c r="D159" s="33" t="s">
        <v>30</v>
      </c>
      <c r="E159" s="33">
        <v>0</v>
      </c>
      <c r="F159" s="34" t="s">
        <v>30</v>
      </c>
      <c r="G159" s="33">
        <v>0</v>
      </c>
      <c r="H159" s="34" t="s">
        <v>30</v>
      </c>
      <c r="I159" s="33">
        <v>0</v>
      </c>
      <c r="J159" s="34" t="s">
        <v>30</v>
      </c>
      <c r="K159" s="33">
        <v>0</v>
      </c>
      <c r="L159" s="34" t="s">
        <v>30</v>
      </c>
      <c r="M159" s="33">
        <v>0</v>
      </c>
      <c r="N159" s="34" t="s">
        <v>30</v>
      </c>
      <c r="O159" s="33">
        <v>0</v>
      </c>
      <c r="P159" s="34" t="s">
        <v>30</v>
      </c>
      <c r="Q159" s="33">
        <v>0</v>
      </c>
      <c r="R159" s="34" t="s">
        <v>30</v>
      </c>
      <c r="S159" s="35">
        <v>0</v>
      </c>
      <c r="T159" s="40" t="s">
        <v>30</v>
      </c>
      <c r="U159" s="21"/>
      <c r="V159" s="22"/>
      <c r="W159" s="22"/>
    </row>
    <row r="160" spans="1:29" s="23" customFormat="1" ht="47.25" x14ac:dyDescent="0.25">
      <c r="A160" s="30" t="s">
        <v>359</v>
      </c>
      <c r="B160" s="64" t="s">
        <v>354</v>
      </c>
      <c r="C160" s="39" t="s">
        <v>29</v>
      </c>
      <c r="D160" s="33" t="s">
        <v>30</v>
      </c>
      <c r="E160" s="33">
        <v>0</v>
      </c>
      <c r="F160" s="34" t="s">
        <v>30</v>
      </c>
      <c r="G160" s="33">
        <v>0</v>
      </c>
      <c r="H160" s="34" t="s">
        <v>30</v>
      </c>
      <c r="I160" s="33">
        <v>0</v>
      </c>
      <c r="J160" s="34" t="s">
        <v>30</v>
      </c>
      <c r="K160" s="33">
        <v>0</v>
      </c>
      <c r="L160" s="34" t="s">
        <v>30</v>
      </c>
      <c r="M160" s="33">
        <v>0</v>
      </c>
      <c r="N160" s="34" t="s">
        <v>30</v>
      </c>
      <c r="O160" s="33">
        <v>0</v>
      </c>
      <c r="P160" s="34" t="s">
        <v>30</v>
      </c>
      <c r="Q160" s="33">
        <v>0</v>
      </c>
      <c r="R160" s="34" t="s">
        <v>30</v>
      </c>
      <c r="S160" s="35">
        <v>0</v>
      </c>
      <c r="T160" s="40" t="s">
        <v>30</v>
      </c>
      <c r="U160" s="21"/>
      <c r="V160" s="22"/>
      <c r="W160" s="22"/>
    </row>
    <row r="161" spans="1:29" s="23" customFormat="1" ht="31.5" x14ac:dyDescent="0.25">
      <c r="A161" s="30" t="s">
        <v>360</v>
      </c>
      <c r="B161" s="64" t="s">
        <v>356</v>
      </c>
      <c r="C161" s="39" t="s">
        <v>29</v>
      </c>
      <c r="D161" s="33" t="s">
        <v>30</v>
      </c>
      <c r="E161" s="33">
        <v>0</v>
      </c>
      <c r="F161" s="34" t="s">
        <v>30</v>
      </c>
      <c r="G161" s="33">
        <v>0</v>
      </c>
      <c r="H161" s="34" t="s">
        <v>30</v>
      </c>
      <c r="I161" s="33">
        <v>0</v>
      </c>
      <c r="J161" s="34" t="s">
        <v>30</v>
      </c>
      <c r="K161" s="33">
        <v>0</v>
      </c>
      <c r="L161" s="34" t="s">
        <v>30</v>
      </c>
      <c r="M161" s="33">
        <v>0</v>
      </c>
      <c r="N161" s="34" t="s">
        <v>30</v>
      </c>
      <c r="O161" s="33">
        <v>0</v>
      </c>
      <c r="P161" s="34" t="s">
        <v>30</v>
      </c>
      <c r="Q161" s="33">
        <v>0</v>
      </c>
      <c r="R161" s="34" t="s">
        <v>30</v>
      </c>
      <c r="S161" s="35">
        <v>0</v>
      </c>
      <c r="T161" s="37" t="s">
        <v>30</v>
      </c>
      <c r="U161" s="21"/>
      <c r="V161" s="22"/>
      <c r="W161" s="22"/>
    </row>
    <row r="162" spans="1:29" s="23" customFormat="1" x14ac:dyDescent="0.25">
      <c r="A162" s="32" t="s">
        <v>361</v>
      </c>
      <c r="B162" s="36" t="s">
        <v>362</v>
      </c>
      <c r="C162" s="32" t="s">
        <v>29</v>
      </c>
      <c r="D162" s="33" t="s">
        <v>30</v>
      </c>
      <c r="E162" s="33">
        <f>SUM(E170,E167,E164,E163)</f>
        <v>3827.7356744083054</v>
      </c>
      <c r="F162" s="34" t="s">
        <v>30</v>
      </c>
      <c r="G162" s="33">
        <f t="shared" ref="G162" si="44">SUM(G170,G167,G164,G163)</f>
        <v>1328.50958406</v>
      </c>
      <c r="H162" s="34" t="s">
        <v>30</v>
      </c>
      <c r="I162" s="33">
        <f t="shared" ref="I162" si="45">SUM(I170,I167,I164,I163)</f>
        <v>2499.2260903483052</v>
      </c>
      <c r="J162" s="34" t="s">
        <v>30</v>
      </c>
      <c r="K162" s="33">
        <f>SUM(K170,K167,K164,K163)</f>
        <v>106.03755497000002</v>
      </c>
      <c r="L162" s="34" t="s">
        <v>30</v>
      </c>
      <c r="M162" s="33">
        <f>SUM(M170,M167,M164,M163)</f>
        <v>811.73567058999993</v>
      </c>
      <c r="N162" s="34" t="s">
        <v>30</v>
      </c>
      <c r="O162" s="33">
        <f>SUM(O170,O167,O164,O163)</f>
        <v>1687.4904197583048</v>
      </c>
      <c r="P162" s="34" t="s">
        <v>30</v>
      </c>
      <c r="Q162" s="33">
        <f>SUM(Q170,Q167,Q164,Q163)</f>
        <v>705.69811561999995</v>
      </c>
      <c r="R162" s="34" t="s">
        <v>30</v>
      </c>
      <c r="S162" s="35">
        <f t="shared" si="34"/>
        <v>6.6551715174841117</v>
      </c>
      <c r="T162" s="37" t="s">
        <v>30</v>
      </c>
      <c r="U162" s="21"/>
      <c r="V162" s="22"/>
      <c r="W162" s="22"/>
    </row>
    <row r="163" spans="1:29" s="23" customFormat="1" ht="31.5" x14ac:dyDescent="0.25">
      <c r="A163" s="30" t="s">
        <v>363</v>
      </c>
      <c r="B163" s="36" t="s">
        <v>364</v>
      </c>
      <c r="C163" s="32" t="s">
        <v>29</v>
      </c>
      <c r="D163" s="33" t="s">
        <v>30</v>
      </c>
      <c r="E163" s="33">
        <v>0</v>
      </c>
      <c r="F163" s="34" t="s">
        <v>30</v>
      </c>
      <c r="G163" s="33">
        <v>0</v>
      </c>
      <c r="H163" s="34" t="s">
        <v>30</v>
      </c>
      <c r="I163" s="33">
        <v>0</v>
      </c>
      <c r="J163" s="34" t="s">
        <v>30</v>
      </c>
      <c r="K163" s="33">
        <v>0</v>
      </c>
      <c r="L163" s="34" t="s">
        <v>30</v>
      </c>
      <c r="M163" s="33">
        <v>0</v>
      </c>
      <c r="N163" s="34" t="s">
        <v>30</v>
      </c>
      <c r="O163" s="33">
        <v>0</v>
      </c>
      <c r="P163" s="34" t="s">
        <v>30</v>
      </c>
      <c r="Q163" s="33">
        <v>0</v>
      </c>
      <c r="R163" s="34" t="s">
        <v>30</v>
      </c>
      <c r="S163" s="35">
        <v>0</v>
      </c>
      <c r="T163" s="40" t="s">
        <v>30</v>
      </c>
      <c r="U163" s="21"/>
      <c r="V163" s="22"/>
      <c r="W163" s="22"/>
    </row>
    <row r="164" spans="1:29" s="23" customFormat="1" x14ac:dyDescent="0.25">
      <c r="A164" s="30" t="s">
        <v>365</v>
      </c>
      <c r="B164" s="36" t="s">
        <v>366</v>
      </c>
      <c r="C164" s="32" t="s">
        <v>29</v>
      </c>
      <c r="D164" s="33" t="s">
        <v>30</v>
      </c>
      <c r="E164" s="33">
        <f>SUM(E165:E166)</f>
        <v>499.99999999999994</v>
      </c>
      <c r="F164" s="34" t="s">
        <v>30</v>
      </c>
      <c r="G164" s="33">
        <f>SUM(G165:G166)</f>
        <v>46.787914389999997</v>
      </c>
      <c r="H164" s="34" t="s">
        <v>30</v>
      </c>
      <c r="I164" s="33">
        <f>SUM(I165:I166)</f>
        <v>453.21208560999992</v>
      </c>
      <c r="J164" s="34" t="s">
        <v>30</v>
      </c>
      <c r="K164" s="33">
        <f>SUM(K165:K166)</f>
        <v>0</v>
      </c>
      <c r="L164" s="34" t="s">
        <v>30</v>
      </c>
      <c r="M164" s="33">
        <f>SUM(M165:M166)</f>
        <v>725.2014673299999</v>
      </c>
      <c r="N164" s="34" t="s">
        <v>30</v>
      </c>
      <c r="O164" s="33">
        <f>SUM(O165:O166)</f>
        <v>-271.98938171999998</v>
      </c>
      <c r="P164" s="34" t="s">
        <v>30</v>
      </c>
      <c r="Q164" s="33">
        <f>SUM(Q165:Q166)</f>
        <v>725.2014673299999</v>
      </c>
      <c r="R164" s="34" t="s">
        <v>30</v>
      </c>
      <c r="S164" s="35">
        <v>1</v>
      </c>
      <c r="T164" s="37" t="s">
        <v>30</v>
      </c>
      <c r="U164" s="21"/>
      <c r="V164" s="22"/>
      <c r="W164" s="22"/>
    </row>
    <row r="165" spans="1:29" ht="47.25" x14ac:dyDescent="0.25">
      <c r="A165" s="42" t="s">
        <v>365</v>
      </c>
      <c r="B165" s="56" t="s">
        <v>367</v>
      </c>
      <c r="C165" s="52" t="s">
        <v>368</v>
      </c>
      <c r="D165" s="45" t="s">
        <v>30</v>
      </c>
      <c r="E165" s="45">
        <v>499.99999999999994</v>
      </c>
      <c r="F165" s="44" t="s">
        <v>30</v>
      </c>
      <c r="G165" s="46">
        <v>46.787914389999997</v>
      </c>
      <c r="H165" s="44" t="s">
        <v>30</v>
      </c>
      <c r="I165" s="46">
        <f t="shared" ref="I165" si="46">E165-G165</f>
        <v>453.21208560999992</v>
      </c>
      <c r="J165" s="44" t="s">
        <v>30</v>
      </c>
      <c r="K165" s="45">
        <v>0</v>
      </c>
      <c r="L165" s="44" t="s">
        <v>30</v>
      </c>
      <c r="M165" s="45">
        <v>725.2014673299999</v>
      </c>
      <c r="N165" s="44" t="s">
        <v>30</v>
      </c>
      <c r="O165" s="47">
        <f>I165-M165</f>
        <v>-271.98938171999998</v>
      </c>
      <c r="P165" s="44" t="s">
        <v>30</v>
      </c>
      <c r="Q165" s="47">
        <f t="shared" ref="Q165" si="47">M165-K165</f>
        <v>725.2014673299999</v>
      </c>
      <c r="R165" s="44" t="s">
        <v>30</v>
      </c>
      <c r="S165" s="88">
        <v>1</v>
      </c>
      <c r="T165" s="48" t="s">
        <v>369</v>
      </c>
      <c r="U165" s="21"/>
      <c r="V165" s="13"/>
      <c r="W165" s="13"/>
      <c r="X165" s="23"/>
      <c r="Y165" s="23"/>
      <c r="Z165" s="23"/>
      <c r="AA165" s="23"/>
      <c r="AC165" s="23"/>
    </row>
    <row r="166" spans="1:29" ht="47.25" x14ac:dyDescent="0.25">
      <c r="A166" s="42" t="s">
        <v>365</v>
      </c>
      <c r="B166" s="56" t="s">
        <v>370</v>
      </c>
      <c r="C166" s="52" t="s">
        <v>371</v>
      </c>
      <c r="D166" s="45" t="s">
        <v>30</v>
      </c>
      <c r="E166" s="45" t="s">
        <v>30</v>
      </c>
      <c r="F166" s="44" t="s">
        <v>30</v>
      </c>
      <c r="G166" s="46" t="s">
        <v>30</v>
      </c>
      <c r="H166" s="44" t="s">
        <v>30</v>
      </c>
      <c r="I166" s="46" t="s">
        <v>30</v>
      </c>
      <c r="J166" s="44" t="s">
        <v>30</v>
      </c>
      <c r="K166" s="45" t="s">
        <v>30</v>
      </c>
      <c r="L166" s="44" t="s">
        <v>30</v>
      </c>
      <c r="M166" s="45">
        <v>0</v>
      </c>
      <c r="N166" s="44" t="s">
        <v>30</v>
      </c>
      <c r="O166" s="47" t="s">
        <v>30</v>
      </c>
      <c r="P166" s="44" t="s">
        <v>30</v>
      </c>
      <c r="Q166" s="47" t="s">
        <v>30</v>
      </c>
      <c r="R166" s="44" t="s">
        <v>30</v>
      </c>
      <c r="S166" s="88" t="s">
        <v>30</v>
      </c>
      <c r="T166" s="48" t="s">
        <v>326</v>
      </c>
      <c r="U166" s="21"/>
      <c r="V166" s="13"/>
      <c r="W166" s="13"/>
      <c r="X166" s="23"/>
      <c r="Y166" s="23"/>
      <c r="Z166" s="23"/>
      <c r="AA166" s="23"/>
      <c r="AC166" s="23"/>
    </row>
    <row r="167" spans="1:29" s="23" customFormat="1" x14ac:dyDescent="0.25">
      <c r="A167" s="30" t="s">
        <v>372</v>
      </c>
      <c r="B167" s="36" t="s">
        <v>373</v>
      </c>
      <c r="C167" s="32" t="s">
        <v>29</v>
      </c>
      <c r="D167" s="41" t="s">
        <v>30</v>
      </c>
      <c r="E167" s="41">
        <f>SUM(E168:E169)</f>
        <v>853.46494011999994</v>
      </c>
      <c r="F167" s="34" t="s">
        <v>30</v>
      </c>
      <c r="G167" s="41">
        <f t="shared" ref="G167" si="48">SUM(G168:G169)</f>
        <v>706.22219748999999</v>
      </c>
      <c r="H167" s="34" t="s">
        <v>30</v>
      </c>
      <c r="I167" s="41">
        <f t="shared" ref="I167" si="49">SUM(I168:I169)</f>
        <v>147.24274262999998</v>
      </c>
      <c r="J167" s="34" t="s">
        <v>30</v>
      </c>
      <c r="K167" s="41">
        <f t="shared" ref="K167" si="50">SUM(K168:K169)</f>
        <v>0</v>
      </c>
      <c r="L167" s="34" t="s">
        <v>30</v>
      </c>
      <c r="M167" s="41">
        <f t="shared" ref="M167" si="51">SUM(M168:M169)</f>
        <v>57.572346580000001</v>
      </c>
      <c r="N167" s="34" t="s">
        <v>30</v>
      </c>
      <c r="O167" s="41">
        <f t="shared" ref="O167" si="52">SUM(O168:O169)</f>
        <v>89.670396049999979</v>
      </c>
      <c r="P167" s="34" t="s">
        <v>30</v>
      </c>
      <c r="Q167" s="41">
        <f t="shared" ref="Q167" si="53">SUM(Q168:Q169)</f>
        <v>57.572346580000001</v>
      </c>
      <c r="R167" s="34" t="s">
        <v>30</v>
      </c>
      <c r="S167" s="35">
        <v>1</v>
      </c>
      <c r="T167" s="40" t="s">
        <v>30</v>
      </c>
      <c r="U167" s="21"/>
      <c r="V167" s="22"/>
      <c r="W167" s="22"/>
    </row>
    <row r="168" spans="1:29" ht="63" x14ac:dyDescent="0.25">
      <c r="A168" s="42" t="s">
        <v>372</v>
      </c>
      <c r="B168" s="56" t="s">
        <v>374</v>
      </c>
      <c r="C168" s="52" t="s">
        <v>375</v>
      </c>
      <c r="D168" s="45" t="s">
        <v>30</v>
      </c>
      <c r="E168" s="45">
        <v>704.99198097999999</v>
      </c>
      <c r="F168" s="44" t="s">
        <v>30</v>
      </c>
      <c r="G168" s="46">
        <v>639.23308292000002</v>
      </c>
      <c r="H168" s="44" t="s">
        <v>30</v>
      </c>
      <c r="I168" s="46">
        <f t="shared" ref="I168:I169" si="54">E168-G168</f>
        <v>65.758898059999979</v>
      </c>
      <c r="J168" s="44" t="s">
        <v>30</v>
      </c>
      <c r="K168" s="45">
        <v>0</v>
      </c>
      <c r="L168" s="44" t="s">
        <v>30</v>
      </c>
      <c r="M168" s="45">
        <v>0</v>
      </c>
      <c r="N168" s="44" t="s">
        <v>30</v>
      </c>
      <c r="O168" s="47">
        <f t="shared" ref="O168:O169" si="55">I168-M168</f>
        <v>65.758898059999979</v>
      </c>
      <c r="P168" s="44" t="s">
        <v>30</v>
      </c>
      <c r="Q168" s="47">
        <f t="shared" ref="Q168:Q169" si="56">M168-K168</f>
        <v>0</v>
      </c>
      <c r="R168" s="44" t="s">
        <v>30</v>
      </c>
      <c r="S168" s="88">
        <v>0</v>
      </c>
      <c r="T168" s="48" t="s">
        <v>30</v>
      </c>
      <c r="U168" s="21"/>
      <c r="V168" s="13"/>
      <c r="W168" s="13"/>
      <c r="X168" s="23"/>
      <c r="Y168" s="23"/>
      <c r="Z168" s="23"/>
      <c r="AA168" s="23"/>
      <c r="AC168" s="23"/>
    </row>
    <row r="169" spans="1:29" ht="47.25" x14ac:dyDescent="0.25">
      <c r="A169" s="42" t="s">
        <v>372</v>
      </c>
      <c r="B169" s="65" t="s">
        <v>376</v>
      </c>
      <c r="C169" s="47" t="s">
        <v>377</v>
      </c>
      <c r="D169" s="44" t="s">
        <v>30</v>
      </c>
      <c r="E169" s="44">
        <v>148.47295914</v>
      </c>
      <c r="F169" s="44" t="s">
        <v>30</v>
      </c>
      <c r="G169" s="46">
        <v>66.989114569999998</v>
      </c>
      <c r="H169" s="44" t="s">
        <v>30</v>
      </c>
      <c r="I169" s="46">
        <f t="shared" si="54"/>
        <v>81.483844570000002</v>
      </c>
      <c r="J169" s="44" t="s">
        <v>30</v>
      </c>
      <c r="K169" s="45">
        <v>0</v>
      </c>
      <c r="L169" s="44" t="s">
        <v>30</v>
      </c>
      <c r="M169" s="45">
        <v>57.572346580000001</v>
      </c>
      <c r="N169" s="44" t="s">
        <v>30</v>
      </c>
      <c r="O169" s="47">
        <f t="shared" si="55"/>
        <v>23.911497990000001</v>
      </c>
      <c r="P169" s="44" t="s">
        <v>30</v>
      </c>
      <c r="Q169" s="47">
        <f t="shared" si="56"/>
        <v>57.572346580000001</v>
      </c>
      <c r="R169" s="44" t="s">
        <v>30</v>
      </c>
      <c r="S169" s="88">
        <v>1</v>
      </c>
      <c r="T169" s="48" t="s">
        <v>378</v>
      </c>
      <c r="U169" s="21"/>
      <c r="V169" s="13"/>
      <c r="W169" s="13"/>
      <c r="X169" s="23"/>
      <c r="Y169" s="23"/>
      <c r="Z169" s="23"/>
      <c r="AA169" s="23"/>
      <c r="AC169" s="23"/>
    </row>
    <row r="170" spans="1:29" s="23" customFormat="1" x14ac:dyDescent="0.25">
      <c r="A170" s="30" t="s">
        <v>379</v>
      </c>
      <c r="B170" s="36" t="s">
        <v>380</v>
      </c>
      <c r="C170" s="32" t="s">
        <v>29</v>
      </c>
      <c r="D170" s="41" t="s">
        <v>30</v>
      </c>
      <c r="E170" s="41">
        <f>SUM(E171:E175)</f>
        <v>2474.2707342883054</v>
      </c>
      <c r="F170" s="34" t="s">
        <v>30</v>
      </c>
      <c r="G170" s="41">
        <f>SUM(G171:G175)</f>
        <v>575.49947218</v>
      </c>
      <c r="H170" s="34" t="s">
        <v>30</v>
      </c>
      <c r="I170" s="41">
        <f>SUM(I171:I175)</f>
        <v>1898.7712621083051</v>
      </c>
      <c r="J170" s="34" t="s">
        <v>30</v>
      </c>
      <c r="K170" s="41">
        <f>SUM(K171:K175)</f>
        <v>106.03755497000002</v>
      </c>
      <c r="L170" s="34" t="s">
        <v>30</v>
      </c>
      <c r="M170" s="41">
        <f>SUM(M171:M175)</f>
        <v>28.961856680000004</v>
      </c>
      <c r="N170" s="34" t="s">
        <v>30</v>
      </c>
      <c r="O170" s="41">
        <f>SUM(O171:O175)</f>
        <v>1869.8094054283049</v>
      </c>
      <c r="P170" s="34" t="s">
        <v>30</v>
      </c>
      <c r="Q170" s="41">
        <f>SUM(Q171:Q175)</f>
        <v>-77.075698289999991</v>
      </c>
      <c r="R170" s="34" t="s">
        <v>30</v>
      </c>
      <c r="S170" s="35">
        <f t="shared" si="34"/>
        <v>-0.72687170419768854</v>
      </c>
      <c r="T170" s="40" t="s">
        <v>30</v>
      </c>
      <c r="U170" s="21"/>
      <c r="V170" s="22"/>
      <c r="W170" s="22"/>
    </row>
    <row r="171" spans="1:29" ht="47.25" x14ac:dyDescent="0.25">
      <c r="A171" s="42" t="s">
        <v>379</v>
      </c>
      <c r="B171" s="56" t="s">
        <v>381</v>
      </c>
      <c r="C171" s="52" t="s">
        <v>382</v>
      </c>
      <c r="D171" s="45" t="s">
        <v>30</v>
      </c>
      <c r="E171" s="45">
        <v>1493.3980338983051</v>
      </c>
      <c r="F171" s="44" t="s">
        <v>30</v>
      </c>
      <c r="G171" s="46">
        <v>54.394078659999998</v>
      </c>
      <c r="H171" s="44" t="s">
        <v>30</v>
      </c>
      <c r="I171" s="46">
        <f t="shared" ref="I171:I175" si="57">E171-G171</f>
        <v>1439.003955238305</v>
      </c>
      <c r="J171" s="44" t="s">
        <v>30</v>
      </c>
      <c r="K171" s="45">
        <v>34.838330000000006</v>
      </c>
      <c r="L171" s="44" t="s">
        <v>30</v>
      </c>
      <c r="M171" s="45">
        <v>10.447234290000001</v>
      </c>
      <c r="N171" s="44" t="s">
        <v>30</v>
      </c>
      <c r="O171" s="47">
        <f t="shared" ref="O171:O175" si="58">I171-M171</f>
        <v>1428.5567209483049</v>
      </c>
      <c r="P171" s="44" t="s">
        <v>30</v>
      </c>
      <c r="Q171" s="47">
        <f t="shared" ref="Q171:Q175" si="59">M171-K171</f>
        <v>-24.391095710000005</v>
      </c>
      <c r="R171" s="44" t="s">
        <v>30</v>
      </c>
      <c r="S171" s="88">
        <f t="shared" si="34"/>
        <v>-0.7001224143063115</v>
      </c>
      <c r="T171" s="48" t="s">
        <v>383</v>
      </c>
      <c r="U171" s="21"/>
      <c r="V171" s="13"/>
      <c r="W171" s="13"/>
      <c r="X171" s="23"/>
      <c r="Y171" s="23"/>
      <c r="Z171" s="23"/>
      <c r="AA171" s="23"/>
      <c r="AC171" s="23"/>
    </row>
    <row r="172" spans="1:29" ht="47.25" x14ac:dyDescent="0.25">
      <c r="A172" s="42" t="s">
        <v>379</v>
      </c>
      <c r="B172" s="53" t="s">
        <v>384</v>
      </c>
      <c r="C172" s="52" t="s">
        <v>385</v>
      </c>
      <c r="D172" s="45" t="s">
        <v>30</v>
      </c>
      <c r="E172" s="45">
        <v>402.78684808999998</v>
      </c>
      <c r="F172" s="44" t="s">
        <v>30</v>
      </c>
      <c r="G172" s="46">
        <v>340.43636607000002</v>
      </c>
      <c r="H172" s="44" t="s">
        <v>30</v>
      </c>
      <c r="I172" s="46">
        <f t="shared" si="57"/>
        <v>62.350482019999959</v>
      </c>
      <c r="J172" s="44" t="s">
        <v>30</v>
      </c>
      <c r="K172" s="45">
        <v>55.505947179999993</v>
      </c>
      <c r="L172" s="44" t="s">
        <v>30</v>
      </c>
      <c r="M172" s="45">
        <v>5.6647105200000016</v>
      </c>
      <c r="N172" s="44" t="s">
        <v>30</v>
      </c>
      <c r="O172" s="47">
        <f t="shared" si="58"/>
        <v>56.685771499999959</v>
      </c>
      <c r="P172" s="44" t="s">
        <v>30</v>
      </c>
      <c r="Q172" s="47">
        <f t="shared" si="59"/>
        <v>-49.841236659999993</v>
      </c>
      <c r="R172" s="44" t="s">
        <v>30</v>
      </c>
      <c r="S172" s="88">
        <f t="shared" si="34"/>
        <v>-0.89794407972843104</v>
      </c>
      <c r="T172" s="48" t="s">
        <v>386</v>
      </c>
      <c r="U172" s="21"/>
      <c r="V172" s="13"/>
      <c r="W172" s="13"/>
      <c r="X172" s="23"/>
      <c r="Y172" s="23"/>
      <c r="Z172" s="23"/>
      <c r="AA172" s="23"/>
      <c r="AC172" s="23"/>
    </row>
    <row r="173" spans="1:29" ht="47.25" x14ac:dyDescent="0.25">
      <c r="A173" s="42" t="s">
        <v>379</v>
      </c>
      <c r="B173" s="53" t="s">
        <v>387</v>
      </c>
      <c r="C173" s="52" t="s">
        <v>388</v>
      </c>
      <c r="D173" s="45" t="s">
        <v>30</v>
      </c>
      <c r="E173" s="45">
        <v>231</v>
      </c>
      <c r="F173" s="44" t="s">
        <v>30</v>
      </c>
      <c r="G173" s="46">
        <v>50.677366980000002</v>
      </c>
      <c r="H173" s="44" t="s">
        <v>30</v>
      </c>
      <c r="I173" s="46">
        <f t="shared" si="57"/>
        <v>180.32263302000001</v>
      </c>
      <c r="J173" s="44" t="s">
        <v>30</v>
      </c>
      <c r="K173" s="45">
        <v>0.35027778999999998</v>
      </c>
      <c r="L173" s="44" t="s">
        <v>30</v>
      </c>
      <c r="M173" s="45">
        <v>2.346444E-2</v>
      </c>
      <c r="N173" s="44" t="s">
        <v>30</v>
      </c>
      <c r="O173" s="47">
        <f t="shared" si="58"/>
        <v>180.29916858000001</v>
      </c>
      <c r="P173" s="44" t="s">
        <v>30</v>
      </c>
      <c r="Q173" s="47">
        <f t="shared" si="59"/>
        <v>-0.32681335</v>
      </c>
      <c r="R173" s="44" t="s">
        <v>30</v>
      </c>
      <c r="S173" s="88">
        <f t="shared" si="34"/>
        <v>-0.93301191034692788</v>
      </c>
      <c r="T173" s="61" t="s">
        <v>389</v>
      </c>
      <c r="U173" s="21"/>
      <c r="V173" s="13"/>
      <c r="W173" s="13"/>
      <c r="X173" s="23"/>
      <c r="Y173" s="23"/>
      <c r="Z173" s="23"/>
      <c r="AA173" s="23"/>
      <c r="AC173" s="23"/>
    </row>
    <row r="174" spans="1:29" ht="47.25" x14ac:dyDescent="0.25">
      <c r="A174" s="42" t="s">
        <v>379</v>
      </c>
      <c r="B174" s="53" t="s">
        <v>390</v>
      </c>
      <c r="C174" s="44" t="s">
        <v>391</v>
      </c>
      <c r="D174" s="45" t="s">
        <v>30</v>
      </c>
      <c r="E174" s="45">
        <v>10</v>
      </c>
      <c r="F174" s="44" t="s">
        <v>30</v>
      </c>
      <c r="G174" s="46">
        <v>0</v>
      </c>
      <c r="H174" s="44" t="s">
        <v>30</v>
      </c>
      <c r="I174" s="46">
        <f t="shared" si="57"/>
        <v>10</v>
      </c>
      <c r="J174" s="44" t="s">
        <v>30</v>
      </c>
      <c r="K174" s="45">
        <v>10</v>
      </c>
      <c r="L174" s="44" t="s">
        <v>30</v>
      </c>
      <c r="M174" s="45">
        <v>9.9277289999999994</v>
      </c>
      <c r="N174" s="44" t="s">
        <v>30</v>
      </c>
      <c r="O174" s="47">
        <f t="shared" si="58"/>
        <v>7.227100000000064E-2</v>
      </c>
      <c r="P174" s="44" t="s">
        <v>30</v>
      </c>
      <c r="Q174" s="47">
        <f t="shared" si="59"/>
        <v>-7.227100000000064E-2</v>
      </c>
      <c r="R174" s="44" t="s">
        <v>30</v>
      </c>
      <c r="S174" s="88">
        <f t="shared" si="34"/>
        <v>-7.2271000000000644E-3</v>
      </c>
      <c r="T174" s="48" t="s">
        <v>30</v>
      </c>
      <c r="U174" s="21"/>
      <c r="V174" s="13"/>
      <c r="W174" s="13"/>
      <c r="X174" s="23"/>
      <c r="Y174" s="23"/>
      <c r="Z174" s="23"/>
      <c r="AA174" s="23"/>
      <c r="AC174" s="23"/>
    </row>
    <row r="175" spans="1:29" ht="57" customHeight="1" x14ac:dyDescent="0.25">
      <c r="A175" s="42" t="s">
        <v>379</v>
      </c>
      <c r="B175" s="53" t="s">
        <v>392</v>
      </c>
      <c r="C175" s="44" t="s">
        <v>393</v>
      </c>
      <c r="D175" s="45" t="s">
        <v>30</v>
      </c>
      <c r="E175" s="45">
        <v>337.0858523</v>
      </c>
      <c r="F175" s="44" t="s">
        <v>30</v>
      </c>
      <c r="G175" s="46">
        <v>129.99166046999997</v>
      </c>
      <c r="H175" s="44" t="s">
        <v>30</v>
      </c>
      <c r="I175" s="46">
        <f t="shared" si="57"/>
        <v>207.09419183000003</v>
      </c>
      <c r="J175" s="44" t="s">
        <v>30</v>
      </c>
      <c r="K175" s="45">
        <v>5.3429999999999991</v>
      </c>
      <c r="L175" s="44" t="s">
        <v>30</v>
      </c>
      <c r="M175" s="45">
        <v>2.8987184300000002</v>
      </c>
      <c r="N175" s="44" t="s">
        <v>30</v>
      </c>
      <c r="O175" s="47">
        <f t="shared" si="58"/>
        <v>204.19547340000003</v>
      </c>
      <c r="P175" s="44" t="s">
        <v>30</v>
      </c>
      <c r="Q175" s="47">
        <f t="shared" si="59"/>
        <v>-2.4442815699999989</v>
      </c>
      <c r="R175" s="44" t="s">
        <v>30</v>
      </c>
      <c r="S175" s="88">
        <f t="shared" si="34"/>
        <v>-0.4574736234325284</v>
      </c>
      <c r="T175" s="48" t="s">
        <v>394</v>
      </c>
      <c r="U175" s="21"/>
      <c r="V175" s="13"/>
      <c r="W175" s="13"/>
      <c r="X175" s="23"/>
      <c r="Y175" s="23"/>
      <c r="Z175" s="23"/>
      <c r="AA175" s="23"/>
      <c r="AC175" s="23"/>
    </row>
    <row r="176" spans="1:29" s="23" customFormat="1" ht="31.5" x14ac:dyDescent="0.25">
      <c r="A176" s="30" t="s">
        <v>395</v>
      </c>
      <c r="B176" s="31" t="s">
        <v>396</v>
      </c>
      <c r="C176" s="32" t="s">
        <v>29</v>
      </c>
      <c r="D176" s="33" t="s">
        <v>30</v>
      </c>
      <c r="E176" s="33">
        <v>0</v>
      </c>
      <c r="F176" s="34" t="s">
        <v>30</v>
      </c>
      <c r="G176" s="33">
        <v>0</v>
      </c>
      <c r="H176" s="34" t="s">
        <v>30</v>
      </c>
      <c r="I176" s="33">
        <v>0</v>
      </c>
      <c r="J176" s="34" t="s">
        <v>30</v>
      </c>
      <c r="K176" s="33">
        <v>0</v>
      </c>
      <c r="L176" s="34" t="s">
        <v>30</v>
      </c>
      <c r="M176" s="33">
        <v>0</v>
      </c>
      <c r="N176" s="34" t="s">
        <v>30</v>
      </c>
      <c r="O176" s="33">
        <v>0</v>
      </c>
      <c r="P176" s="34" t="s">
        <v>30</v>
      </c>
      <c r="Q176" s="33">
        <v>0</v>
      </c>
      <c r="R176" s="34" t="s">
        <v>30</v>
      </c>
      <c r="S176" s="35">
        <v>0</v>
      </c>
      <c r="T176" s="40" t="s">
        <v>30</v>
      </c>
      <c r="U176" s="21"/>
      <c r="V176" s="22"/>
      <c r="W176" s="22"/>
    </row>
    <row r="177" spans="1:29" s="23" customFormat="1" x14ac:dyDescent="0.25">
      <c r="A177" s="30" t="s">
        <v>397</v>
      </c>
      <c r="B177" s="31" t="s">
        <v>398</v>
      </c>
      <c r="C177" s="32" t="s">
        <v>29</v>
      </c>
      <c r="D177" s="33" t="s">
        <v>30</v>
      </c>
      <c r="E177" s="33">
        <f>SUM(E178:E242)</f>
        <v>464.74115820999998</v>
      </c>
      <c r="F177" s="34" t="s">
        <v>30</v>
      </c>
      <c r="G177" s="33">
        <f>SUM(G178:G242)</f>
        <v>59.722710190000001</v>
      </c>
      <c r="H177" s="34" t="s">
        <v>30</v>
      </c>
      <c r="I177" s="33">
        <f>SUM(I178:I242)</f>
        <v>405.01844801999999</v>
      </c>
      <c r="J177" s="34" t="s">
        <v>30</v>
      </c>
      <c r="K177" s="33">
        <f>SUM(K178:K242)</f>
        <v>217.51394861</v>
      </c>
      <c r="L177" s="34" t="s">
        <v>30</v>
      </c>
      <c r="M177" s="33">
        <f>SUM(M178:M242)</f>
        <v>305.88680151</v>
      </c>
      <c r="N177" s="34" t="s">
        <v>30</v>
      </c>
      <c r="O177" s="33">
        <f>SUM(O178:O242)</f>
        <v>121.59835367000002</v>
      </c>
      <c r="P177" s="34" t="s">
        <v>30</v>
      </c>
      <c r="Q177" s="33">
        <f>SUM(Q178:Q242)</f>
        <v>65.906145739999971</v>
      </c>
      <c r="R177" s="34" t="s">
        <v>30</v>
      </c>
      <c r="S177" s="35">
        <f t="shared" ref="S177:S240" si="60">Q177/K177</f>
        <v>0.30299733033750831</v>
      </c>
      <c r="T177" s="40" t="s">
        <v>30</v>
      </c>
      <c r="U177" s="21"/>
      <c r="V177" s="22"/>
      <c r="W177" s="22"/>
    </row>
    <row r="178" spans="1:29" ht="47.25" x14ac:dyDescent="0.25">
      <c r="A178" s="49" t="s">
        <v>397</v>
      </c>
      <c r="B178" s="66" t="s">
        <v>399</v>
      </c>
      <c r="C178" s="59" t="s">
        <v>400</v>
      </c>
      <c r="D178" s="45" t="s">
        <v>30</v>
      </c>
      <c r="E178" s="45">
        <v>2.7450000000000001</v>
      </c>
      <c r="F178" s="44" t="s">
        <v>30</v>
      </c>
      <c r="G178" s="46">
        <v>0</v>
      </c>
      <c r="H178" s="44" t="s">
        <v>30</v>
      </c>
      <c r="I178" s="46">
        <f t="shared" ref="I178:I240" si="61">E178-G178</f>
        <v>2.7450000000000001</v>
      </c>
      <c r="J178" s="44" t="s">
        <v>30</v>
      </c>
      <c r="K178" s="45">
        <v>2.7450000000000001</v>
      </c>
      <c r="L178" s="44" t="s">
        <v>30</v>
      </c>
      <c r="M178" s="45">
        <v>1.6</v>
      </c>
      <c r="N178" s="44" t="s">
        <v>30</v>
      </c>
      <c r="O178" s="47">
        <f t="shared" ref="O178:O240" si="62">I178-M178</f>
        <v>1.145</v>
      </c>
      <c r="P178" s="44" t="s">
        <v>30</v>
      </c>
      <c r="Q178" s="47">
        <f t="shared" ref="Q178:Q240" si="63">M178-K178</f>
        <v>-1.145</v>
      </c>
      <c r="R178" s="44" t="s">
        <v>30</v>
      </c>
      <c r="S178" s="88">
        <f t="shared" si="60"/>
        <v>-0.41712204007285975</v>
      </c>
      <c r="T178" s="48" t="s">
        <v>307</v>
      </c>
      <c r="U178" s="21"/>
      <c r="V178" s="13"/>
      <c r="W178" s="13"/>
      <c r="X178" s="23"/>
      <c r="Y178" s="23"/>
      <c r="Z178" s="23"/>
      <c r="AA178" s="23"/>
      <c r="AC178" s="23"/>
    </row>
    <row r="179" spans="1:29" ht="47.25" x14ac:dyDescent="0.25">
      <c r="A179" s="49" t="s">
        <v>397</v>
      </c>
      <c r="B179" s="66" t="s">
        <v>401</v>
      </c>
      <c r="C179" s="59" t="s">
        <v>402</v>
      </c>
      <c r="D179" s="45" t="s">
        <v>30</v>
      </c>
      <c r="E179" s="45" t="s">
        <v>30</v>
      </c>
      <c r="F179" s="44" t="s">
        <v>30</v>
      </c>
      <c r="G179" s="46" t="s">
        <v>30</v>
      </c>
      <c r="H179" s="44" t="s">
        <v>30</v>
      </c>
      <c r="I179" s="46" t="s">
        <v>30</v>
      </c>
      <c r="J179" s="44" t="s">
        <v>30</v>
      </c>
      <c r="K179" s="45" t="s">
        <v>30</v>
      </c>
      <c r="L179" s="44" t="s">
        <v>30</v>
      </c>
      <c r="M179" s="45">
        <v>2.2283474600000002</v>
      </c>
      <c r="N179" s="44" t="s">
        <v>30</v>
      </c>
      <c r="O179" s="47" t="s">
        <v>30</v>
      </c>
      <c r="P179" s="44" t="s">
        <v>30</v>
      </c>
      <c r="Q179" s="47" t="s">
        <v>30</v>
      </c>
      <c r="R179" s="44" t="s">
        <v>30</v>
      </c>
      <c r="S179" s="88" t="s">
        <v>30</v>
      </c>
      <c r="T179" s="48" t="s">
        <v>403</v>
      </c>
      <c r="U179" s="21"/>
      <c r="V179" s="13"/>
      <c r="W179" s="13"/>
      <c r="X179" s="23"/>
      <c r="Y179" s="23"/>
      <c r="Z179" s="23"/>
      <c r="AA179" s="23"/>
      <c r="AC179" s="23"/>
    </row>
    <row r="180" spans="1:29" ht="47.25" x14ac:dyDescent="0.25">
      <c r="A180" s="49" t="s">
        <v>397</v>
      </c>
      <c r="B180" s="66" t="s">
        <v>404</v>
      </c>
      <c r="C180" s="59" t="s">
        <v>405</v>
      </c>
      <c r="D180" s="45" t="s">
        <v>30</v>
      </c>
      <c r="E180" s="45" t="s">
        <v>30</v>
      </c>
      <c r="F180" s="44" t="s">
        <v>30</v>
      </c>
      <c r="G180" s="46" t="s">
        <v>30</v>
      </c>
      <c r="H180" s="44" t="s">
        <v>30</v>
      </c>
      <c r="I180" s="46" t="s">
        <v>30</v>
      </c>
      <c r="J180" s="44" t="s">
        <v>30</v>
      </c>
      <c r="K180" s="45" t="s">
        <v>30</v>
      </c>
      <c r="L180" s="44" t="s">
        <v>30</v>
      </c>
      <c r="M180" s="45">
        <v>1.661702</v>
      </c>
      <c r="N180" s="44" t="s">
        <v>30</v>
      </c>
      <c r="O180" s="47" t="s">
        <v>30</v>
      </c>
      <c r="P180" s="44" t="s">
        <v>30</v>
      </c>
      <c r="Q180" s="47" t="s">
        <v>30</v>
      </c>
      <c r="R180" s="44" t="s">
        <v>30</v>
      </c>
      <c r="S180" s="88" t="s">
        <v>30</v>
      </c>
      <c r="T180" s="48" t="s">
        <v>403</v>
      </c>
      <c r="U180" s="21"/>
      <c r="V180" s="13"/>
      <c r="W180" s="13"/>
      <c r="X180" s="23"/>
      <c r="Y180" s="23"/>
      <c r="Z180" s="23"/>
      <c r="AA180" s="23"/>
      <c r="AC180" s="23"/>
    </row>
    <row r="181" spans="1:29" ht="69" customHeight="1" x14ac:dyDescent="0.25">
      <c r="A181" s="49" t="s">
        <v>397</v>
      </c>
      <c r="B181" s="66" t="s">
        <v>406</v>
      </c>
      <c r="C181" s="59" t="s">
        <v>407</v>
      </c>
      <c r="D181" s="45" t="s">
        <v>30</v>
      </c>
      <c r="E181" s="45" t="s">
        <v>30</v>
      </c>
      <c r="F181" s="44" t="s">
        <v>30</v>
      </c>
      <c r="G181" s="46" t="s">
        <v>30</v>
      </c>
      <c r="H181" s="44" t="s">
        <v>30</v>
      </c>
      <c r="I181" s="46" t="s">
        <v>30</v>
      </c>
      <c r="J181" s="44" t="s">
        <v>30</v>
      </c>
      <c r="K181" s="45" t="s">
        <v>30</v>
      </c>
      <c r="L181" s="44" t="s">
        <v>30</v>
      </c>
      <c r="M181" s="45">
        <v>2.0681819999999997</v>
      </c>
      <c r="N181" s="44" t="s">
        <v>30</v>
      </c>
      <c r="O181" s="47" t="s">
        <v>30</v>
      </c>
      <c r="P181" s="44" t="s">
        <v>30</v>
      </c>
      <c r="Q181" s="47" t="s">
        <v>30</v>
      </c>
      <c r="R181" s="44" t="s">
        <v>30</v>
      </c>
      <c r="S181" s="88" t="s">
        <v>30</v>
      </c>
      <c r="T181" s="48" t="s">
        <v>403</v>
      </c>
      <c r="U181" s="21"/>
      <c r="V181" s="13"/>
      <c r="W181" s="13"/>
      <c r="X181" s="23"/>
      <c r="Y181" s="23"/>
      <c r="Z181" s="23"/>
      <c r="AA181" s="23"/>
      <c r="AC181" s="23"/>
    </row>
    <row r="182" spans="1:29" ht="59.25" customHeight="1" x14ac:dyDescent="0.25">
      <c r="A182" s="49" t="s">
        <v>397</v>
      </c>
      <c r="B182" s="66" t="s">
        <v>408</v>
      </c>
      <c r="C182" s="59" t="s">
        <v>409</v>
      </c>
      <c r="D182" s="45" t="s">
        <v>30</v>
      </c>
      <c r="E182" s="45" t="s">
        <v>30</v>
      </c>
      <c r="F182" s="44" t="s">
        <v>30</v>
      </c>
      <c r="G182" s="46" t="s">
        <v>30</v>
      </c>
      <c r="H182" s="44" t="s">
        <v>30</v>
      </c>
      <c r="I182" s="46" t="s">
        <v>30</v>
      </c>
      <c r="J182" s="44" t="s">
        <v>30</v>
      </c>
      <c r="K182" s="45" t="s">
        <v>30</v>
      </c>
      <c r="L182" s="44" t="s">
        <v>30</v>
      </c>
      <c r="M182" s="45">
        <v>0.9</v>
      </c>
      <c r="N182" s="44" t="s">
        <v>30</v>
      </c>
      <c r="O182" s="47" t="s">
        <v>30</v>
      </c>
      <c r="P182" s="44" t="s">
        <v>30</v>
      </c>
      <c r="Q182" s="47" t="s">
        <v>30</v>
      </c>
      <c r="R182" s="44" t="s">
        <v>30</v>
      </c>
      <c r="S182" s="88" t="s">
        <v>30</v>
      </c>
      <c r="T182" s="48" t="s">
        <v>403</v>
      </c>
      <c r="U182" s="21"/>
      <c r="V182" s="13"/>
      <c r="W182" s="13"/>
      <c r="X182" s="23"/>
      <c r="Y182" s="23"/>
      <c r="Z182" s="23"/>
      <c r="AA182" s="23"/>
      <c r="AC182" s="23"/>
    </row>
    <row r="183" spans="1:29" ht="31.5" x14ac:dyDescent="0.25">
      <c r="A183" s="49" t="s">
        <v>397</v>
      </c>
      <c r="B183" s="66" t="s">
        <v>410</v>
      </c>
      <c r="C183" s="59" t="s">
        <v>411</v>
      </c>
      <c r="D183" s="45" t="s">
        <v>30</v>
      </c>
      <c r="E183" s="45">
        <v>1.92722693</v>
      </c>
      <c r="F183" s="44" t="s">
        <v>30</v>
      </c>
      <c r="G183" s="46">
        <v>0</v>
      </c>
      <c r="H183" s="44" t="s">
        <v>30</v>
      </c>
      <c r="I183" s="46">
        <f t="shared" si="61"/>
        <v>1.92722693</v>
      </c>
      <c r="J183" s="44" t="s">
        <v>30</v>
      </c>
      <c r="K183" s="45">
        <v>1.92722693</v>
      </c>
      <c r="L183" s="44" t="s">
        <v>30</v>
      </c>
      <c r="M183" s="45">
        <v>1.99376</v>
      </c>
      <c r="N183" s="44" t="s">
        <v>30</v>
      </c>
      <c r="O183" s="47">
        <f t="shared" si="62"/>
        <v>-6.6533069999999972E-2</v>
      </c>
      <c r="P183" s="44" t="s">
        <v>30</v>
      </c>
      <c r="Q183" s="47">
        <f t="shared" si="63"/>
        <v>6.6533069999999972E-2</v>
      </c>
      <c r="R183" s="44" t="s">
        <v>30</v>
      </c>
      <c r="S183" s="88">
        <f t="shared" si="60"/>
        <v>3.4522696297109121E-2</v>
      </c>
      <c r="T183" s="48" t="s">
        <v>412</v>
      </c>
      <c r="U183" s="21"/>
      <c r="V183" s="13"/>
      <c r="W183" s="13"/>
      <c r="X183" s="23"/>
      <c r="Y183" s="23"/>
      <c r="Z183" s="23"/>
      <c r="AA183" s="23"/>
      <c r="AC183" s="23"/>
    </row>
    <row r="184" spans="1:29" ht="31.5" x14ac:dyDescent="0.25">
      <c r="A184" s="49" t="s">
        <v>397</v>
      </c>
      <c r="B184" s="66" t="s">
        <v>413</v>
      </c>
      <c r="C184" s="59" t="s">
        <v>414</v>
      </c>
      <c r="D184" s="45" t="s">
        <v>30</v>
      </c>
      <c r="E184" s="45">
        <v>45.399861000000001</v>
      </c>
      <c r="F184" s="44" t="s">
        <v>30</v>
      </c>
      <c r="G184" s="46">
        <v>0.15341999000000001</v>
      </c>
      <c r="H184" s="44" t="s">
        <v>30</v>
      </c>
      <c r="I184" s="46">
        <f t="shared" si="61"/>
        <v>45.246441009999998</v>
      </c>
      <c r="J184" s="44" t="s">
        <v>30</v>
      </c>
      <c r="K184" s="45">
        <v>45.399861000000001</v>
      </c>
      <c r="L184" s="44" t="s">
        <v>30</v>
      </c>
      <c r="M184" s="45">
        <v>39.050849999999997</v>
      </c>
      <c r="N184" s="44" t="s">
        <v>30</v>
      </c>
      <c r="O184" s="47">
        <f t="shared" si="62"/>
        <v>6.1955910100000011</v>
      </c>
      <c r="P184" s="44" t="s">
        <v>30</v>
      </c>
      <c r="Q184" s="47">
        <f t="shared" si="63"/>
        <v>-6.3490110000000044</v>
      </c>
      <c r="R184" s="44" t="s">
        <v>30</v>
      </c>
      <c r="S184" s="88">
        <f t="shared" si="60"/>
        <v>-0.13984648543307224</v>
      </c>
      <c r="T184" s="48" t="s">
        <v>415</v>
      </c>
      <c r="U184" s="21"/>
      <c r="V184" s="13"/>
      <c r="W184" s="13"/>
      <c r="X184" s="23"/>
      <c r="Y184" s="23"/>
      <c r="Z184" s="23"/>
      <c r="AA184" s="23"/>
      <c r="AC184" s="23"/>
    </row>
    <row r="185" spans="1:29" ht="31.5" x14ac:dyDescent="0.25">
      <c r="A185" s="49" t="s">
        <v>397</v>
      </c>
      <c r="B185" s="66" t="s">
        <v>416</v>
      </c>
      <c r="C185" s="59" t="s">
        <v>417</v>
      </c>
      <c r="D185" s="45" t="s">
        <v>30</v>
      </c>
      <c r="E185" s="45">
        <v>9.5919709999999991E-2</v>
      </c>
      <c r="F185" s="44" t="s">
        <v>30</v>
      </c>
      <c r="G185" s="46">
        <v>0</v>
      </c>
      <c r="H185" s="44" t="s">
        <v>30</v>
      </c>
      <c r="I185" s="46">
        <f t="shared" si="61"/>
        <v>9.5919709999999991E-2</v>
      </c>
      <c r="J185" s="44" t="s">
        <v>30</v>
      </c>
      <c r="K185" s="45">
        <v>9.5919709999999991E-2</v>
      </c>
      <c r="L185" s="44" t="s">
        <v>30</v>
      </c>
      <c r="M185" s="45">
        <v>0.16019999999999998</v>
      </c>
      <c r="N185" s="44" t="s">
        <v>30</v>
      </c>
      <c r="O185" s="47">
        <f t="shared" si="62"/>
        <v>-6.428028999999999E-2</v>
      </c>
      <c r="P185" s="44" t="s">
        <v>30</v>
      </c>
      <c r="Q185" s="47">
        <f t="shared" si="63"/>
        <v>6.428028999999999E-2</v>
      </c>
      <c r="R185" s="44" t="s">
        <v>30</v>
      </c>
      <c r="S185" s="88">
        <f t="shared" si="60"/>
        <v>0.67014683426378163</v>
      </c>
      <c r="T185" s="48" t="s">
        <v>412</v>
      </c>
      <c r="U185" s="21"/>
      <c r="V185" s="13"/>
      <c r="W185" s="13"/>
      <c r="X185" s="23"/>
      <c r="Y185" s="23"/>
      <c r="Z185" s="23"/>
      <c r="AA185" s="23"/>
      <c r="AC185" s="23"/>
    </row>
    <row r="186" spans="1:29" ht="31.5" x14ac:dyDescent="0.25">
      <c r="A186" s="49" t="s">
        <v>397</v>
      </c>
      <c r="B186" s="66" t="s">
        <v>418</v>
      </c>
      <c r="C186" s="59" t="s">
        <v>419</v>
      </c>
      <c r="D186" s="45" t="s">
        <v>30</v>
      </c>
      <c r="E186" s="45">
        <v>0.36898507999999997</v>
      </c>
      <c r="F186" s="44" t="s">
        <v>30</v>
      </c>
      <c r="G186" s="46">
        <v>0</v>
      </c>
      <c r="H186" s="44" t="s">
        <v>30</v>
      </c>
      <c r="I186" s="46">
        <f t="shared" si="61"/>
        <v>0.36898507999999997</v>
      </c>
      <c r="J186" s="44" t="s">
        <v>30</v>
      </c>
      <c r="K186" s="45">
        <v>0.36898507999999997</v>
      </c>
      <c r="L186" s="44" t="s">
        <v>30</v>
      </c>
      <c r="M186" s="45">
        <v>0.49061900000000003</v>
      </c>
      <c r="N186" s="44" t="s">
        <v>30</v>
      </c>
      <c r="O186" s="47">
        <f t="shared" si="62"/>
        <v>-0.12163392000000006</v>
      </c>
      <c r="P186" s="44" t="s">
        <v>30</v>
      </c>
      <c r="Q186" s="47">
        <f t="shared" si="63"/>
        <v>0.12163392000000006</v>
      </c>
      <c r="R186" s="44" t="s">
        <v>30</v>
      </c>
      <c r="S186" s="88">
        <f t="shared" si="60"/>
        <v>0.32964454822942996</v>
      </c>
      <c r="T186" s="48" t="s">
        <v>412</v>
      </c>
      <c r="U186" s="21"/>
      <c r="V186" s="13"/>
      <c r="W186" s="13"/>
      <c r="X186" s="23"/>
      <c r="Y186" s="23"/>
      <c r="Z186" s="23"/>
      <c r="AA186" s="23"/>
      <c r="AC186" s="23"/>
    </row>
    <row r="187" spans="1:29" ht="31.5" x14ac:dyDescent="0.25">
      <c r="A187" s="49" t="s">
        <v>397</v>
      </c>
      <c r="B187" s="66" t="s">
        <v>420</v>
      </c>
      <c r="C187" s="59" t="s">
        <v>421</v>
      </c>
      <c r="D187" s="45" t="s">
        <v>30</v>
      </c>
      <c r="E187" s="45">
        <v>2.6234879000000002</v>
      </c>
      <c r="F187" s="44" t="s">
        <v>30</v>
      </c>
      <c r="G187" s="46">
        <v>0</v>
      </c>
      <c r="H187" s="44" t="s">
        <v>30</v>
      </c>
      <c r="I187" s="46">
        <f t="shared" si="61"/>
        <v>2.6234879000000002</v>
      </c>
      <c r="J187" s="44" t="s">
        <v>30</v>
      </c>
      <c r="K187" s="45">
        <v>2.6234879000000002</v>
      </c>
      <c r="L187" s="44" t="s">
        <v>30</v>
      </c>
      <c r="M187" s="45">
        <v>2.31</v>
      </c>
      <c r="N187" s="44" t="s">
        <v>30</v>
      </c>
      <c r="O187" s="47">
        <f t="shared" si="62"/>
        <v>0.31348790000000015</v>
      </c>
      <c r="P187" s="44" t="s">
        <v>30</v>
      </c>
      <c r="Q187" s="47">
        <f t="shared" si="63"/>
        <v>-0.31348790000000015</v>
      </c>
      <c r="R187" s="44" t="s">
        <v>30</v>
      </c>
      <c r="S187" s="88">
        <f t="shared" si="60"/>
        <v>-0.11949279430638889</v>
      </c>
      <c r="T187" s="48" t="s">
        <v>415</v>
      </c>
      <c r="U187" s="21"/>
      <c r="V187" s="13"/>
      <c r="W187" s="13"/>
      <c r="X187" s="23"/>
      <c r="Y187" s="23"/>
      <c r="Z187" s="23"/>
      <c r="AA187" s="23"/>
      <c r="AC187" s="23"/>
    </row>
    <row r="188" spans="1:29" ht="31.5" x14ac:dyDescent="0.25">
      <c r="A188" s="49" t="s">
        <v>397</v>
      </c>
      <c r="B188" s="66" t="s">
        <v>422</v>
      </c>
      <c r="C188" s="59" t="s">
        <v>423</v>
      </c>
      <c r="D188" s="45" t="s">
        <v>30</v>
      </c>
      <c r="E188" s="45">
        <v>2.6234879000000002</v>
      </c>
      <c r="F188" s="44" t="s">
        <v>30</v>
      </c>
      <c r="G188" s="46">
        <v>0</v>
      </c>
      <c r="H188" s="44" t="s">
        <v>30</v>
      </c>
      <c r="I188" s="46">
        <f t="shared" si="61"/>
        <v>2.6234879000000002</v>
      </c>
      <c r="J188" s="44" t="s">
        <v>30</v>
      </c>
      <c r="K188" s="45">
        <v>2.6234879000000002</v>
      </c>
      <c r="L188" s="44" t="s">
        <v>30</v>
      </c>
      <c r="M188" s="45">
        <v>2.31</v>
      </c>
      <c r="N188" s="44" t="s">
        <v>30</v>
      </c>
      <c r="O188" s="47">
        <f t="shared" si="62"/>
        <v>0.31348790000000015</v>
      </c>
      <c r="P188" s="44" t="s">
        <v>30</v>
      </c>
      <c r="Q188" s="47">
        <f t="shared" si="63"/>
        <v>-0.31348790000000015</v>
      </c>
      <c r="R188" s="44" t="s">
        <v>30</v>
      </c>
      <c r="S188" s="88">
        <f t="shared" si="60"/>
        <v>-0.11949279430638889</v>
      </c>
      <c r="T188" s="48" t="s">
        <v>415</v>
      </c>
      <c r="U188" s="21"/>
      <c r="V188" s="13"/>
      <c r="W188" s="13"/>
      <c r="X188" s="23"/>
      <c r="Y188" s="23"/>
      <c r="Z188" s="23"/>
      <c r="AA188" s="23"/>
      <c r="AC188" s="23"/>
    </row>
    <row r="189" spans="1:29" ht="31.5" x14ac:dyDescent="0.25">
      <c r="A189" s="49" t="s">
        <v>397</v>
      </c>
      <c r="B189" s="66" t="s">
        <v>424</v>
      </c>
      <c r="C189" s="59" t="s">
        <v>425</v>
      </c>
      <c r="D189" s="45" t="s">
        <v>30</v>
      </c>
      <c r="E189" s="45">
        <v>0.33560453000000001</v>
      </c>
      <c r="F189" s="44" t="s">
        <v>30</v>
      </c>
      <c r="G189" s="46">
        <v>0</v>
      </c>
      <c r="H189" s="44" t="s">
        <v>30</v>
      </c>
      <c r="I189" s="46">
        <f t="shared" si="61"/>
        <v>0.33560453000000001</v>
      </c>
      <c r="J189" s="44" t="s">
        <v>30</v>
      </c>
      <c r="K189" s="45">
        <v>0.33560453000000001</v>
      </c>
      <c r="L189" s="44" t="s">
        <v>30</v>
      </c>
      <c r="M189" s="45">
        <v>0.33460000000000001</v>
      </c>
      <c r="N189" s="44" t="s">
        <v>30</v>
      </c>
      <c r="O189" s="47">
        <f t="shared" si="62"/>
        <v>1.0045300000000035E-3</v>
      </c>
      <c r="P189" s="44" t="s">
        <v>30</v>
      </c>
      <c r="Q189" s="47">
        <f t="shared" si="63"/>
        <v>-1.0045300000000035E-3</v>
      </c>
      <c r="R189" s="44" t="s">
        <v>30</v>
      </c>
      <c r="S189" s="88">
        <f t="shared" si="60"/>
        <v>-2.9931955924432947E-3</v>
      </c>
      <c r="T189" s="48" t="s">
        <v>30</v>
      </c>
      <c r="U189" s="21"/>
      <c r="V189" s="13"/>
      <c r="W189" s="13"/>
      <c r="X189" s="23"/>
      <c r="Y189" s="23"/>
      <c r="Z189" s="23"/>
      <c r="AA189" s="23"/>
      <c r="AC189" s="23"/>
    </row>
    <row r="190" spans="1:29" ht="31.5" x14ac:dyDescent="0.25">
      <c r="A190" s="49" t="s">
        <v>397</v>
      </c>
      <c r="B190" s="66" t="s">
        <v>426</v>
      </c>
      <c r="C190" s="59" t="s">
        <v>427</v>
      </c>
      <c r="D190" s="45" t="s">
        <v>30</v>
      </c>
      <c r="E190" s="45">
        <v>0.33560453000000001</v>
      </c>
      <c r="F190" s="44" t="s">
        <v>30</v>
      </c>
      <c r="G190" s="46">
        <v>0</v>
      </c>
      <c r="H190" s="44" t="s">
        <v>30</v>
      </c>
      <c r="I190" s="46">
        <f t="shared" si="61"/>
        <v>0.33560453000000001</v>
      </c>
      <c r="J190" s="44" t="s">
        <v>30</v>
      </c>
      <c r="K190" s="45">
        <v>0.33560453000000001</v>
      </c>
      <c r="L190" s="44" t="s">
        <v>30</v>
      </c>
      <c r="M190" s="45">
        <v>0.33460000000000001</v>
      </c>
      <c r="N190" s="44" t="s">
        <v>30</v>
      </c>
      <c r="O190" s="47">
        <f t="shared" si="62"/>
        <v>1.0045300000000035E-3</v>
      </c>
      <c r="P190" s="44" t="s">
        <v>30</v>
      </c>
      <c r="Q190" s="47">
        <f t="shared" si="63"/>
        <v>-1.0045300000000035E-3</v>
      </c>
      <c r="R190" s="44" t="s">
        <v>30</v>
      </c>
      <c r="S190" s="88">
        <f t="shared" si="60"/>
        <v>-2.9931955924432947E-3</v>
      </c>
      <c r="T190" s="48" t="s">
        <v>30</v>
      </c>
      <c r="U190" s="21"/>
      <c r="V190" s="13"/>
      <c r="W190" s="13"/>
      <c r="X190" s="23"/>
      <c r="Y190" s="23"/>
      <c r="Z190" s="23"/>
      <c r="AA190" s="23"/>
      <c r="AC190" s="23"/>
    </row>
    <row r="191" spans="1:29" ht="31.5" x14ac:dyDescent="0.25">
      <c r="A191" s="49" t="s">
        <v>397</v>
      </c>
      <c r="B191" s="66" t="s">
        <v>428</v>
      </c>
      <c r="C191" s="59" t="s">
        <v>429</v>
      </c>
      <c r="D191" s="45" t="s">
        <v>30</v>
      </c>
      <c r="E191" s="45">
        <v>0.4530806</v>
      </c>
      <c r="F191" s="44" t="s">
        <v>30</v>
      </c>
      <c r="G191" s="46">
        <v>0</v>
      </c>
      <c r="H191" s="44" t="s">
        <v>30</v>
      </c>
      <c r="I191" s="46">
        <f t="shared" si="61"/>
        <v>0.4530806</v>
      </c>
      <c r="J191" s="44" t="s">
        <v>30</v>
      </c>
      <c r="K191" s="45">
        <v>0.4530806</v>
      </c>
      <c r="L191" s="44" t="s">
        <v>30</v>
      </c>
      <c r="M191" s="45">
        <v>0</v>
      </c>
      <c r="N191" s="44" t="s">
        <v>30</v>
      </c>
      <c r="O191" s="47">
        <f t="shared" si="62"/>
        <v>0.4530806</v>
      </c>
      <c r="P191" s="44" t="s">
        <v>30</v>
      </c>
      <c r="Q191" s="47">
        <f t="shared" si="63"/>
        <v>-0.4530806</v>
      </c>
      <c r="R191" s="44" t="s">
        <v>30</v>
      </c>
      <c r="S191" s="88">
        <f t="shared" si="60"/>
        <v>-1</v>
      </c>
      <c r="T191" s="48" t="s">
        <v>430</v>
      </c>
      <c r="U191" s="21"/>
      <c r="V191" s="13"/>
      <c r="W191" s="13"/>
      <c r="X191" s="23"/>
      <c r="Y191" s="23"/>
      <c r="Z191" s="23"/>
      <c r="AA191" s="23"/>
      <c r="AC191" s="23"/>
    </row>
    <row r="192" spans="1:29" ht="31.5" x14ac:dyDescent="0.25">
      <c r="A192" s="49" t="s">
        <v>397</v>
      </c>
      <c r="B192" s="66" t="s">
        <v>431</v>
      </c>
      <c r="C192" s="59" t="s">
        <v>432</v>
      </c>
      <c r="D192" s="45" t="s">
        <v>30</v>
      </c>
      <c r="E192" s="45">
        <v>0.33043928</v>
      </c>
      <c r="F192" s="44" t="s">
        <v>30</v>
      </c>
      <c r="G192" s="46">
        <v>0</v>
      </c>
      <c r="H192" s="44" t="s">
        <v>30</v>
      </c>
      <c r="I192" s="46">
        <f t="shared" si="61"/>
        <v>0.33043928</v>
      </c>
      <c r="J192" s="44" t="s">
        <v>30</v>
      </c>
      <c r="K192" s="45">
        <v>0.15688928000000002</v>
      </c>
      <c r="L192" s="44" t="s">
        <v>30</v>
      </c>
      <c r="M192" s="45">
        <v>0.12</v>
      </c>
      <c r="N192" s="44" t="s">
        <v>30</v>
      </c>
      <c r="O192" s="47">
        <f t="shared" si="62"/>
        <v>0.21043928000000001</v>
      </c>
      <c r="P192" s="44" t="s">
        <v>30</v>
      </c>
      <c r="Q192" s="47">
        <f t="shared" si="63"/>
        <v>-3.6889280000000024E-2</v>
      </c>
      <c r="R192" s="44" t="s">
        <v>30</v>
      </c>
      <c r="S192" s="88">
        <f t="shared" si="60"/>
        <v>-0.23512938551314672</v>
      </c>
      <c r="T192" s="48" t="s">
        <v>415</v>
      </c>
      <c r="U192" s="21"/>
      <c r="V192" s="13"/>
      <c r="W192" s="13"/>
      <c r="X192" s="23"/>
      <c r="Y192" s="23"/>
      <c r="Z192" s="23"/>
      <c r="AA192" s="23"/>
      <c r="AC192" s="23"/>
    </row>
    <row r="193" spans="1:29" ht="31.5" x14ac:dyDescent="0.25">
      <c r="A193" s="49" t="s">
        <v>397</v>
      </c>
      <c r="B193" s="66" t="s">
        <v>433</v>
      </c>
      <c r="C193" s="59" t="s">
        <v>434</v>
      </c>
      <c r="D193" s="45" t="s">
        <v>30</v>
      </c>
      <c r="E193" s="45" t="s">
        <v>30</v>
      </c>
      <c r="F193" s="44" t="s">
        <v>30</v>
      </c>
      <c r="G193" s="46" t="s">
        <v>30</v>
      </c>
      <c r="H193" s="44" t="s">
        <v>30</v>
      </c>
      <c r="I193" s="46" t="s">
        <v>30</v>
      </c>
      <c r="J193" s="44" t="s">
        <v>30</v>
      </c>
      <c r="K193" s="45" t="s">
        <v>30</v>
      </c>
      <c r="L193" s="44" t="s">
        <v>30</v>
      </c>
      <c r="M193" s="45">
        <v>0.35733691999999995</v>
      </c>
      <c r="N193" s="44" t="s">
        <v>30</v>
      </c>
      <c r="O193" s="47" t="s">
        <v>30</v>
      </c>
      <c r="P193" s="44" t="s">
        <v>30</v>
      </c>
      <c r="Q193" s="47" t="s">
        <v>30</v>
      </c>
      <c r="R193" s="44" t="s">
        <v>30</v>
      </c>
      <c r="S193" s="88" t="s">
        <v>30</v>
      </c>
      <c r="T193" s="48" t="s">
        <v>435</v>
      </c>
      <c r="U193" s="21"/>
      <c r="V193" s="13"/>
      <c r="W193" s="13"/>
      <c r="X193" s="23"/>
      <c r="Y193" s="23"/>
      <c r="Z193" s="23"/>
      <c r="AA193" s="23"/>
      <c r="AC193" s="23"/>
    </row>
    <row r="194" spans="1:29" ht="31.5" x14ac:dyDescent="0.25">
      <c r="A194" s="49" t="s">
        <v>397</v>
      </c>
      <c r="B194" s="66" t="s">
        <v>436</v>
      </c>
      <c r="C194" s="59" t="s">
        <v>437</v>
      </c>
      <c r="D194" s="45" t="s">
        <v>30</v>
      </c>
      <c r="E194" s="45" t="s">
        <v>30</v>
      </c>
      <c r="F194" s="44" t="s">
        <v>30</v>
      </c>
      <c r="G194" s="46" t="s">
        <v>30</v>
      </c>
      <c r="H194" s="44" t="s">
        <v>30</v>
      </c>
      <c r="I194" s="46" t="s">
        <v>30</v>
      </c>
      <c r="J194" s="44" t="s">
        <v>30</v>
      </c>
      <c r="K194" s="45" t="s">
        <v>30</v>
      </c>
      <c r="L194" s="44" t="s">
        <v>30</v>
      </c>
      <c r="M194" s="45">
        <v>0.71467383999999989</v>
      </c>
      <c r="N194" s="44" t="s">
        <v>30</v>
      </c>
      <c r="O194" s="47" t="s">
        <v>30</v>
      </c>
      <c r="P194" s="44" t="s">
        <v>30</v>
      </c>
      <c r="Q194" s="47" t="s">
        <v>30</v>
      </c>
      <c r="R194" s="44" t="s">
        <v>30</v>
      </c>
      <c r="S194" s="88" t="s">
        <v>30</v>
      </c>
      <c r="T194" s="48" t="s">
        <v>435</v>
      </c>
      <c r="U194" s="21"/>
      <c r="V194" s="13"/>
      <c r="W194" s="13"/>
      <c r="X194" s="23"/>
      <c r="Y194" s="23"/>
      <c r="Z194" s="23"/>
      <c r="AA194" s="23"/>
      <c r="AC194" s="23"/>
    </row>
    <row r="195" spans="1:29" ht="31.5" x14ac:dyDescent="0.25">
      <c r="A195" s="49" t="s">
        <v>397</v>
      </c>
      <c r="B195" s="66" t="s">
        <v>438</v>
      </c>
      <c r="C195" s="59" t="s">
        <v>439</v>
      </c>
      <c r="D195" s="45" t="s">
        <v>30</v>
      </c>
      <c r="E195" s="45">
        <v>8.2608600000000004E-2</v>
      </c>
      <c r="F195" s="44" t="s">
        <v>30</v>
      </c>
      <c r="G195" s="46">
        <v>0</v>
      </c>
      <c r="H195" s="44" t="s">
        <v>30</v>
      </c>
      <c r="I195" s="46">
        <f t="shared" si="61"/>
        <v>8.2608600000000004E-2</v>
      </c>
      <c r="J195" s="44" t="s">
        <v>30</v>
      </c>
      <c r="K195" s="45">
        <v>8.2608600000000004E-2</v>
      </c>
      <c r="L195" s="44" t="s">
        <v>30</v>
      </c>
      <c r="M195" s="45">
        <v>0.12</v>
      </c>
      <c r="N195" s="44" t="s">
        <v>30</v>
      </c>
      <c r="O195" s="47">
        <f t="shared" si="62"/>
        <v>-3.7391399999999991E-2</v>
      </c>
      <c r="P195" s="44" t="s">
        <v>30</v>
      </c>
      <c r="Q195" s="47">
        <f t="shared" si="63"/>
        <v>3.7391399999999991E-2</v>
      </c>
      <c r="R195" s="44" t="s">
        <v>30</v>
      </c>
      <c r="S195" s="88">
        <f t="shared" si="60"/>
        <v>0.45263326094377571</v>
      </c>
      <c r="T195" s="48" t="s">
        <v>412</v>
      </c>
      <c r="U195" s="21"/>
      <c r="V195" s="13"/>
      <c r="W195" s="13"/>
      <c r="X195" s="23"/>
      <c r="Y195" s="23"/>
      <c r="Z195" s="23"/>
      <c r="AA195" s="23"/>
      <c r="AC195" s="23"/>
    </row>
    <row r="196" spans="1:29" ht="31.5" x14ac:dyDescent="0.25">
      <c r="A196" s="49" t="s">
        <v>397</v>
      </c>
      <c r="B196" s="66" t="s">
        <v>440</v>
      </c>
      <c r="C196" s="59" t="s">
        <v>441</v>
      </c>
      <c r="D196" s="45" t="s">
        <v>30</v>
      </c>
      <c r="E196" s="45">
        <v>0.275362</v>
      </c>
      <c r="F196" s="44" t="s">
        <v>30</v>
      </c>
      <c r="G196" s="46">
        <v>0</v>
      </c>
      <c r="H196" s="44" t="s">
        <v>30</v>
      </c>
      <c r="I196" s="46">
        <f t="shared" si="61"/>
        <v>0.275362</v>
      </c>
      <c r="J196" s="44" t="s">
        <v>30</v>
      </c>
      <c r="K196" s="45">
        <v>0.275362</v>
      </c>
      <c r="L196" s="44" t="s">
        <v>30</v>
      </c>
      <c r="M196" s="45">
        <v>0.37093799999999999</v>
      </c>
      <c r="N196" s="44" t="s">
        <v>30</v>
      </c>
      <c r="O196" s="47">
        <f t="shared" si="62"/>
        <v>-9.5575999999999994E-2</v>
      </c>
      <c r="P196" s="44" t="s">
        <v>30</v>
      </c>
      <c r="Q196" s="47">
        <f t="shared" si="63"/>
        <v>9.5575999999999994E-2</v>
      </c>
      <c r="R196" s="44" t="s">
        <v>30</v>
      </c>
      <c r="S196" s="88">
        <f t="shared" si="60"/>
        <v>0.34709219136990577</v>
      </c>
      <c r="T196" s="48" t="s">
        <v>412</v>
      </c>
      <c r="U196" s="21"/>
      <c r="V196" s="13"/>
      <c r="W196" s="13"/>
      <c r="X196" s="23"/>
      <c r="Y196" s="23"/>
      <c r="Z196" s="23"/>
      <c r="AA196" s="23"/>
      <c r="AC196" s="23"/>
    </row>
    <row r="197" spans="1:29" ht="31.5" x14ac:dyDescent="0.25">
      <c r="A197" s="49" t="s">
        <v>397</v>
      </c>
      <c r="B197" s="66" t="s">
        <v>442</v>
      </c>
      <c r="C197" s="59" t="s">
        <v>443</v>
      </c>
      <c r="D197" s="45" t="s">
        <v>30</v>
      </c>
      <c r="E197" s="45">
        <v>7.9796000000000006E-2</v>
      </c>
      <c r="F197" s="44" t="s">
        <v>30</v>
      </c>
      <c r="G197" s="46">
        <v>0</v>
      </c>
      <c r="H197" s="44" t="s">
        <v>30</v>
      </c>
      <c r="I197" s="46">
        <f t="shared" si="61"/>
        <v>7.9796000000000006E-2</v>
      </c>
      <c r="J197" s="44" t="s">
        <v>30</v>
      </c>
      <c r="K197" s="45">
        <v>7.9796000000000006E-2</v>
      </c>
      <c r="L197" s="44" t="s">
        <v>30</v>
      </c>
      <c r="M197" s="45">
        <v>0</v>
      </c>
      <c r="N197" s="44" t="s">
        <v>30</v>
      </c>
      <c r="O197" s="47">
        <f t="shared" si="62"/>
        <v>7.9796000000000006E-2</v>
      </c>
      <c r="P197" s="44" t="s">
        <v>30</v>
      </c>
      <c r="Q197" s="47">
        <f t="shared" si="63"/>
        <v>-7.9796000000000006E-2</v>
      </c>
      <c r="R197" s="44" t="s">
        <v>30</v>
      </c>
      <c r="S197" s="88">
        <f t="shared" si="60"/>
        <v>-1</v>
      </c>
      <c r="T197" s="48" t="s">
        <v>444</v>
      </c>
      <c r="U197" s="21"/>
      <c r="V197" s="13"/>
      <c r="W197" s="13"/>
      <c r="X197" s="23"/>
      <c r="Y197" s="23"/>
      <c r="Z197" s="23"/>
      <c r="AA197" s="23"/>
      <c r="AC197" s="23"/>
    </row>
    <row r="198" spans="1:29" ht="47.25" x14ac:dyDescent="0.25">
      <c r="A198" s="49" t="s">
        <v>397</v>
      </c>
      <c r="B198" s="66" t="s">
        <v>445</v>
      </c>
      <c r="C198" s="59" t="s">
        <v>446</v>
      </c>
      <c r="D198" s="45" t="s">
        <v>30</v>
      </c>
      <c r="E198" s="45">
        <v>0.42920700000000001</v>
      </c>
      <c r="F198" s="44" t="s">
        <v>30</v>
      </c>
      <c r="G198" s="46">
        <v>0</v>
      </c>
      <c r="H198" s="44" t="s">
        <v>30</v>
      </c>
      <c r="I198" s="46">
        <f t="shared" si="61"/>
        <v>0.42920700000000001</v>
      </c>
      <c r="J198" s="44" t="s">
        <v>30</v>
      </c>
      <c r="K198" s="45">
        <v>0.42920700000000001</v>
      </c>
      <c r="L198" s="44" t="s">
        <v>30</v>
      </c>
      <c r="M198" s="45">
        <v>0</v>
      </c>
      <c r="N198" s="44" t="s">
        <v>30</v>
      </c>
      <c r="O198" s="47">
        <f t="shared" si="62"/>
        <v>0.42920700000000001</v>
      </c>
      <c r="P198" s="44" t="s">
        <v>30</v>
      </c>
      <c r="Q198" s="47">
        <f t="shared" si="63"/>
        <v>-0.42920700000000001</v>
      </c>
      <c r="R198" s="44" t="s">
        <v>30</v>
      </c>
      <c r="S198" s="88">
        <f t="shared" si="60"/>
        <v>-1</v>
      </c>
      <c r="T198" s="48" t="s">
        <v>447</v>
      </c>
      <c r="U198" s="21"/>
      <c r="V198" s="13"/>
      <c r="W198" s="13"/>
      <c r="X198" s="23"/>
      <c r="Y198" s="23"/>
      <c r="Z198" s="23"/>
      <c r="AA198" s="23"/>
      <c r="AC198" s="23"/>
    </row>
    <row r="199" spans="1:29" ht="31.5" x14ac:dyDescent="0.25">
      <c r="A199" s="49" t="s">
        <v>397</v>
      </c>
      <c r="B199" s="66" t="s">
        <v>448</v>
      </c>
      <c r="C199" s="59" t="s">
        <v>449</v>
      </c>
      <c r="D199" s="45" t="s">
        <v>30</v>
      </c>
      <c r="E199" s="45">
        <v>0.73092699999999999</v>
      </c>
      <c r="F199" s="44" t="s">
        <v>30</v>
      </c>
      <c r="G199" s="46">
        <v>0</v>
      </c>
      <c r="H199" s="44" t="s">
        <v>30</v>
      </c>
      <c r="I199" s="46">
        <f t="shared" si="61"/>
        <v>0.73092699999999999</v>
      </c>
      <c r="J199" s="44" t="s">
        <v>30</v>
      </c>
      <c r="K199" s="45">
        <v>0.73092699999999999</v>
      </c>
      <c r="L199" s="44" t="s">
        <v>30</v>
      </c>
      <c r="M199" s="45">
        <v>0</v>
      </c>
      <c r="N199" s="44" t="s">
        <v>30</v>
      </c>
      <c r="O199" s="47">
        <f t="shared" si="62"/>
        <v>0.73092699999999999</v>
      </c>
      <c r="P199" s="44" t="s">
        <v>30</v>
      </c>
      <c r="Q199" s="47">
        <f t="shared" si="63"/>
        <v>-0.73092699999999999</v>
      </c>
      <c r="R199" s="44" t="s">
        <v>30</v>
      </c>
      <c r="S199" s="88">
        <f t="shared" si="60"/>
        <v>-1</v>
      </c>
      <c r="T199" s="48" t="s">
        <v>450</v>
      </c>
      <c r="U199" s="21"/>
      <c r="V199" s="13"/>
      <c r="W199" s="13"/>
      <c r="X199" s="23"/>
      <c r="Y199" s="23"/>
      <c r="Z199" s="23"/>
      <c r="AA199" s="23"/>
      <c r="AC199" s="23"/>
    </row>
    <row r="200" spans="1:29" ht="31.5" x14ac:dyDescent="0.25">
      <c r="A200" s="49" t="s">
        <v>397</v>
      </c>
      <c r="B200" s="66" t="s">
        <v>451</v>
      </c>
      <c r="C200" s="59" t="s">
        <v>452</v>
      </c>
      <c r="D200" s="45" t="s">
        <v>30</v>
      </c>
      <c r="E200" s="45">
        <v>0.58014410000000005</v>
      </c>
      <c r="F200" s="44" t="s">
        <v>30</v>
      </c>
      <c r="G200" s="46">
        <v>0</v>
      </c>
      <c r="H200" s="44" t="s">
        <v>30</v>
      </c>
      <c r="I200" s="46">
        <f t="shared" si="61"/>
        <v>0.58014410000000005</v>
      </c>
      <c r="J200" s="44" t="s">
        <v>30</v>
      </c>
      <c r="K200" s="45">
        <v>0.58014410000000005</v>
      </c>
      <c r="L200" s="44" t="s">
        <v>30</v>
      </c>
      <c r="M200" s="45">
        <v>0</v>
      </c>
      <c r="N200" s="44" t="s">
        <v>30</v>
      </c>
      <c r="O200" s="47">
        <f t="shared" si="62"/>
        <v>0.58014410000000005</v>
      </c>
      <c r="P200" s="44" t="s">
        <v>30</v>
      </c>
      <c r="Q200" s="47">
        <f t="shared" si="63"/>
        <v>-0.58014410000000005</v>
      </c>
      <c r="R200" s="44" t="s">
        <v>30</v>
      </c>
      <c r="S200" s="88">
        <f t="shared" si="60"/>
        <v>-1</v>
      </c>
      <c r="T200" s="48" t="s">
        <v>453</v>
      </c>
      <c r="U200" s="21"/>
      <c r="V200" s="13"/>
      <c r="W200" s="13"/>
      <c r="X200" s="23"/>
      <c r="Y200" s="23"/>
      <c r="Z200" s="23"/>
      <c r="AA200" s="23"/>
      <c r="AC200" s="23"/>
    </row>
    <row r="201" spans="1:29" ht="31.5" x14ac:dyDescent="0.25">
      <c r="A201" s="49" t="s">
        <v>397</v>
      </c>
      <c r="B201" s="66" t="s">
        <v>454</v>
      </c>
      <c r="C201" s="59" t="s">
        <v>455</v>
      </c>
      <c r="D201" s="45" t="s">
        <v>30</v>
      </c>
      <c r="E201" s="45">
        <v>0.58014410000000005</v>
      </c>
      <c r="F201" s="44" t="s">
        <v>30</v>
      </c>
      <c r="G201" s="46">
        <v>0</v>
      </c>
      <c r="H201" s="44" t="s">
        <v>30</v>
      </c>
      <c r="I201" s="46">
        <f t="shared" si="61"/>
        <v>0.58014410000000005</v>
      </c>
      <c r="J201" s="44" t="s">
        <v>30</v>
      </c>
      <c r="K201" s="45">
        <v>0.58014410000000005</v>
      </c>
      <c r="L201" s="44" t="s">
        <v>30</v>
      </c>
      <c r="M201" s="45">
        <v>0.97371000000000008</v>
      </c>
      <c r="N201" s="44" t="s">
        <v>30</v>
      </c>
      <c r="O201" s="47">
        <f t="shared" si="62"/>
        <v>-0.39356590000000002</v>
      </c>
      <c r="P201" s="44" t="s">
        <v>30</v>
      </c>
      <c r="Q201" s="47">
        <f t="shared" si="63"/>
        <v>0.39356590000000002</v>
      </c>
      <c r="R201" s="44" t="s">
        <v>30</v>
      </c>
      <c r="S201" s="88">
        <f t="shared" si="60"/>
        <v>0.67839335089333841</v>
      </c>
      <c r="T201" s="48" t="s">
        <v>456</v>
      </c>
      <c r="U201" s="21"/>
      <c r="V201" s="13"/>
      <c r="W201" s="13"/>
      <c r="X201" s="23"/>
      <c r="Y201" s="23"/>
      <c r="Z201" s="23"/>
      <c r="AA201" s="23"/>
      <c r="AC201" s="23"/>
    </row>
    <row r="202" spans="1:29" ht="31.5" x14ac:dyDescent="0.25">
      <c r="A202" s="49" t="s">
        <v>397</v>
      </c>
      <c r="B202" s="66" t="s">
        <v>457</v>
      </c>
      <c r="C202" s="59" t="s">
        <v>458</v>
      </c>
      <c r="D202" s="45" t="s">
        <v>30</v>
      </c>
      <c r="E202" s="45" t="s">
        <v>30</v>
      </c>
      <c r="F202" s="44" t="s">
        <v>30</v>
      </c>
      <c r="G202" s="46" t="s">
        <v>30</v>
      </c>
      <c r="H202" s="44" t="s">
        <v>30</v>
      </c>
      <c r="I202" s="46" t="s">
        <v>30</v>
      </c>
      <c r="J202" s="44" t="s">
        <v>30</v>
      </c>
      <c r="K202" s="45" t="s">
        <v>30</v>
      </c>
      <c r="L202" s="44" t="s">
        <v>30</v>
      </c>
      <c r="M202" s="45">
        <v>0</v>
      </c>
      <c r="N202" s="44" t="s">
        <v>30</v>
      </c>
      <c r="O202" s="47" t="s">
        <v>30</v>
      </c>
      <c r="P202" s="44" t="s">
        <v>30</v>
      </c>
      <c r="Q202" s="47" t="s">
        <v>30</v>
      </c>
      <c r="R202" s="44" t="s">
        <v>30</v>
      </c>
      <c r="S202" s="88" t="s">
        <v>30</v>
      </c>
      <c r="T202" s="48" t="s">
        <v>459</v>
      </c>
      <c r="U202" s="21"/>
      <c r="V202" s="13"/>
      <c r="W202" s="13"/>
      <c r="X202" s="23"/>
      <c r="Y202" s="23"/>
      <c r="Z202" s="23"/>
      <c r="AA202" s="23"/>
      <c r="AC202" s="23"/>
    </row>
    <row r="203" spans="1:29" ht="31.5" x14ac:dyDescent="0.25">
      <c r="A203" s="49" t="s">
        <v>397</v>
      </c>
      <c r="B203" s="66" t="s">
        <v>460</v>
      </c>
      <c r="C203" s="59" t="s">
        <v>461</v>
      </c>
      <c r="D203" s="45" t="s">
        <v>30</v>
      </c>
      <c r="E203" s="45">
        <v>0.40472900000000001</v>
      </c>
      <c r="F203" s="44" t="s">
        <v>30</v>
      </c>
      <c r="G203" s="46">
        <v>0</v>
      </c>
      <c r="H203" s="44" t="s">
        <v>30</v>
      </c>
      <c r="I203" s="46">
        <f t="shared" si="61"/>
        <v>0.40472900000000001</v>
      </c>
      <c r="J203" s="44" t="s">
        <v>30</v>
      </c>
      <c r="K203" s="45">
        <v>0.40472900000000001</v>
      </c>
      <c r="L203" s="44" t="s">
        <v>30</v>
      </c>
      <c r="M203" s="45">
        <v>0</v>
      </c>
      <c r="N203" s="44" t="s">
        <v>30</v>
      </c>
      <c r="O203" s="47">
        <f t="shared" si="62"/>
        <v>0.40472900000000001</v>
      </c>
      <c r="P203" s="44" t="s">
        <v>30</v>
      </c>
      <c r="Q203" s="47">
        <f t="shared" si="63"/>
        <v>-0.40472900000000001</v>
      </c>
      <c r="R203" s="44" t="s">
        <v>30</v>
      </c>
      <c r="S203" s="88">
        <f t="shared" si="60"/>
        <v>-1</v>
      </c>
      <c r="T203" s="48" t="s">
        <v>450</v>
      </c>
      <c r="U203" s="21"/>
      <c r="V203" s="13"/>
      <c r="W203" s="13"/>
      <c r="X203" s="23"/>
      <c r="Y203" s="23"/>
      <c r="Z203" s="23"/>
      <c r="AA203" s="23"/>
      <c r="AC203" s="23"/>
    </row>
    <row r="204" spans="1:29" ht="46.5" customHeight="1" x14ac:dyDescent="0.25">
      <c r="A204" s="49" t="s">
        <v>397</v>
      </c>
      <c r="B204" s="66" t="s">
        <v>462</v>
      </c>
      <c r="C204" s="59" t="s">
        <v>463</v>
      </c>
      <c r="D204" s="45" t="s">
        <v>30</v>
      </c>
      <c r="E204" s="45">
        <v>0.43648765</v>
      </c>
      <c r="F204" s="44" t="s">
        <v>30</v>
      </c>
      <c r="G204" s="46">
        <v>0</v>
      </c>
      <c r="H204" s="44" t="s">
        <v>30</v>
      </c>
      <c r="I204" s="46">
        <f t="shared" si="61"/>
        <v>0.43648765</v>
      </c>
      <c r="J204" s="44" t="s">
        <v>30</v>
      </c>
      <c r="K204" s="45">
        <v>0.43648765</v>
      </c>
      <c r="L204" s="44" t="s">
        <v>30</v>
      </c>
      <c r="M204" s="45">
        <v>0.59502999999999995</v>
      </c>
      <c r="N204" s="44" t="s">
        <v>30</v>
      </c>
      <c r="O204" s="47">
        <f t="shared" si="62"/>
        <v>-0.15854234999999994</v>
      </c>
      <c r="P204" s="44" t="s">
        <v>30</v>
      </c>
      <c r="Q204" s="47">
        <f t="shared" si="63"/>
        <v>0.15854234999999994</v>
      </c>
      <c r="R204" s="44" t="s">
        <v>30</v>
      </c>
      <c r="S204" s="88">
        <f t="shared" si="60"/>
        <v>0.36322299153252091</v>
      </c>
      <c r="T204" s="48" t="s">
        <v>456</v>
      </c>
      <c r="U204" s="21"/>
      <c r="V204" s="13"/>
      <c r="W204" s="13"/>
      <c r="X204" s="23"/>
      <c r="Y204" s="23"/>
      <c r="Z204" s="23"/>
      <c r="AA204" s="23"/>
      <c r="AC204" s="23"/>
    </row>
    <row r="205" spans="1:29" ht="31.5" x14ac:dyDescent="0.25">
      <c r="A205" s="49" t="s">
        <v>397</v>
      </c>
      <c r="B205" s="66" t="s">
        <v>464</v>
      </c>
      <c r="C205" s="59" t="s">
        <v>465</v>
      </c>
      <c r="D205" s="45" t="s">
        <v>30</v>
      </c>
      <c r="E205" s="45">
        <v>0.60486324000000002</v>
      </c>
      <c r="F205" s="44" t="s">
        <v>30</v>
      </c>
      <c r="G205" s="46">
        <v>0</v>
      </c>
      <c r="H205" s="44" t="s">
        <v>30</v>
      </c>
      <c r="I205" s="46">
        <f t="shared" si="61"/>
        <v>0.60486324000000002</v>
      </c>
      <c r="J205" s="44" t="s">
        <v>30</v>
      </c>
      <c r="K205" s="45">
        <v>0.60486324000000002</v>
      </c>
      <c r="L205" s="44" t="s">
        <v>30</v>
      </c>
      <c r="M205" s="45">
        <v>0.83550000000000002</v>
      </c>
      <c r="N205" s="44" t="s">
        <v>30</v>
      </c>
      <c r="O205" s="47">
        <f t="shared" si="62"/>
        <v>-0.23063676</v>
      </c>
      <c r="P205" s="44" t="s">
        <v>30</v>
      </c>
      <c r="Q205" s="47">
        <f t="shared" si="63"/>
        <v>0.23063676</v>
      </c>
      <c r="R205" s="44" t="s">
        <v>30</v>
      </c>
      <c r="S205" s="88">
        <f t="shared" si="60"/>
        <v>0.38130397873079541</v>
      </c>
      <c r="T205" s="48" t="s">
        <v>456</v>
      </c>
      <c r="U205" s="21"/>
      <c r="V205" s="13"/>
      <c r="W205" s="13"/>
      <c r="X205" s="23"/>
      <c r="Y205" s="23"/>
      <c r="Z205" s="23"/>
      <c r="AA205" s="23"/>
      <c r="AC205" s="23"/>
    </row>
    <row r="206" spans="1:29" ht="31.5" x14ac:dyDescent="0.25">
      <c r="A206" s="49" t="s">
        <v>397</v>
      </c>
      <c r="B206" s="66" t="s">
        <v>466</v>
      </c>
      <c r="C206" s="59" t="s">
        <v>467</v>
      </c>
      <c r="D206" s="45" t="s">
        <v>30</v>
      </c>
      <c r="E206" s="45">
        <v>0.17115135000000001</v>
      </c>
      <c r="F206" s="44" t="s">
        <v>30</v>
      </c>
      <c r="G206" s="46">
        <v>0</v>
      </c>
      <c r="H206" s="44" t="s">
        <v>30</v>
      </c>
      <c r="I206" s="46">
        <f t="shared" si="61"/>
        <v>0.17115135000000001</v>
      </c>
      <c r="J206" s="44" t="s">
        <v>30</v>
      </c>
      <c r="K206" s="45">
        <v>0.17115135000000001</v>
      </c>
      <c r="L206" s="44" t="s">
        <v>30</v>
      </c>
      <c r="M206" s="45">
        <v>0.23707499999999998</v>
      </c>
      <c r="N206" s="44" t="s">
        <v>30</v>
      </c>
      <c r="O206" s="47">
        <f t="shared" si="62"/>
        <v>-6.5923649999999973E-2</v>
      </c>
      <c r="P206" s="44" t="s">
        <v>30</v>
      </c>
      <c r="Q206" s="47">
        <f t="shared" si="63"/>
        <v>6.5923649999999973E-2</v>
      </c>
      <c r="R206" s="44" t="s">
        <v>30</v>
      </c>
      <c r="S206" s="88">
        <f t="shared" si="60"/>
        <v>0.38517750517305277</v>
      </c>
      <c r="T206" s="48" t="s">
        <v>456</v>
      </c>
      <c r="U206" s="21"/>
      <c r="V206" s="13"/>
      <c r="W206" s="13"/>
      <c r="X206" s="23"/>
      <c r="Y206" s="23"/>
      <c r="Z206" s="23"/>
      <c r="AA206" s="23"/>
      <c r="AC206" s="23"/>
    </row>
    <row r="207" spans="1:29" ht="31.5" x14ac:dyDescent="0.25">
      <c r="A207" s="49" t="s">
        <v>397</v>
      </c>
      <c r="B207" s="66" t="s">
        <v>468</v>
      </c>
      <c r="C207" s="59" t="s">
        <v>469</v>
      </c>
      <c r="D207" s="45" t="s">
        <v>30</v>
      </c>
      <c r="E207" s="45">
        <v>0.17115135000000001</v>
      </c>
      <c r="F207" s="44" t="s">
        <v>30</v>
      </c>
      <c r="G207" s="46">
        <v>0</v>
      </c>
      <c r="H207" s="44" t="s">
        <v>30</v>
      </c>
      <c r="I207" s="46">
        <f t="shared" si="61"/>
        <v>0.17115135000000001</v>
      </c>
      <c r="J207" s="44" t="s">
        <v>30</v>
      </c>
      <c r="K207" s="45">
        <v>0.17115135000000001</v>
      </c>
      <c r="L207" s="44" t="s">
        <v>30</v>
      </c>
      <c r="M207" s="45">
        <v>0</v>
      </c>
      <c r="N207" s="44" t="s">
        <v>30</v>
      </c>
      <c r="O207" s="47">
        <f t="shared" si="62"/>
        <v>0.17115135000000001</v>
      </c>
      <c r="P207" s="44" t="s">
        <v>30</v>
      </c>
      <c r="Q207" s="47">
        <f t="shared" si="63"/>
        <v>-0.17115135000000001</v>
      </c>
      <c r="R207" s="44" t="s">
        <v>30</v>
      </c>
      <c r="S207" s="88">
        <f t="shared" si="60"/>
        <v>-1</v>
      </c>
      <c r="T207" s="48" t="s">
        <v>453</v>
      </c>
      <c r="U207" s="21"/>
      <c r="V207" s="13"/>
      <c r="W207" s="13"/>
      <c r="X207" s="23"/>
      <c r="Y207" s="23"/>
      <c r="Z207" s="23"/>
      <c r="AA207" s="23"/>
      <c r="AC207" s="23"/>
    </row>
    <row r="208" spans="1:29" ht="31.5" x14ac:dyDescent="0.25">
      <c r="A208" s="49" t="s">
        <v>397</v>
      </c>
      <c r="B208" s="66" t="s">
        <v>470</v>
      </c>
      <c r="C208" s="59" t="s">
        <v>471</v>
      </c>
      <c r="D208" s="45" t="s">
        <v>30</v>
      </c>
      <c r="E208" s="45">
        <v>3.3175129999999999</v>
      </c>
      <c r="F208" s="44" t="s">
        <v>30</v>
      </c>
      <c r="G208" s="46">
        <v>0</v>
      </c>
      <c r="H208" s="44" t="s">
        <v>30</v>
      </c>
      <c r="I208" s="46">
        <f t="shared" si="61"/>
        <v>3.3175129999999999</v>
      </c>
      <c r="J208" s="44" t="s">
        <v>30</v>
      </c>
      <c r="K208" s="45">
        <v>3.3175129999999999</v>
      </c>
      <c r="L208" s="44" t="s">
        <v>30</v>
      </c>
      <c r="M208" s="45">
        <v>0</v>
      </c>
      <c r="N208" s="44" t="s">
        <v>30</v>
      </c>
      <c r="O208" s="47">
        <f t="shared" si="62"/>
        <v>3.3175129999999999</v>
      </c>
      <c r="P208" s="44" t="s">
        <v>30</v>
      </c>
      <c r="Q208" s="47">
        <f t="shared" si="63"/>
        <v>-3.3175129999999999</v>
      </c>
      <c r="R208" s="44" t="s">
        <v>30</v>
      </c>
      <c r="S208" s="88">
        <f t="shared" si="60"/>
        <v>-1</v>
      </c>
      <c r="T208" s="48" t="s">
        <v>453</v>
      </c>
      <c r="U208" s="21"/>
      <c r="V208" s="13"/>
      <c r="W208" s="13"/>
      <c r="X208" s="23"/>
      <c r="Y208" s="23"/>
      <c r="Z208" s="23"/>
      <c r="AA208" s="23"/>
      <c r="AC208" s="23"/>
    </row>
    <row r="209" spans="1:29" ht="45" customHeight="1" x14ac:dyDescent="0.25">
      <c r="A209" s="49" t="s">
        <v>397</v>
      </c>
      <c r="B209" s="66" t="s">
        <v>472</v>
      </c>
      <c r="C209" s="59" t="s">
        <v>473</v>
      </c>
      <c r="D209" s="45" t="s">
        <v>30</v>
      </c>
      <c r="E209" s="45">
        <v>1.77435342</v>
      </c>
      <c r="F209" s="44" t="s">
        <v>30</v>
      </c>
      <c r="G209" s="46">
        <v>0</v>
      </c>
      <c r="H209" s="44" t="s">
        <v>30</v>
      </c>
      <c r="I209" s="46">
        <f t="shared" si="61"/>
        <v>1.77435342</v>
      </c>
      <c r="J209" s="44" t="s">
        <v>30</v>
      </c>
      <c r="K209" s="45">
        <v>1.77435342</v>
      </c>
      <c r="L209" s="44" t="s">
        <v>30</v>
      </c>
      <c r="M209" s="45">
        <v>0</v>
      </c>
      <c r="N209" s="44" t="s">
        <v>30</v>
      </c>
      <c r="O209" s="47">
        <f t="shared" si="62"/>
        <v>1.77435342</v>
      </c>
      <c r="P209" s="44" t="s">
        <v>30</v>
      </c>
      <c r="Q209" s="47">
        <f t="shared" si="63"/>
        <v>-1.77435342</v>
      </c>
      <c r="R209" s="44" t="s">
        <v>30</v>
      </c>
      <c r="S209" s="88">
        <f t="shared" si="60"/>
        <v>-1</v>
      </c>
      <c r="T209" s="48" t="s">
        <v>450</v>
      </c>
      <c r="U209" s="21"/>
      <c r="V209" s="13"/>
      <c r="W209" s="13"/>
      <c r="X209" s="23"/>
      <c r="Y209" s="23"/>
      <c r="Z209" s="23"/>
      <c r="AA209" s="23"/>
      <c r="AC209" s="23"/>
    </row>
    <row r="210" spans="1:29" ht="31.5" x14ac:dyDescent="0.25">
      <c r="A210" s="49" t="s">
        <v>397</v>
      </c>
      <c r="B210" s="66" t="s">
        <v>474</v>
      </c>
      <c r="C210" s="59" t="s">
        <v>475</v>
      </c>
      <c r="D210" s="45" t="s">
        <v>30</v>
      </c>
      <c r="E210" s="45">
        <v>0.32061299999999998</v>
      </c>
      <c r="F210" s="44" t="s">
        <v>30</v>
      </c>
      <c r="G210" s="46">
        <v>0</v>
      </c>
      <c r="H210" s="44" t="s">
        <v>30</v>
      </c>
      <c r="I210" s="46">
        <f t="shared" si="61"/>
        <v>0.32061299999999998</v>
      </c>
      <c r="J210" s="44" t="s">
        <v>30</v>
      </c>
      <c r="K210" s="45">
        <v>0.32061299999999998</v>
      </c>
      <c r="L210" s="44" t="s">
        <v>30</v>
      </c>
      <c r="M210" s="45">
        <v>0.39769399999999999</v>
      </c>
      <c r="N210" s="44" t="s">
        <v>30</v>
      </c>
      <c r="O210" s="47">
        <f t="shared" si="62"/>
        <v>-7.7081000000000011E-2</v>
      </c>
      <c r="P210" s="44" t="s">
        <v>30</v>
      </c>
      <c r="Q210" s="47">
        <f t="shared" si="63"/>
        <v>7.7081000000000011E-2</v>
      </c>
      <c r="R210" s="44" t="s">
        <v>30</v>
      </c>
      <c r="S210" s="88">
        <f t="shared" si="60"/>
        <v>0.24041757508273218</v>
      </c>
      <c r="T210" s="48" t="s">
        <v>476</v>
      </c>
      <c r="U210" s="21"/>
      <c r="V210" s="13"/>
      <c r="W210" s="13"/>
      <c r="X210" s="23"/>
      <c r="Y210" s="23"/>
      <c r="Z210" s="23"/>
      <c r="AA210" s="23"/>
      <c r="AC210" s="23"/>
    </row>
    <row r="211" spans="1:29" ht="31.5" x14ac:dyDescent="0.25">
      <c r="A211" s="49" t="s">
        <v>397</v>
      </c>
      <c r="B211" s="66" t="s">
        <v>477</v>
      </c>
      <c r="C211" s="59" t="s">
        <v>478</v>
      </c>
      <c r="D211" s="45" t="s">
        <v>30</v>
      </c>
      <c r="E211" s="45" t="s">
        <v>30</v>
      </c>
      <c r="F211" s="44" t="s">
        <v>30</v>
      </c>
      <c r="G211" s="46" t="s">
        <v>30</v>
      </c>
      <c r="H211" s="44" t="s">
        <v>30</v>
      </c>
      <c r="I211" s="46" t="s">
        <v>30</v>
      </c>
      <c r="J211" s="44" t="s">
        <v>30</v>
      </c>
      <c r="K211" s="45" t="s">
        <v>30</v>
      </c>
      <c r="L211" s="44" t="s">
        <v>30</v>
      </c>
      <c r="M211" s="45">
        <v>0.375</v>
      </c>
      <c r="N211" s="44" t="s">
        <v>30</v>
      </c>
      <c r="O211" s="47" t="s">
        <v>30</v>
      </c>
      <c r="P211" s="44" t="s">
        <v>30</v>
      </c>
      <c r="Q211" s="47" t="s">
        <v>30</v>
      </c>
      <c r="R211" s="44" t="s">
        <v>30</v>
      </c>
      <c r="S211" s="88" t="s">
        <v>30</v>
      </c>
      <c r="T211" s="48" t="s">
        <v>479</v>
      </c>
      <c r="U211" s="21"/>
      <c r="V211" s="13"/>
      <c r="W211" s="13"/>
      <c r="X211" s="23"/>
      <c r="Y211" s="23"/>
      <c r="Z211" s="23"/>
      <c r="AA211" s="23"/>
      <c r="AC211" s="23"/>
    </row>
    <row r="212" spans="1:29" ht="31.5" x14ac:dyDescent="0.25">
      <c r="A212" s="49" t="s">
        <v>397</v>
      </c>
      <c r="B212" s="66" t="s">
        <v>480</v>
      </c>
      <c r="C212" s="59" t="s">
        <v>481</v>
      </c>
      <c r="D212" s="45" t="s">
        <v>30</v>
      </c>
      <c r="E212" s="45">
        <v>0.33869526</v>
      </c>
      <c r="F212" s="44" t="s">
        <v>30</v>
      </c>
      <c r="G212" s="46">
        <v>0</v>
      </c>
      <c r="H212" s="44" t="s">
        <v>30</v>
      </c>
      <c r="I212" s="46">
        <f t="shared" si="61"/>
        <v>0.33869526</v>
      </c>
      <c r="J212" s="44" t="s">
        <v>30</v>
      </c>
      <c r="K212" s="45">
        <v>0.33869526</v>
      </c>
      <c r="L212" s="44" t="s">
        <v>30</v>
      </c>
      <c r="M212" s="45">
        <v>0.35285417000000002</v>
      </c>
      <c r="N212" s="44" t="s">
        <v>30</v>
      </c>
      <c r="O212" s="47">
        <f t="shared" si="62"/>
        <v>-1.4158910000000025E-2</v>
      </c>
      <c r="P212" s="44" t="s">
        <v>30</v>
      </c>
      <c r="Q212" s="47">
        <f t="shared" si="63"/>
        <v>1.4158910000000025E-2</v>
      </c>
      <c r="R212" s="44" t="s">
        <v>30</v>
      </c>
      <c r="S212" s="88">
        <f t="shared" si="60"/>
        <v>4.1804275619328195E-2</v>
      </c>
      <c r="T212" s="48" t="s">
        <v>412</v>
      </c>
      <c r="U212" s="21"/>
      <c r="V212" s="13"/>
      <c r="W212" s="13"/>
      <c r="X212" s="23"/>
      <c r="Y212" s="23"/>
      <c r="Z212" s="23"/>
      <c r="AA212" s="23"/>
      <c r="AC212" s="23"/>
    </row>
    <row r="213" spans="1:29" ht="31.5" x14ac:dyDescent="0.25">
      <c r="A213" s="49" t="s">
        <v>397</v>
      </c>
      <c r="B213" s="66" t="s">
        <v>482</v>
      </c>
      <c r="C213" s="59" t="s">
        <v>483</v>
      </c>
      <c r="D213" s="45" t="s">
        <v>30</v>
      </c>
      <c r="E213" s="45">
        <v>0.33869526</v>
      </c>
      <c r="F213" s="44" t="s">
        <v>30</v>
      </c>
      <c r="G213" s="46">
        <v>0</v>
      </c>
      <c r="H213" s="44" t="s">
        <v>30</v>
      </c>
      <c r="I213" s="46">
        <f t="shared" si="61"/>
        <v>0.33869526</v>
      </c>
      <c r="J213" s="44" t="s">
        <v>30</v>
      </c>
      <c r="K213" s="45">
        <v>0.33869526</v>
      </c>
      <c r="L213" s="44" t="s">
        <v>30</v>
      </c>
      <c r="M213" s="45">
        <v>0.35285417000000002</v>
      </c>
      <c r="N213" s="44" t="s">
        <v>30</v>
      </c>
      <c r="O213" s="47">
        <f t="shared" si="62"/>
        <v>-1.4158910000000025E-2</v>
      </c>
      <c r="P213" s="44" t="s">
        <v>30</v>
      </c>
      <c r="Q213" s="47">
        <f t="shared" si="63"/>
        <v>1.4158910000000025E-2</v>
      </c>
      <c r="R213" s="44" t="s">
        <v>30</v>
      </c>
      <c r="S213" s="88">
        <f t="shared" si="60"/>
        <v>4.1804275619328195E-2</v>
      </c>
      <c r="T213" s="48" t="s">
        <v>412</v>
      </c>
      <c r="U213" s="21"/>
      <c r="V213" s="13"/>
      <c r="W213" s="13"/>
      <c r="X213" s="23"/>
      <c r="Y213" s="23"/>
      <c r="Z213" s="23"/>
      <c r="AA213" s="23"/>
      <c r="AC213" s="23"/>
    </row>
    <row r="214" spans="1:29" ht="31.5" x14ac:dyDescent="0.25">
      <c r="A214" s="49" t="s">
        <v>397</v>
      </c>
      <c r="B214" s="66" t="s">
        <v>484</v>
      </c>
      <c r="C214" s="59" t="s">
        <v>485</v>
      </c>
      <c r="D214" s="45" t="s">
        <v>30</v>
      </c>
      <c r="E214" s="45">
        <v>0.40940799999999999</v>
      </c>
      <c r="F214" s="44" t="s">
        <v>30</v>
      </c>
      <c r="G214" s="46">
        <v>0</v>
      </c>
      <c r="H214" s="44" t="s">
        <v>30</v>
      </c>
      <c r="I214" s="46">
        <f t="shared" si="61"/>
        <v>0.40940799999999999</v>
      </c>
      <c r="J214" s="44" t="s">
        <v>30</v>
      </c>
      <c r="K214" s="45">
        <v>0.40940799999999999</v>
      </c>
      <c r="L214" s="44" t="s">
        <v>30</v>
      </c>
      <c r="M214" s="45">
        <v>0.41964120000000005</v>
      </c>
      <c r="N214" s="44" t="s">
        <v>30</v>
      </c>
      <c r="O214" s="47">
        <f t="shared" si="62"/>
        <v>-1.0233200000000053E-2</v>
      </c>
      <c r="P214" s="44" t="s">
        <v>30</v>
      </c>
      <c r="Q214" s="47">
        <f t="shared" si="63"/>
        <v>1.0233200000000053E-2</v>
      </c>
      <c r="R214" s="44" t="s">
        <v>30</v>
      </c>
      <c r="S214" s="88">
        <f t="shared" si="60"/>
        <v>2.4995114897608386E-2</v>
      </c>
      <c r="T214" s="48" t="s">
        <v>456</v>
      </c>
      <c r="U214" s="21"/>
      <c r="V214" s="13"/>
      <c r="W214" s="13"/>
      <c r="X214" s="23"/>
      <c r="Y214" s="23"/>
      <c r="Z214" s="23"/>
      <c r="AA214" s="23"/>
      <c r="AC214" s="23"/>
    </row>
    <row r="215" spans="1:29" ht="31.5" x14ac:dyDescent="0.25">
      <c r="A215" s="49" t="s">
        <v>397</v>
      </c>
      <c r="B215" s="66" t="s">
        <v>486</v>
      </c>
      <c r="C215" s="59" t="s">
        <v>487</v>
      </c>
      <c r="D215" s="45" t="s">
        <v>30</v>
      </c>
      <c r="E215" s="45">
        <v>2.2464423199999999</v>
      </c>
      <c r="F215" s="44" t="s">
        <v>30</v>
      </c>
      <c r="G215" s="46">
        <v>0.82173000000000007</v>
      </c>
      <c r="H215" s="44" t="s">
        <v>30</v>
      </c>
      <c r="I215" s="46">
        <f t="shared" si="61"/>
        <v>1.4247123199999998</v>
      </c>
      <c r="J215" s="44" t="s">
        <v>30</v>
      </c>
      <c r="K215" s="45">
        <v>1.52037822</v>
      </c>
      <c r="L215" s="44" t="s">
        <v>30</v>
      </c>
      <c r="M215" s="45">
        <v>0</v>
      </c>
      <c r="N215" s="44" t="s">
        <v>30</v>
      </c>
      <c r="O215" s="47">
        <f t="shared" si="62"/>
        <v>1.4247123199999998</v>
      </c>
      <c r="P215" s="44" t="s">
        <v>30</v>
      </c>
      <c r="Q215" s="47">
        <f t="shared" si="63"/>
        <v>-1.52037822</v>
      </c>
      <c r="R215" s="44" t="s">
        <v>30</v>
      </c>
      <c r="S215" s="88">
        <f t="shared" si="60"/>
        <v>-1</v>
      </c>
      <c r="T215" s="48" t="s">
        <v>488</v>
      </c>
      <c r="U215" s="21"/>
      <c r="V215" s="13"/>
      <c r="W215" s="13"/>
      <c r="X215" s="23"/>
      <c r="Y215" s="23"/>
      <c r="Z215" s="23"/>
      <c r="AA215" s="23"/>
      <c r="AC215" s="23"/>
    </row>
    <row r="216" spans="1:29" ht="31.5" x14ac:dyDescent="0.25">
      <c r="A216" s="49" t="s">
        <v>397</v>
      </c>
      <c r="B216" s="66" t="s">
        <v>489</v>
      </c>
      <c r="C216" s="59" t="s">
        <v>490</v>
      </c>
      <c r="D216" s="45" t="s">
        <v>30</v>
      </c>
      <c r="E216" s="45">
        <v>19.329059000000001</v>
      </c>
      <c r="F216" s="44" t="s">
        <v>30</v>
      </c>
      <c r="G216" s="46">
        <v>7.5</v>
      </c>
      <c r="H216" s="44" t="s">
        <v>30</v>
      </c>
      <c r="I216" s="46">
        <f t="shared" si="61"/>
        <v>11.829059000000001</v>
      </c>
      <c r="J216" s="44" t="s">
        <v>30</v>
      </c>
      <c r="K216" s="45">
        <v>11.829058999999999</v>
      </c>
      <c r="L216" s="44" t="s">
        <v>30</v>
      </c>
      <c r="M216" s="45">
        <v>0</v>
      </c>
      <c r="N216" s="44" t="s">
        <v>30</v>
      </c>
      <c r="O216" s="47">
        <f t="shared" si="62"/>
        <v>11.829059000000001</v>
      </c>
      <c r="P216" s="44" t="s">
        <v>30</v>
      </c>
      <c r="Q216" s="47">
        <f t="shared" si="63"/>
        <v>-11.829058999999999</v>
      </c>
      <c r="R216" s="44" t="s">
        <v>30</v>
      </c>
      <c r="S216" s="88">
        <f t="shared" si="60"/>
        <v>-1</v>
      </c>
      <c r="T216" s="48" t="s">
        <v>488</v>
      </c>
      <c r="U216" s="21"/>
      <c r="V216" s="13"/>
      <c r="W216" s="13"/>
      <c r="X216" s="23"/>
      <c r="Y216" s="23"/>
      <c r="Z216" s="23"/>
      <c r="AA216" s="23"/>
      <c r="AC216" s="23"/>
    </row>
    <row r="217" spans="1:29" ht="47.25" x14ac:dyDescent="0.25">
      <c r="A217" s="49" t="s">
        <v>397</v>
      </c>
      <c r="B217" s="66" t="s">
        <v>491</v>
      </c>
      <c r="C217" s="59" t="s">
        <v>492</v>
      </c>
      <c r="D217" s="45" t="s">
        <v>30</v>
      </c>
      <c r="E217" s="45" t="s">
        <v>30</v>
      </c>
      <c r="F217" s="44" t="s">
        <v>30</v>
      </c>
      <c r="G217" s="46" t="s">
        <v>30</v>
      </c>
      <c r="H217" s="44" t="s">
        <v>30</v>
      </c>
      <c r="I217" s="46" t="s">
        <v>30</v>
      </c>
      <c r="J217" s="44" t="s">
        <v>30</v>
      </c>
      <c r="K217" s="45" t="s">
        <v>30</v>
      </c>
      <c r="L217" s="44" t="s">
        <v>30</v>
      </c>
      <c r="M217" s="45">
        <v>0.13918</v>
      </c>
      <c r="N217" s="44" t="s">
        <v>30</v>
      </c>
      <c r="O217" s="47" t="s">
        <v>30</v>
      </c>
      <c r="P217" s="44" t="s">
        <v>30</v>
      </c>
      <c r="Q217" s="47" t="s">
        <v>30</v>
      </c>
      <c r="R217" s="44" t="s">
        <v>30</v>
      </c>
      <c r="S217" s="88" t="s">
        <v>30</v>
      </c>
      <c r="T217" s="48" t="s">
        <v>493</v>
      </c>
      <c r="U217" s="21"/>
      <c r="V217" s="13"/>
      <c r="W217" s="13"/>
      <c r="X217" s="23"/>
      <c r="Y217" s="23"/>
      <c r="Z217" s="23"/>
      <c r="AA217" s="23"/>
      <c r="AC217" s="23"/>
    </row>
    <row r="218" spans="1:29" ht="47.25" x14ac:dyDescent="0.25">
      <c r="A218" s="49" t="s">
        <v>397</v>
      </c>
      <c r="B218" s="66" t="s">
        <v>494</v>
      </c>
      <c r="C218" s="59" t="s">
        <v>495</v>
      </c>
      <c r="D218" s="45" t="s">
        <v>30</v>
      </c>
      <c r="E218" s="45" t="s">
        <v>30</v>
      </c>
      <c r="F218" s="44" t="s">
        <v>30</v>
      </c>
      <c r="G218" s="46" t="s">
        <v>30</v>
      </c>
      <c r="H218" s="44" t="s">
        <v>30</v>
      </c>
      <c r="I218" s="46" t="s">
        <v>30</v>
      </c>
      <c r="J218" s="44" t="s">
        <v>30</v>
      </c>
      <c r="K218" s="45" t="s">
        <v>30</v>
      </c>
      <c r="L218" s="44" t="s">
        <v>30</v>
      </c>
      <c r="M218" s="45">
        <v>1.21666667</v>
      </c>
      <c r="N218" s="44" t="s">
        <v>30</v>
      </c>
      <c r="O218" s="47" t="s">
        <v>30</v>
      </c>
      <c r="P218" s="44" t="s">
        <v>30</v>
      </c>
      <c r="Q218" s="47" t="s">
        <v>30</v>
      </c>
      <c r="R218" s="44" t="s">
        <v>30</v>
      </c>
      <c r="S218" s="88" t="s">
        <v>30</v>
      </c>
      <c r="T218" s="48" t="s">
        <v>493</v>
      </c>
      <c r="U218" s="21"/>
      <c r="V218" s="13"/>
      <c r="W218" s="13"/>
      <c r="X218" s="23"/>
      <c r="Y218" s="23"/>
      <c r="Z218" s="23"/>
      <c r="AA218" s="23"/>
      <c r="AC218" s="23"/>
    </row>
    <row r="219" spans="1:29" ht="31.5" x14ac:dyDescent="0.25">
      <c r="A219" s="49" t="s">
        <v>397</v>
      </c>
      <c r="B219" s="66" t="s">
        <v>496</v>
      </c>
      <c r="C219" s="59" t="s">
        <v>497</v>
      </c>
      <c r="D219" s="45" t="s">
        <v>30</v>
      </c>
      <c r="E219" s="45" t="s">
        <v>30</v>
      </c>
      <c r="F219" s="44" t="s">
        <v>30</v>
      </c>
      <c r="G219" s="46" t="s">
        <v>30</v>
      </c>
      <c r="H219" s="44" t="s">
        <v>30</v>
      </c>
      <c r="I219" s="46" t="s">
        <v>30</v>
      </c>
      <c r="J219" s="44" t="s">
        <v>30</v>
      </c>
      <c r="K219" s="45" t="s">
        <v>30</v>
      </c>
      <c r="L219" s="44" t="s">
        <v>30</v>
      </c>
      <c r="M219" s="45">
        <v>4.9279500000000001</v>
      </c>
      <c r="N219" s="44" t="s">
        <v>30</v>
      </c>
      <c r="O219" s="47" t="s">
        <v>30</v>
      </c>
      <c r="P219" s="44" t="s">
        <v>30</v>
      </c>
      <c r="Q219" s="47" t="s">
        <v>30</v>
      </c>
      <c r="R219" s="44" t="s">
        <v>30</v>
      </c>
      <c r="S219" s="88" t="s">
        <v>30</v>
      </c>
      <c r="T219" s="48" t="s">
        <v>498</v>
      </c>
      <c r="U219" s="21"/>
      <c r="V219" s="13"/>
      <c r="W219" s="13"/>
      <c r="X219" s="23"/>
      <c r="Y219" s="23"/>
      <c r="Z219" s="23"/>
      <c r="AA219" s="23"/>
      <c r="AC219" s="23"/>
    </row>
    <row r="220" spans="1:29" ht="42.75" customHeight="1" x14ac:dyDescent="0.25">
      <c r="A220" s="49" t="s">
        <v>397</v>
      </c>
      <c r="B220" s="66" t="s">
        <v>499</v>
      </c>
      <c r="C220" s="59" t="s">
        <v>500</v>
      </c>
      <c r="D220" s="45" t="s">
        <v>30</v>
      </c>
      <c r="E220" s="45">
        <v>0.82539899999999999</v>
      </c>
      <c r="F220" s="44" t="s">
        <v>30</v>
      </c>
      <c r="G220" s="46">
        <v>0</v>
      </c>
      <c r="H220" s="44" t="s">
        <v>30</v>
      </c>
      <c r="I220" s="46">
        <f t="shared" si="61"/>
        <v>0.82539899999999999</v>
      </c>
      <c r="J220" s="44" t="s">
        <v>30</v>
      </c>
      <c r="K220" s="45">
        <v>0.82539899999999999</v>
      </c>
      <c r="L220" s="44" t="s">
        <v>30</v>
      </c>
      <c r="M220" s="45">
        <v>0</v>
      </c>
      <c r="N220" s="44" t="s">
        <v>30</v>
      </c>
      <c r="O220" s="47">
        <f t="shared" si="62"/>
        <v>0.82539899999999999</v>
      </c>
      <c r="P220" s="44" t="s">
        <v>30</v>
      </c>
      <c r="Q220" s="47">
        <f t="shared" si="63"/>
        <v>-0.82539899999999999</v>
      </c>
      <c r="R220" s="44" t="s">
        <v>30</v>
      </c>
      <c r="S220" s="88">
        <f t="shared" si="60"/>
        <v>-1</v>
      </c>
      <c r="T220" s="48" t="s">
        <v>488</v>
      </c>
      <c r="U220" s="21"/>
      <c r="V220" s="13"/>
      <c r="W220" s="13"/>
      <c r="X220" s="23"/>
      <c r="Y220" s="23"/>
      <c r="Z220" s="23"/>
      <c r="AA220" s="23"/>
      <c r="AC220" s="23"/>
    </row>
    <row r="221" spans="1:29" ht="126" x14ac:dyDescent="0.25">
      <c r="A221" s="49" t="s">
        <v>397</v>
      </c>
      <c r="B221" s="66" t="s">
        <v>501</v>
      </c>
      <c r="C221" s="59" t="s">
        <v>502</v>
      </c>
      <c r="D221" s="45" t="s">
        <v>30</v>
      </c>
      <c r="E221" s="45" t="s">
        <v>30</v>
      </c>
      <c r="F221" s="44" t="s">
        <v>30</v>
      </c>
      <c r="G221" s="46" t="s">
        <v>30</v>
      </c>
      <c r="H221" s="44" t="s">
        <v>30</v>
      </c>
      <c r="I221" s="46" t="s">
        <v>30</v>
      </c>
      <c r="J221" s="44" t="s">
        <v>30</v>
      </c>
      <c r="K221" s="45" t="s">
        <v>30</v>
      </c>
      <c r="L221" s="44" t="s">
        <v>30</v>
      </c>
      <c r="M221" s="45">
        <v>0.1585</v>
      </c>
      <c r="N221" s="44" t="s">
        <v>30</v>
      </c>
      <c r="O221" s="47" t="s">
        <v>30</v>
      </c>
      <c r="P221" s="44" t="s">
        <v>30</v>
      </c>
      <c r="Q221" s="47" t="s">
        <v>30</v>
      </c>
      <c r="R221" s="44" t="s">
        <v>30</v>
      </c>
      <c r="S221" s="88" t="s">
        <v>30</v>
      </c>
      <c r="T221" s="48" t="s">
        <v>503</v>
      </c>
      <c r="U221" s="21"/>
      <c r="V221" s="13"/>
      <c r="W221" s="13"/>
      <c r="X221" s="23"/>
      <c r="Y221" s="23"/>
      <c r="Z221" s="23"/>
      <c r="AA221" s="23"/>
      <c r="AC221" s="23"/>
    </row>
    <row r="222" spans="1:29" ht="126" x14ac:dyDescent="0.25">
      <c r="A222" s="49" t="s">
        <v>397</v>
      </c>
      <c r="B222" s="66" t="s">
        <v>504</v>
      </c>
      <c r="C222" s="59" t="s">
        <v>505</v>
      </c>
      <c r="D222" s="45" t="s">
        <v>30</v>
      </c>
      <c r="E222" s="45" t="s">
        <v>30</v>
      </c>
      <c r="F222" s="44" t="s">
        <v>30</v>
      </c>
      <c r="G222" s="46" t="s">
        <v>30</v>
      </c>
      <c r="H222" s="44" t="s">
        <v>30</v>
      </c>
      <c r="I222" s="46" t="s">
        <v>30</v>
      </c>
      <c r="J222" s="44" t="s">
        <v>30</v>
      </c>
      <c r="K222" s="45" t="s">
        <v>30</v>
      </c>
      <c r="L222" s="44" t="s">
        <v>30</v>
      </c>
      <c r="M222" s="45">
        <v>1.8608099999999999</v>
      </c>
      <c r="N222" s="44" t="s">
        <v>30</v>
      </c>
      <c r="O222" s="47" t="s">
        <v>30</v>
      </c>
      <c r="P222" s="44" t="s">
        <v>30</v>
      </c>
      <c r="Q222" s="47" t="s">
        <v>30</v>
      </c>
      <c r="R222" s="44" t="s">
        <v>30</v>
      </c>
      <c r="S222" s="88" t="s">
        <v>30</v>
      </c>
      <c r="T222" s="48" t="s">
        <v>503</v>
      </c>
      <c r="U222" s="21"/>
      <c r="V222" s="13"/>
      <c r="W222" s="13"/>
      <c r="X222" s="23"/>
      <c r="Y222" s="23"/>
      <c r="Z222" s="23"/>
      <c r="AA222" s="23"/>
      <c r="AC222" s="23"/>
    </row>
    <row r="223" spans="1:29" ht="126" x14ac:dyDescent="0.25">
      <c r="A223" s="49" t="s">
        <v>397</v>
      </c>
      <c r="B223" s="66" t="s">
        <v>506</v>
      </c>
      <c r="C223" s="59" t="s">
        <v>507</v>
      </c>
      <c r="D223" s="45" t="s">
        <v>30</v>
      </c>
      <c r="E223" s="45" t="s">
        <v>30</v>
      </c>
      <c r="F223" s="44" t="s">
        <v>30</v>
      </c>
      <c r="G223" s="46" t="s">
        <v>30</v>
      </c>
      <c r="H223" s="44" t="s">
        <v>30</v>
      </c>
      <c r="I223" s="46" t="s">
        <v>30</v>
      </c>
      <c r="J223" s="44" t="s">
        <v>30</v>
      </c>
      <c r="K223" s="45" t="s">
        <v>30</v>
      </c>
      <c r="L223" s="44" t="s">
        <v>30</v>
      </c>
      <c r="M223" s="45">
        <v>0.22733400000000001</v>
      </c>
      <c r="N223" s="44" t="s">
        <v>30</v>
      </c>
      <c r="O223" s="47" t="s">
        <v>30</v>
      </c>
      <c r="P223" s="44" t="s">
        <v>30</v>
      </c>
      <c r="Q223" s="47" t="s">
        <v>30</v>
      </c>
      <c r="R223" s="44" t="s">
        <v>30</v>
      </c>
      <c r="S223" s="88" t="s">
        <v>30</v>
      </c>
      <c r="T223" s="48" t="s">
        <v>503</v>
      </c>
      <c r="U223" s="21"/>
      <c r="V223" s="13"/>
      <c r="W223" s="13"/>
      <c r="X223" s="23"/>
      <c r="Y223" s="23"/>
      <c r="Z223" s="23"/>
      <c r="AA223" s="23"/>
      <c r="AC223" s="23"/>
    </row>
    <row r="224" spans="1:29" ht="31.5" x14ac:dyDescent="0.25">
      <c r="A224" s="49" t="s">
        <v>397</v>
      </c>
      <c r="B224" s="66" t="s">
        <v>508</v>
      </c>
      <c r="C224" s="59" t="s">
        <v>509</v>
      </c>
      <c r="D224" s="45" t="s">
        <v>30</v>
      </c>
      <c r="E224" s="45">
        <v>3.6876880000000001</v>
      </c>
      <c r="F224" s="44" t="s">
        <v>30</v>
      </c>
      <c r="G224" s="46">
        <v>0</v>
      </c>
      <c r="H224" s="44" t="s">
        <v>30</v>
      </c>
      <c r="I224" s="46">
        <f t="shared" si="61"/>
        <v>3.6876880000000001</v>
      </c>
      <c r="J224" s="44" t="s">
        <v>30</v>
      </c>
      <c r="K224" s="45">
        <v>3.6876880000000001</v>
      </c>
      <c r="L224" s="44" t="s">
        <v>30</v>
      </c>
      <c r="M224" s="45">
        <v>4.7090770000000006</v>
      </c>
      <c r="N224" s="44" t="s">
        <v>30</v>
      </c>
      <c r="O224" s="47">
        <f t="shared" si="62"/>
        <v>-1.0213890000000005</v>
      </c>
      <c r="P224" s="44" t="s">
        <v>30</v>
      </c>
      <c r="Q224" s="47">
        <f t="shared" si="63"/>
        <v>1.0213890000000005</v>
      </c>
      <c r="R224" s="44" t="s">
        <v>30</v>
      </c>
      <c r="S224" s="88">
        <f t="shared" si="60"/>
        <v>0.27697272654302657</v>
      </c>
      <c r="T224" s="48" t="s">
        <v>476</v>
      </c>
      <c r="U224" s="21"/>
      <c r="V224" s="13"/>
      <c r="W224" s="13"/>
      <c r="X224" s="23"/>
      <c r="Y224" s="23"/>
      <c r="Z224" s="23"/>
      <c r="AA224" s="23"/>
      <c r="AC224" s="23"/>
    </row>
    <row r="225" spans="1:29" ht="47.25" x14ac:dyDescent="0.25">
      <c r="A225" s="49" t="s">
        <v>397</v>
      </c>
      <c r="B225" s="50" t="s">
        <v>510</v>
      </c>
      <c r="C225" s="59" t="s">
        <v>511</v>
      </c>
      <c r="D225" s="45" t="s">
        <v>30</v>
      </c>
      <c r="E225" s="45" t="s">
        <v>30</v>
      </c>
      <c r="F225" s="44" t="s">
        <v>30</v>
      </c>
      <c r="G225" s="46" t="s">
        <v>30</v>
      </c>
      <c r="H225" s="44" t="s">
        <v>30</v>
      </c>
      <c r="I225" s="46" t="s">
        <v>30</v>
      </c>
      <c r="J225" s="44" t="s">
        <v>30</v>
      </c>
      <c r="K225" s="45" t="s">
        <v>30</v>
      </c>
      <c r="L225" s="44" t="s">
        <v>30</v>
      </c>
      <c r="M225" s="45">
        <v>2.855</v>
      </c>
      <c r="N225" s="44" t="s">
        <v>30</v>
      </c>
      <c r="O225" s="47" t="s">
        <v>30</v>
      </c>
      <c r="P225" s="44" t="s">
        <v>30</v>
      </c>
      <c r="Q225" s="47" t="s">
        <v>30</v>
      </c>
      <c r="R225" s="44" t="s">
        <v>30</v>
      </c>
      <c r="S225" s="88" t="s">
        <v>30</v>
      </c>
      <c r="T225" s="48" t="s">
        <v>326</v>
      </c>
      <c r="U225" s="21"/>
      <c r="V225" s="13"/>
      <c r="W225" s="13"/>
      <c r="X225" s="23"/>
      <c r="Y225" s="23"/>
      <c r="Z225" s="23"/>
      <c r="AA225" s="23"/>
      <c r="AC225" s="23"/>
    </row>
    <row r="226" spans="1:29" ht="31.5" x14ac:dyDescent="0.25">
      <c r="A226" s="42" t="s">
        <v>397</v>
      </c>
      <c r="B226" s="53" t="s">
        <v>512</v>
      </c>
      <c r="C226" s="46" t="s">
        <v>513</v>
      </c>
      <c r="D226" s="45" t="s">
        <v>30</v>
      </c>
      <c r="E226" s="45" t="s">
        <v>30</v>
      </c>
      <c r="F226" s="44" t="s">
        <v>30</v>
      </c>
      <c r="G226" s="46" t="s">
        <v>30</v>
      </c>
      <c r="H226" s="44" t="s">
        <v>30</v>
      </c>
      <c r="I226" s="46" t="s">
        <v>30</v>
      </c>
      <c r="J226" s="44" t="s">
        <v>30</v>
      </c>
      <c r="K226" s="45" t="s">
        <v>30</v>
      </c>
      <c r="L226" s="44" t="s">
        <v>30</v>
      </c>
      <c r="M226" s="45">
        <v>0.23480000000000001</v>
      </c>
      <c r="N226" s="44" t="s">
        <v>30</v>
      </c>
      <c r="O226" s="47" t="s">
        <v>30</v>
      </c>
      <c r="P226" s="44" t="s">
        <v>30</v>
      </c>
      <c r="Q226" s="47" t="s">
        <v>30</v>
      </c>
      <c r="R226" s="44" t="s">
        <v>30</v>
      </c>
      <c r="S226" s="88" t="s">
        <v>30</v>
      </c>
      <c r="T226" s="48" t="s">
        <v>514</v>
      </c>
      <c r="U226" s="21"/>
      <c r="V226" s="13"/>
      <c r="W226" s="13"/>
      <c r="X226" s="23"/>
      <c r="Y226" s="23"/>
      <c r="Z226" s="23"/>
      <c r="AA226" s="23"/>
      <c r="AC226" s="23"/>
    </row>
    <row r="227" spans="1:29" ht="47.25" x14ac:dyDescent="0.25">
      <c r="A227" s="42" t="s">
        <v>397</v>
      </c>
      <c r="B227" s="53" t="s">
        <v>515</v>
      </c>
      <c r="C227" s="46" t="s">
        <v>516</v>
      </c>
      <c r="D227" s="45" t="s">
        <v>30</v>
      </c>
      <c r="E227" s="45" t="s">
        <v>30</v>
      </c>
      <c r="F227" s="44" t="s">
        <v>30</v>
      </c>
      <c r="G227" s="46" t="s">
        <v>30</v>
      </c>
      <c r="H227" s="44" t="s">
        <v>30</v>
      </c>
      <c r="I227" s="46" t="s">
        <v>30</v>
      </c>
      <c r="J227" s="44" t="s">
        <v>30</v>
      </c>
      <c r="K227" s="45" t="s">
        <v>30</v>
      </c>
      <c r="L227" s="44" t="s">
        <v>30</v>
      </c>
      <c r="M227" s="45">
        <v>0.81666666999999993</v>
      </c>
      <c r="N227" s="44" t="s">
        <v>30</v>
      </c>
      <c r="O227" s="47" t="s">
        <v>30</v>
      </c>
      <c r="P227" s="44" t="s">
        <v>30</v>
      </c>
      <c r="Q227" s="47" t="s">
        <v>30</v>
      </c>
      <c r="R227" s="44" t="s">
        <v>30</v>
      </c>
      <c r="S227" s="88" t="s">
        <v>30</v>
      </c>
      <c r="T227" s="48" t="s">
        <v>493</v>
      </c>
      <c r="U227" s="21"/>
      <c r="V227" s="13"/>
      <c r="W227" s="13"/>
      <c r="X227" s="23"/>
      <c r="Y227" s="23"/>
      <c r="Z227" s="23"/>
      <c r="AA227" s="23"/>
      <c r="AC227" s="23"/>
    </row>
    <row r="228" spans="1:29" ht="47.25" x14ac:dyDescent="0.25">
      <c r="A228" s="42" t="s">
        <v>397</v>
      </c>
      <c r="B228" s="43" t="s">
        <v>517</v>
      </c>
      <c r="C228" s="46" t="s">
        <v>518</v>
      </c>
      <c r="D228" s="45" t="s">
        <v>30</v>
      </c>
      <c r="E228" s="45" t="s">
        <v>30</v>
      </c>
      <c r="F228" s="44" t="s">
        <v>30</v>
      </c>
      <c r="G228" s="46" t="s">
        <v>30</v>
      </c>
      <c r="H228" s="44" t="s">
        <v>30</v>
      </c>
      <c r="I228" s="46" t="s">
        <v>30</v>
      </c>
      <c r="J228" s="44" t="s">
        <v>30</v>
      </c>
      <c r="K228" s="45" t="s">
        <v>30</v>
      </c>
      <c r="L228" s="44" t="s">
        <v>30</v>
      </c>
      <c r="M228" s="45">
        <v>0.41201549999999998</v>
      </c>
      <c r="N228" s="44" t="s">
        <v>30</v>
      </c>
      <c r="O228" s="47" t="s">
        <v>30</v>
      </c>
      <c r="P228" s="44" t="s">
        <v>30</v>
      </c>
      <c r="Q228" s="47" t="s">
        <v>30</v>
      </c>
      <c r="R228" s="44" t="s">
        <v>30</v>
      </c>
      <c r="S228" s="88" t="s">
        <v>30</v>
      </c>
      <c r="T228" s="48" t="s">
        <v>493</v>
      </c>
      <c r="U228" s="21"/>
      <c r="V228" s="13"/>
      <c r="W228" s="13"/>
      <c r="X228" s="23"/>
      <c r="Y228" s="23"/>
      <c r="Z228" s="23"/>
      <c r="AA228" s="23"/>
      <c r="AC228" s="23"/>
    </row>
    <row r="229" spans="1:29" ht="47.25" x14ac:dyDescent="0.25">
      <c r="A229" s="42" t="s">
        <v>397</v>
      </c>
      <c r="B229" s="43" t="s">
        <v>519</v>
      </c>
      <c r="C229" s="46" t="s">
        <v>520</v>
      </c>
      <c r="D229" s="45" t="s">
        <v>30</v>
      </c>
      <c r="E229" s="45" t="s">
        <v>30</v>
      </c>
      <c r="F229" s="44" t="s">
        <v>30</v>
      </c>
      <c r="G229" s="46" t="s">
        <v>30</v>
      </c>
      <c r="H229" s="44" t="s">
        <v>30</v>
      </c>
      <c r="I229" s="46" t="s">
        <v>30</v>
      </c>
      <c r="J229" s="44" t="s">
        <v>30</v>
      </c>
      <c r="K229" s="45" t="s">
        <v>30</v>
      </c>
      <c r="L229" s="44" t="s">
        <v>30</v>
      </c>
      <c r="M229" s="45">
        <v>1.0261386399999999</v>
      </c>
      <c r="N229" s="44" t="s">
        <v>30</v>
      </c>
      <c r="O229" s="47" t="s">
        <v>30</v>
      </c>
      <c r="P229" s="44" t="s">
        <v>30</v>
      </c>
      <c r="Q229" s="47" t="s">
        <v>30</v>
      </c>
      <c r="R229" s="44" t="s">
        <v>30</v>
      </c>
      <c r="S229" s="88" t="s">
        <v>30</v>
      </c>
      <c r="T229" s="48" t="s">
        <v>493</v>
      </c>
      <c r="U229" s="21"/>
      <c r="V229" s="13"/>
      <c r="W229" s="13"/>
      <c r="X229" s="23"/>
      <c r="Y229" s="23"/>
      <c r="Z229" s="23"/>
      <c r="AA229" s="23"/>
      <c r="AC229" s="23"/>
    </row>
    <row r="230" spans="1:29" ht="63" x14ac:dyDescent="0.25">
      <c r="A230" s="42" t="s">
        <v>397</v>
      </c>
      <c r="B230" s="43" t="s">
        <v>521</v>
      </c>
      <c r="C230" s="44" t="s">
        <v>522</v>
      </c>
      <c r="D230" s="45" t="s">
        <v>30</v>
      </c>
      <c r="E230" s="45" t="s">
        <v>30</v>
      </c>
      <c r="F230" s="44" t="s">
        <v>30</v>
      </c>
      <c r="G230" s="46" t="s">
        <v>30</v>
      </c>
      <c r="H230" s="44" t="s">
        <v>30</v>
      </c>
      <c r="I230" s="46" t="s">
        <v>30</v>
      </c>
      <c r="J230" s="44" t="s">
        <v>30</v>
      </c>
      <c r="K230" s="45" t="s">
        <v>30</v>
      </c>
      <c r="L230" s="44" t="s">
        <v>30</v>
      </c>
      <c r="M230" s="45">
        <v>0.28640346</v>
      </c>
      <c r="N230" s="44" t="s">
        <v>30</v>
      </c>
      <c r="O230" s="47" t="s">
        <v>30</v>
      </c>
      <c r="P230" s="44" t="s">
        <v>30</v>
      </c>
      <c r="Q230" s="47" t="s">
        <v>30</v>
      </c>
      <c r="R230" s="44" t="s">
        <v>30</v>
      </c>
      <c r="S230" s="88" t="s">
        <v>30</v>
      </c>
      <c r="T230" s="48" t="s">
        <v>493</v>
      </c>
      <c r="U230" s="21"/>
      <c r="V230" s="13"/>
      <c r="W230" s="13"/>
      <c r="X230" s="23"/>
      <c r="Y230" s="23"/>
      <c r="Z230" s="23"/>
      <c r="AA230" s="23"/>
      <c r="AC230" s="23"/>
    </row>
    <row r="231" spans="1:29" ht="31.5" x14ac:dyDescent="0.25">
      <c r="A231" s="42" t="s">
        <v>397</v>
      </c>
      <c r="B231" s="43" t="s">
        <v>523</v>
      </c>
      <c r="C231" s="44" t="s">
        <v>524</v>
      </c>
      <c r="D231" s="45" t="s">
        <v>30</v>
      </c>
      <c r="E231" s="45">
        <v>20.318130000000004</v>
      </c>
      <c r="F231" s="44" t="s">
        <v>30</v>
      </c>
      <c r="G231" s="46">
        <v>9.8967000000000009</v>
      </c>
      <c r="H231" s="44" t="s">
        <v>30</v>
      </c>
      <c r="I231" s="46">
        <f t="shared" si="61"/>
        <v>10.421430000000003</v>
      </c>
      <c r="J231" s="44" t="s">
        <v>30</v>
      </c>
      <c r="K231" s="45">
        <v>10.421430000000001</v>
      </c>
      <c r="L231" s="44" t="s">
        <v>30</v>
      </c>
      <c r="M231" s="45">
        <v>10.8</v>
      </c>
      <c r="N231" s="44" t="s">
        <v>30</v>
      </c>
      <c r="O231" s="47">
        <f t="shared" si="62"/>
        <v>-0.37856999999999807</v>
      </c>
      <c r="P231" s="44" t="s">
        <v>30</v>
      </c>
      <c r="Q231" s="47">
        <f t="shared" si="63"/>
        <v>0.37856999999999985</v>
      </c>
      <c r="R231" s="44" t="s">
        <v>30</v>
      </c>
      <c r="S231" s="88">
        <f t="shared" si="60"/>
        <v>3.6326108796969306E-2</v>
      </c>
      <c r="T231" s="48" t="s">
        <v>456</v>
      </c>
      <c r="U231" s="21"/>
      <c r="V231" s="13"/>
      <c r="W231" s="13"/>
      <c r="X231" s="23"/>
      <c r="Y231" s="23"/>
      <c r="Z231" s="23"/>
      <c r="AA231" s="23"/>
      <c r="AC231" s="23"/>
    </row>
    <row r="232" spans="1:29" ht="31.5" x14ac:dyDescent="0.25">
      <c r="A232" s="42" t="s">
        <v>397</v>
      </c>
      <c r="B232" s="43" t="s">
        <v>525</v>
      </c>
      <c r="C232" s="44" t="s">
        <v>526</v>
      </c>
      <c r="D232" s="45" t="s">
        <v>30</v>
      </c>
      <c r="E232" s="45">
        <v>21.057074</v>
      </c>
      <c r="F232" s="44" t="s">
        <v>30</v>
      </c>
      <c r="G232" s="46">
        <v>10.147864</v>
      </c>
      <c r="H232" s="44" t="s">
        <v>30</v>
      </c>
      <c r="I232" s="46">
        <f t="shared" si="61"/>
        <v>10.90921</v>
      </c>
      <c r="J232" s="44" t="s">
        <v>30</v>
      </c>
      <c r="K232" s="45">
        <v>10.90921</v>
      </c>
      <c r="L232" s="44" t="s">
        <v>30</v>
      </c>
      <c r="M232" s="45">
        <v>9.702</v>
      </c>
      <c r="N232" s="44" t="s">
        <v>30</v>
      </c>
      <c r="O232" s="47">
        <f t="shared" si="62"/>
        <v>1.2072099999999999</v>
      </c>
      <c r="P232" s="44" t="s">
        <v>30</v>
      </c>
      <c r="Q232" s="47">
        <f t="shared" si="63"/>
        <v>-1.2072099999999999</v>
      </c>
      <c r="R232" s="44" t="s">
        <v>30</v>
      </c>
      <c r="S232" s="88">
        <f t="shared" si="60"/>
        <v>-0.1106597086315141</v>
      </c>
      <c r="T232" s="48" t="s">
        <v>527</v>
      </c>
      <c r="U232" s="21"/>
      <c r="V232" s="13"/>
      <c r="W232" s="13"/>
      <c r="X232" s="23"/>
      <c r="Y232" s="23"/>
      <c r="Z232" s="23"/>
      <c r="AA232" s="23"/>
      <c r="AC232" s="23"/>
    </row>
    <row r="233" spans="1:29" ht="47.25" x14ac:dyDescent="0.25">
      <c r="A233" s="42" t="s">
        <v>397</v>
      </c>
      <c r="B233" s="43" t="s">
        <v>528</v>
      </c>
      <c r="C233" s="52" t="s">
        <v>529</v>
      </c>
      <c r="D233" s="45" t="s">
        <v>30</v>
      </c>
      <c r="E233" s="45">
        <v>2.48764319</v>
      </c>
      <c r="F233" s="44" t="s">
        <v>30</v>
      </c>
      <c r="G233" s="46">
        <v>1.5859763600000001</v>
      </c>
      <c r="H233" s="44" t="s">
        <v>30</v>
      </c>
      <c r="I233" s="46">
        <f t="shared" si="61"/>
        <v>0.90166682999999992</v>
      </c>
      <c r="J233" s="44" t="s">
        <v>30</v>
      </c>
      <c r="K233" s="45">
        <v>0.90166683000000003</v>
      </c>
      <c r="L233" s="44" t="s">
        <v>30</v>
      </c>
      <c r="M233" s="45">
        <v>0.89265330000000009</v>
      </c>
      <c r="N233" s="44" t="s">
        <v>30</v>
      </c>
      <c r="O233" s="47">
        <f t="shared" si="62"/>
        <v>9.0135299999998253E-3</v>
      </c>
      <c r="P233" s="44" t="s">
        <v>30</v>
      </c>
      <c r="Q233" s="47">
        <f t="shared" si="63"/>
        <v>-9.0135299999999363E-3</v>
      </c>
      <c r="R233" s="44" t="s">
        <v>30</v>
      </c>
      <c r="S233" s="88">
        <f t="shared" si="60"/>
        <v>-9.9965194461017672E-3</v>
      </c>
      <c r="T233" s="48" t="s">
        <v>30</v>
      </c>
      <c r="U233" s="21"/>
      <c r="V233" s="13"/>
      <c r="W233" s="13"/>
      <c r="X233" s="23"/>
      <c r="Y233" s="23"/>
      <c r="Z233" s="23"/>
      <c r="AA233" s="23"/>
      <c r="AC233" s="23"/>
    </row>
    <row r="234" spans="1:29" ht="31.5" x14ac:dyDescent="0.25">
      <c r="A234" s="42" t="s">
        <v>397</v>
      </c>
      <c r="B234" s="43" t="s">
        <v>530</v>
      </c>
      <c r="C234" s="44" t="s">
        <v>531</v>
      </c>
      <c r="D234" s="45" t="s">
        <v>30</v>
      </c>
      <c r="E234" s="45">
        <v>1.0325926299999999</v>
      </c>
      <c r="F234" s="44" t="s">
        <v>30</v>
      </c>
      <c r="G234" s="46">
        <v>0.63517917999999995</v>
      </c>
      <c r="H234" s="44" t="s">
        <v>30</v>
      </c>
      <c r="I234" s="46">
        <f t="shared" si="61"/>
        <v>0.39741344999999995</v>
      </c>
      <c r="J234" s="44" t="s">
        <v>30</v>
      </c>
      <c r="K234" s="45">
        <v>0.39741345</v>
      </c>
      <c r="L234" s="44" t="s">
        <v>30</v>
      </c>
      <c r="M234" s="45">
        <v>0.41067179999999998</v>
      </c>
      <c r="N234" s="44" t="s">
        <v>30</v>
      </c>
      <c r="O234" s="47">
        <f t="shared" si="62"/>
        <v>-1.325835000000003E-2</v>
      </c>
      <c r="P234" s="44" t="s">
        <v>30</v>
      </c>
      <c r="Q234" s="47">
        <f t="shared" si="63"/>
        <v>1.3258349999999974E-2</v>
      </c>
      <c r="R234" s="44" t="s">
        <v>30</v>
      </c>
      <c r="S234" s="88">
        <f t="shared" si="60"/>
        <v>3.336160363973583E-2</v>
      </c>
      <c r="T234" s="48" t="s">
        <v>456</v>
      </c>
      <c r="U234" s="21"/>
      <c r="V234" s="13"/>
      <c r="W234" s="13"/>
      <c r="X234" s="23"/>
      <c r="Y234" s="23"/>
      <c r="Z234" s="23"/>
      <c r="AA234" s="23"/>
      <c r="AC234" s="23"/>
    </row>
    <row r="235" spans="1:29" ht="31.5" x14ac:dyDescent="0.25">
      <c r="A235" s="42" t="s">
        <v>397</v>
      </c>
      <c r="B235" s="43" t="s">
        <v>532</v>
      </c>
      <c r="C235" s="44" t="s">
        <v>533</v>
      </c>
      <c r="D235" s="45" t="s">
        <v>30</v>
      </c>
      <c r="E235" s="45">
        <v>1.6934762999999999</v>
      </c>
      <c r="F235" s="44" t="s">
        <v>30</v>
      </c>
      <c r="G235" s="46">
        <v>0</v>
      </c>
      <c r="H235" s="44" t="s">
        <v>30</v>
      </c>
      <c r="I235" s="46">
        <f t="shared" si="61"/>
        <v>1.6934762999999999</v>
      </c>
      <c r="J235" s="44" t="s">
        <v>30</v>
      </c>
      <c r="K235" s="45">
        <v>1.6934762999999999</v>
      </c>
      <c r="L235" s="44" t="s">
        <v>30</v>
      </c>
      <c r="M235" s="45">
        <v>1.7638499999999999</v>
      </c>
      <c r="N235" s="44" t="s">
        <v>30</v>
      </c>
      <c r="O235" s="47">
        <f t="shared" si="62"/>
        <v>-7.0373699999999983E-2</v>
      </c>
      <c r="P235" s="44" t="s">
        <v>30</v>
      </c>
      <c r="Q235" s="47">
        <f t="shared" si="63"/>
        <v>7.0373699999999983E-2</v>
      </c>
      <c r="R235" s="44" t="s">
        <v>30</v>
      </c>
      <c r="S235" s="88">
        <f t="shared" si="60"/>
        <v>4.1555763136454871E-2</v>
      </c>
      <c r="T235" s="48" t="s">
        <v>456</v>
      </c>
      <c r="U235" s="21"/>
      <c r="V235" s="13"/>
      <c r="W235" s="13"/>
      <c r="X235" s="23"/>
      <c r="Y235" s="23"/>
      <c r="Z235" s="23"/>
      <c r="AA235" s="23"/>
      <c r="AC235" s="23"/>
    </row>
    <row r="236" spans="1:29" ht="47.25" x14ac:dyDescent="0.25">
      <c r="A236" s="42" t="s">
        <v>397</v>
      </c>
      <c r="B236" s="43" t="s">
        <v>534</v>
      </c>
      <c r="C236" s="44" t="s">
        <v>535</v>
      </c>
      <c r="D236" s="45" t="s">
        <v>30</v>
      </c>
      <c r="E236" s="45">
        <v>9.7509735099999997</v>
      </c>
      <c r="F236" s="44" t="s">
        <v>30</v>
      </c>
      <c r="G236" s="46">
        <v>2.996</v>
      </c>
      <c r="H236" s="44" t="s">
        <v>30</v>
      </c>
      <c r="I236" s="46">
        <f t="shared" si="61"/>
        <v>6.7549735099999992</v>
      </c>
      <c r="J236" s="44" t="s">
        <v>30</v>
      </c>
      <c r="K236" s="45">
        <v>3.2999382099999996</v>
      </c>
      <c r="L236" s="44" t="s">
        <v>30</v>
      </c>
      <c r="M236" s="45">
        <v>3.3647322999999996</v>
      </c>
      <c r="N236" s="44" t="s">
        <v>30</v>
      </c>
      <c r="O236" s="47">
        <f t="shared" si="62"/>
        <v>3.3902412099999997</v>
      </c>
      <c r="P236" s="44" t="s">
        <v>30</v>
      </c>
      <c r="Q236" s="47">
        <f t="shared" si="63"/>
        <v>6.4794089999999915E-2</v>
      </c>
      <c r="R236" s="44" t="s">
        <v>30</v>
      </c>
      <c r="S236" s="88">
        <f t="shared" si="60"/>
        <v>1.9634940376656303E-2</v>
      </c>
      <c r="T236" s="48" t="s">
        <v>30</v>
      </c>
      <c r="U236" s="21"/>
      <c r="V236" s="13"/>
      <c r="W236" s="13"/>
      <c r="X236" s="23"/>
      <c r="Y236" s="23"/>
      <c r="Z236" s="23"/>
      <c r="AA236" s="23"/>
      <c r="AC236" s="23"/>
    </row>
    <row r="237" spans="1:29" ht="31.5" x14ac:dyDescent="0.25">
      <c r="A237" s="42" t="s">
        <v>397</v>
      </c>
      <c r="B237" s="43" t="s">
        <v>536</v>
      </c>
      <c r="C237" s="52" t="s">
        <v>537</v>
      </c>
      <c r="D237" s="45" t="s">
        <v>30</v>
      </c>
      <c r="E237" s="45">
        <v>4.5281334700000002</v>
      </c>
      <c r="F237" s="44" t="s">
        <v>30</v>
      </c>
      <c r="G237" s="46">
        <v>2.9108406599999999</v>
      </c>
      <c r="H237" s="44" t="s">
        <v>30</v>
      </c>
      <c r="I237" s="46">
        <f t="shared" si="61"/>
        <v>1.6172928100000004</v>
      </c>
      <c r="J237" s="44" t="s">
        <v>30</v>
      </c>
      <c r="K237" s="45">
        <v>1.6172928099999999</v>
      </c>
      <c r="L237" s="44" t="s">
        <v>30</v>
      </c>
      <c r="M237" s="45">
        <v>1.6833800000000001</v>
      </c>
      <c r="N237" s="44" t="s">
        <v>30</v>
      </c>
      <c r="O237" s="47">
        <f t="shared" si="62"/>
        <v>-6.608718999999974E-2</v>
      </c>
      <c r="P237" s="44" t="s">
        <v>30</v>
      </c>
      <c r="Q237" s="47">
        <f t="shared" si="63"/>
        <v>6.6087190000000184E-2</v>
      </c>
      <c r="R237" s="44" t="s">
        <v>30</v>
      </c>
      <c r="S237" s="88">
        <f t="shared" si="60"/>
        <v>4.0862847835204427E-2</v>
      </c>
      <c r="T237" s="48" t="s">
        <v>456</v>
      </c>
      <c r="U237" s="21"/>
      <c r="V237" s="13"/>
      <c r="W237" s="13"/>
      <c r="X237" s="23"/>
      <c r="Y237" s="23"/>
      <c r="Z237" s="23"/>
      <c r="AA237" s="23"/>
      <c r="AC237" s="23"/>
    </row>
    <row r="238" spans="1:29" ht="63" x14ac:dyDescent="0.25">
      <c r="A238" s="42" t="s">
        <v>397</v>
      </c>
      <c r="B238" s="43" t="s">
        <v>538</v>
      </c>
      <c r="C238" s="52" t="s">
        <v>539</v>
      </c>
      <c r="D238" s="45" t="s">
        <v>30</v>
      </c>
      <c r="E238" s="45">
        <v>208</v>
      </c>
      <c r="F238" s="44" t="s">
        <v>30</v>
      </c>
      <c r="G238" s="46">
        <v>16.875</v>
      </c>
      <c r="H238" s="44" t="s">
        <v>30</v>
      </c>
      <c r="I238" s="46">
        <f t="shared" si="61"/>
        <v>191.125</v>
      </c>
      <c r="J238" s="44" t="s">
        <v>30</v>
      </c>
      <c r="K238" s="45">
        <v>79</v>
      </c>
      <c r="L238" s="44" t="s">
        <v>30</v>
      </c>
      <c r="M238" s="45">
        <v>102.92870440999999</v>
      </c>
      <c r="N238" s="44" t="s">
        <v>30</v>
      </c>
      <c r="O238" s="47">
        <f t="shared" si="62"/>
        <v>88.196295590000005</v>
      </c>
      <c r="P238" s="44" t="s">
        <v>30</v>
      </c>
      <c r="Q238" s="47">
        <f t="shared" si="63"/>
        <v>23.928704409999995</v>
      </c>
      <c r="R238" s="44" t="s">
        <v>30</v>
      </c>
      <c r="S238" s="88">
        <f t="shared" si="60"/>
        <v>0.30289499253164548</v>
      </c>
      <c r="T238" s="48" t="s">
        <v>540</v>
      </c>
      <c r="U238" s="21"/>
      <c r="V238" s="13"/>
      <c r="W238" s="13"/>
      <c r="X238" s="23"/>
      <c r="Y238" s="23"/>
      <c r="Z238" s="23"/>
      <c r="AA238" s="23"/>
      <c r="AC238" s="23"/>
    </row>
    <row r="239" spans="1:29" ht="63" x14ac:dyDescent="0.25">
      <c r="A239" s="42" t="s">
        <v>397</v>
      </c>
      <c r="B239" s="43" t="s">
        <v>541</v>
      </c>
      <c r="C239" s="52" t="s">
        <v>542</v>
      </c>
      <c r="D239" s="45" t="s">
        <v>30</v>
      </c>
      <c r="E239" s="45">
        <v>75.099999999999994</v>
      </c>
      <c r="F239" s="44" t="s">
        <v>30</v>
      </c>
      <c r="G239" s="46">
        <v>0</v>
      </c>
      <c r="H239" s="44" t="s">
        <v>30</v>
      </c>
      <c r="I239" s="46">
        <f t="shared" si="61"/>
        <v>75.099999999999994</v>
      </c>
      <c r="J239" s="44" t="s">
        <v>30</v>
      </c>
      <c r="K239" s="45">
        <v>11.86</v>
      </c>
      <c r="L239" s="44" t="s">
        <v>30</v>
      </c>
      <c r="M239" s="45">
        <v>73.605099999999979</v>
      </c>
      <c r="N239" s="44" t="s">
        <v>30</v>
      </c>
      <c r="O239" s="47">
        <f t="shared" si="62"/>
        <v>1.4949000000000154</v>
      </c>
      <c r="P239" s="44" t="s">
        <v>30</v>
      </c>
      <c r="Q239" s="47">
        <f t="shared" si="63"/>
        <v>61.745099999999979</v>
      </c>
      <c r="R239" s="44" t="s">
        <v>30</v>
      </c>
      <c r="S239" s="88">
        <f t="shared" si="60"/>
        <v>5.2061635750421571</v>
      </c>
      <c r="T239" s="48" t="s">
        <v>543</v>
      </c>
      <c r="U239" s="21"/>
      <c r="V239" s="13"/>
      <c r="W239" s="13"/>
      <c r="X239" s="23"/>
      <c r="Y239" s="23"/>
      <c r="Z239" s="23"/>
      <c r="AA239" s="23"/>
      <c r="AC239" s="23"/>
    </row>
    <row r="240" spans="1:29" ht="63" x14ac:dyDescent="0.25">
      <c r="A240" s="42" t="s">
        <v>397</v>
      </c>
      <c r="B240" s="43" t="s">
        <v>544</v>
      </c>
      <c r="C240" s="52" t="s">
        <v>545</v>
      </c>
      <c r="D240" s="45" t="s">
        <v>30</v>
      </c>
      <c r="E240" s="45">
        <v>26.4</v>
      </c>
      <c r="F240" s="44" t="s">
        <v>30</v>
      </c>
      <c r="G240" s="46">
        <v>6.2</v>
      </c>
      <c r="H240" s="44" t="s">
        <v>30</v>
      </c>
      <c r="I240" s="46">
        <f t="shared" si="61"/>
        <v>20.2</v>
      </c>
      <c r="J240" s="44" t="s">
        <v>30</v>
      </c>
      <c r="K240" s="45">
        <v>11.44</v>
      </c>
      <c r="L240" s="44" t="s">
        <v>30</v>
      </c>
      <c r="M240" s="45">
        <v>20.2</v>
      </c>
      <c r="N240" s="44" t="s">
        <v>30</v>
      </c>
      <c r="O240" s="47">
        <f t="shared" si="62"/>
        <v>0</v>
      </c>
      <c r="P240" s="44" t="s">
        <v>30</v>
      </c>
      <c r="Q240" s="47">
        <f t="shared" si="63"/>
        <v>8.76</v>
      </c>
      <c r="R240" s="44" t="s">
        <v>30</v>
      </c>
      <c r="S240" s="88">
        <f t="shared" si="60"/>
        <v>0.76573426573426573</v>
      </c>
      <c r="T240" s="48" t="s">
        <v>546</v>
      </c>
      <c r="U240" s="21"/>
      <c r="V240" s="13"/>
      <c r="W240" s="13"/>
      <c r="X240" s="23"/>
      <c r="Y240" s="23"/>
      <c r="Z240" s="23"/>
      <c r="AA240" s="23"/>
      <c r="AC240" s="23"/>
    </row>
    <row r="241" spans="1:29" ht="47.25" x14ac:dyDescent="0.25">
      <c r="A241" s="42" t="s">
        <v>397</v>
      </c>
      <c r="B241" s="43" t="s">
        <v>547</v>
      </c>
      <c r="C241" s="52" t="s">
        <v>548</v>
      </c>
      <c r="D241" s="45" t="s">
        <v>30</v>
      </c>
      <c r="E241" s="45" t="s">
        <v>30</v>
      </c>
      <c r="F241" s="44" t="s">
        <v>30</v>
      </c>
      <c r="G241" s="46" t="s">
        <v>30</v>
      </c>
      <c r="H241" s="44" t="s">
        <v>30</v>
      </c>
      <c r="I241" s="46" t="s">
        <v>30</v>
      </c>
      <c r="J241" s="44" t="s">
        <v>30</v>
      </c>
      <c r="K241" s="45" t="s">
        <v>30</v>
      </c>
      <c r="L241" s="44" t="s">
        <v>30</v>
      </c>
      <c r="M241" s="45">
        <v>0</v>
      </c>
      <c r="N241" s="44" t="s">
        <v>30</v>
      </c>
      <c r="O241" s="47" t="s">
        <v>30</v>
      </c>
      <c r="P241" s="44" t="s">
        <v>30</v>
      </c>
      <c r="Q241" s="47" t="s">
        <v>30</v>
      </c>
      <c r="R241" s="44" t="s">
        <v>30</v>
      </c>
      <c r="S241" s="88" t="s">
        <v>30</v>
      </c>
      <c r="T241" s="48" t="s">
        <v>549</v>
      </c>
      <c r="U241" s="21"/>
      <c r="V241" s="13"/>
      <c r="W241" s="13"/>
      <c r="X241" s="23"/>
      <c r="Y241" s="23"/>
      <c r="Z241" s="23"/>
      <c r="AA241" s="23"/>
      <c r="AC241" s="23"/>
    </row>
    <row r="242" spans="1:29" ht="47.25" x14ac:dyDescent="0.25">
      <c r="A242" s="42" t="s">
        <v>397</v>
      </c>
      <c r="B242" s="43" t="s">
        <v>550</v>
      </c>
      <c r="C242" s="52" t="s">
        <v>551</v>
      </c>
      <c r="D242" s="45" t="s">
        <v>30</v>
      </c>
      <c r="E242" s="45" t="s">
        <v>30</v>
      </c>
      <c r="F242" s="44" t="s">
        <v>30</v>
      </c>
      <c r="G242" s="46" t="s">
        <v>30</v>
      </c>
      <c r="H242" s="44" t="s">
        <v>30</v>
      </c>
      <c r="I242" s="46" t="s">
        <v>30</v>
      </c>
      <c r="J242" s="44" t="s">
        <v>30</v>
      </c>
      <c r="K242" s="45" t="s">
        <v>30</v>
      </c>
      <c r="L242" s="44" t="s">
        <v>30</v>
      </c>
      <c r="M242" s="45">
        <v>0</v>
      </c>
      <c r="N242" s="44" t="s">
        <v>30</v>
      </c>
      <c r="O242" s="47" t="s">
        <v>30</v>
      </c>
      <c r="P242" s="44" t="s">
        <v>30</v>
      </c>
      <c r="Q242" s="47" t="s">
        <v>30</v>
      </c>
      <c r="R242" s="44" t="s">
        <v>30</v>
      </c>
      <c r="S242" s="88" t="s">
        <v>30</v>
      </c>
      <c r="T242" s="48" t="s">
        <v>326</v>
      </c>
      <c r="U242" s="21"/>
      <c r="V242" s="13"/>
      <c r="W242" s="13"/>
      <c r="X242" s="23"/>
      <c r="Y242" s="23"/>
      <c r="Z242" s="23"/>
      <c r="AA242" s="23"/>
      <c r="AC242" s="23"/>
    </row>
    <row r="243" spans="1:29" s="23" customFormat="1" x14ac:dyDescent="0.25">
      <c r="A243" s="30" t="s">
        <v>552</v>
      </c>
      <c r="B243" s="36" t="s">
        <v>553</v>
      </c>
      <c r="C243" s="32" t="s">
        <v>29</v>
      </c>
      <c r="D243" s="41" t="s">
        <v>30</v>
      </c>
      <c r="E243" s="41">
        <f>SUM(E244,E262,E278,E301,E310,E316,E317)</f>
        <v>6628.583262485</v>
      </c>
      <c r="F243" s="34" t="s">
        <v>30</v>
      </c>
      <c r="G243" s="41">
        <f>SUM(G244,G262,G278,G301,G310,G316,G317)</f>
        <v>440.10689917999997</v>
      </c>
      <c r="H243" s="34" t="s">
        <v>30</v>
      </c>
      <c r="I243" s="41">
        <f>SUM(I244,I262,I278,I301,I310,I316,I317)</f>
        <v>6188.4763633049988</v>
      </c>
      <c r="J243" s="34" t="s">
        <v>30</v>
      </c>
      <c r="K243" s="41">
        <f>SUM(K244,K262,K278,K301,K310,K316,K317)</f>
        <v>249.55294411</v>
      </c>
      <c r="L243" s="34" t="s">
        <v>30</v>
      </c>
      <c r="M243" s="41">
        <f>SUM(M244,M262,M278,M301,M310,M316,M317)</f>
        <v>315.89301208999996</v>
      </c>
      <c r="N243" s="34" t="s">
        <v>30</v>
      </c>
      <c r="O243" s="41">
        <f>SUM(O244,O262,O278,O301,O310,O316,O317)</f>
        <v>5963.9617236249996</v>
      </c>
      <c r="P243" s="34" t="s">
        <v>30</v>
      </c>
      <c r="Q243" s="41">
        <f>SUM(Q244,Q262,Q278,Q301,Q310,Q316,Q317)</f>
        <v>-25.03830442999999</v>
      </c>
      <c r="R243" s="34" t="s">
        <v>30</v>
      </c>
      <c r="S243" s="35">
        <f t="shared" ref="S243:S281" si="64">Q243/K243</f>
        <v>-0.10033263490156782</v>
      </c>
      <c r="T243" s="40" t="s">
        <v>30</v>
      </c>
      <c r="U243" s="21"/>
      <c r="V243" s="22"/>
      <c r="W243" s="22"/>
    </row>
    <row r="244" spans="1:29" s="23" customFormat="1" ht="31.5" x14ac:dyDescent="0.25">
      <c r="A244" s="30" t="s">
        <v>554</v>
      </c>
      <c r="B244" s="36" t="s">
        <v>48</v>
      </c>
      <c r="C244" s="32" t="s">
        <v>29</v>
      </c>
      <c r="D244" s="41" t="s">
        <v>30</v>
      </c>
      <c r="E244" s="41">
        <f>E245+E248+E251+E261</f>
        <v>92.881999999999991</v>
      </c>
      <c r="F244" s="34" t="s">
        <v>30</v>
      </c>
      <c r="G244" s="41">
        <f>G245+G248+G251+G261</f>
        <v>28.995666159999999</v>
      </c>
      <c r="H244" s="34" t="s">
        <v>30</v>
      </c>
      <c r="I244" s="41">
        <f>I245+I248+I251+I261</f>
        <v>63.886333839999992</v>
      </c>
      <c r="J244" s="34" t="s">
        <v>30</v>
      </c>
      <c r="K244" s="41">
        <f>K245+K248+K251+K261</f>
        <v>20</v>
      </c>
      <c r="L244" s="34" t="s">
        <v>30</v>
      </c>
      <c r="M244" s="41">
        <f>M245+M248+M251+M261</f>
        <v>16.71315894</v>
      </c>
      <c r="N244" s="34" t="s">
        <v>30</v>
      </c>
      <c r="O244" s="41">
        <f>O245+O248+O251+O261</f>
        <v>55.198586939999998</v>
      </c>
      <c r="P244" s="34" t="s">
        <v>30</v>
      </c>
      <c r="Q244" s="41">
        <f>Q245+Q248+Q251+Q261</f>
        <v>-11.3122531</v>
      </c>
      <c r="R244" s="34" t="s">
        <v>30</v>
      </c>
      <c r="S244" s="35">
        <f t="shared" si="64"/>
        <v>-0.56561265500000002</v>
      </c>
      <c r="T244" s="40" t="s">
        <v>30</v>
      </c>
      <c r="U244" s="21"/>
      <c r="V244" s="22"/>
      <c r="W244" s="22"/>
    </row>
    <row r="245" spans="1:29" s="23" customFormat="1" ht="63" x14ac:dyDescent="0.25">
      <c r="A245" s="30" t="s">
        <v>555</v>
      </c>
      <c r="B245" s="36" t="s">
        <v>50</v>
      </c>
      <c r="C245" s="32" t="s">
        <v>29</v>
      </c>
      <c r="D245" s="41" t="s">
        <v>30</v>
      </c>
      <c r="E245" s="41">
        <f>SUM(E246:E247)</f>
        <v>0</v>
      </c>
      <c r="F245" s="34" t="s">
        <v>30</v>
      </c>
      <c r="G245" s="41">
        <f>SUM(G246:G247)</f>
        <v>0</v>
      </c>
      <c r="H245" s="34" t="s">
        <v>30</v>
      </c>
      <c r="I245" s="41">
        <f>SUM(I246:I247)</f>
        <v>0</v>
      </c>
      <c r="J245" s="34" t="s">
        <v>30</v>
      </c>
      <c r="K245" s="41">
        <f>SUM(K246:K247)</f>
        <v>0</v>
      </c>
      <c r="L245" s="34" t="s">
        <v>30</v>
      </c>
      <c r="M245" s="41">
        <f>SUM(M246:M247)</f>
        <v>0</v>
      </c>
      <c r="N245" s="34" t="s">
        <v>30</v>
      </c>
      <c r="O245" s="41">
        <f>SUM(O246:O247)</f>
        <v>0</v>
      </c>
      <c r="P245" s="34" t="s">
        <v>30</v>
      </c>
      <c r="Q245" s="41">
        <f>SUM(Q246:Q247)</f>
        <v>0</v>
      </c>
      <c r="R245" s="34" t="s">
        <v>30</v>
      </c>
      <c r="S245" s="35">
        <v>0</v>
      </c>
      <c r="T245" s="40" t="s">
        <v>30</v>
      </c>
      <c r="U245" s="21"/>
      <c r="V245" s="22"/>
      <c r="W245" s="22"/>
    </row>
    <row r="246" spans="1:29" s="23" customFormat="1" ht="31.5" x14ac:dyDescent="0.25">
      <c r="A246" s="30" t="s">
        <v>556</v>
      </c>
      <c r="B246" s="36" t="s">
        <v>54</v>
      </c>
      <c r="C246" s="32" t="s">
        <v>29</v>
      </c>
      <c r="D246" s="41" t="s">
        <v>30</v>
      </c>
      <c r="E246" s="41">
        <v>0</v>
      </c>
      <c r="F246" s="34" t="s">
        <v>30</v>
      </c>
      <c r="G246" s="41">
        <v>0</v>
      </c>
      <c r="H246" s="34" t="s">
        <v>30</v>
      </c>
      <c r="I246" s="41">
        <v>0</v>
      </c>
      <c r="J246" s="34" t="s">
        <v>30</v>
      </c>
      <c r="K246" s="41">
        <v>0</v>
      </c>
      <c r="L246" s="34" t="s">
        <v>30</v>
      </c>
      <c r="M246" s="41">
        <v>0</v>
      </c>
      <c r="N246" s="34" t="s">
        <v>30</v>
      </c>
      <c r="O246" s="41">
        <v>0</v>
      </c>
      <c r="P246" s="34" t="s">
        <v>30</v>
      </c>
      <c r="Q246" s="41">
        <v>0</v>
      </c>
      <c r="R246" s="34" t="s">
        <v>30</v>
      </c>
      <c r="S246" s="35">
        <v>0</v>
      </c>
      <c r="T246" s="33" t="s">
        <v>30</v>
      </c>
      <c r="U246" s="21"/>
      <c r="V246" s="22"/>
      <c r="W246" s="22"/>
    </row>
    <row r="247" spans="1:29" s="23" customFormat="1" ht="36.75" customHeight="1" x14ac:dyDescent="0.25">
      <c r="A247" s="30" t="s">
        <v>557</v>
      </c>
      <c r="B247" s="36" t="s">
        <v>54</v>
      </c>
      <c r="C247" s="32" t="s">
        <v>29</v>
      </c>
      <c r="D247" s="41" t="s">
        <v>30</v>
      </c>
      <c r="E247" s="41">
        <v>0</v>
      </c>
      <c r="F247" s="34" t="s">
        <v>30</v>
      </c>
      <c r="G247" s="41">
        <v>0</v>
      </c>
      <c r="H247" s="34" t="s">
        <v>30</v>
      </c>
      <c r="I247" s="41">
        <v>0</v>
      </c>
      <c r="J247" s="34" t="s">
        <v>30</v>
      </c>
      <c r="K247" s="41">
        <v>0</v>
      </c>
      <c r="L247" s="34" t="s">
        <v>30</v>
      </c>
      <c r="M247" s="41">
        <v>0</v>
      </c>
      <c r="N247" s="34" t="s">
        <v>30</v>
      </c>
      <c r="O247" s="41">
        <v>0</v>
      </c>
      <c r="P247" s="34" t="s">
        <v>30</v>
      </c>
      <c r="Q247" s="41">
        <v>0</v>
      </c>
      <c r="R247" s="34" t="s">
        <v>30</v>
      </c>
      <c r="S247" s="35">
        <v>0</v>
      </c>
      <c r="T247" s="37" t="s">
        <v>30</v>
      </c>
      <c r="U247" s="21"/>
      <c r="V247" s="22"/>
      <c r="W247" s="22"/>
    </row>
    <row r="248" spans="1:29" s="23" customFormat="1" ht="47.25" x14ac:dyDescent="0.25">
      <c r="A248" s="30" t="s">
        <v>558</v>
      </c>
      <c r="B248" s="36" t="s">
        <v>56</v>
      </c>
      <c r="C248" s="32" t="s">
        <v>29</v>
      </c>
      <c r="D248" s="41" t="s">
        <v>30</v>
      </c>
      <c r="E248" s="41">
        <f t="shared" ref="E248" si="65">SUM(E249)</f>
        <v>0</v>
      </c>
      <c r="F248" s="34" t="s">
        <v>30</v>
      </c>
      <c r="G248" s="41">
        <f t="shared" ref="G248" si="66">SUM(G249)</f>
        <v>0</v>
      </c>
      <c r="H248" s="34" t="s">
        <v>30</v>
      </c>
      <c r="I248" s="41">
        <f t="shared" ref="I248" si="67">SUM(I249)</f>
        <v>0</v>
      </c>
      <c r="J248" s="34" t="s">
        <v>30</v>
      </c>
      <c r="K248" s="41">
        <f t="shared" ref="K248" si="68">SUM(K249)</f>
        <v>0</v>
      </c>
      <c r="L248" s="34" t="s">
        <v>30</v>
      </c>
      <c r="M248" s="41">
        <f t="shared" ref="M248" si="69">SUM(M249)</f>
        <v>0</v>
      </c>
      <c r="N248" s="34" t="s">
        <v>30</v>
      </c>
      <c r="O248" s="41">
        <f t="shared" ref="O248" si="70">SUM(O249)</f>
        <v>0</v>
      </c>
      <c r="P248" s="34" t="s">
        <v>30</v>
      </c>
      <c r="Q248" s="41">
        <f t="shared" ref="Q248" si="71">SUM(Q249)</f>
        <v>0</v>
      </c>
      <c r="R248" s="34" t="s">
        <v>30</v>
      </c>
      <c r="S248" s="35">
        <v>0</v>
      </c>
      <c r="T248" s="37" t="s">
        <v>30</v>
      </c>
      <c r="U248" s="21"/>
      <c r="V248" s="22"/>
      <c r="W248" s="22"/>
    </row>
    <row r="249" spans="1:29" s="23" customFormat="1" ht="38.25" customHeight="1" x14ac:dyDescent="0.25">
      <c r="A249" s="30" t="s">
        <v>559</v>
      </c>
      <c r="B249" s="36" t="s">
        <v>54</v>
      </c>
      <c r="C249" s="32" t="s">
        <v>29</v>
      </c>
      <c r="D249" s="41" t="s">
        <v>30</v>
      </c>
      <c r="E249" s="41">
        <v>0</v>
      </c>
      <c r="F249" s="34" t="s">
        <v>30</v>
      </c>
      <c r="G249" s="41">
        <v>0</v>
      </c>
      <c r="H249" s="34" t="s">
        <v>30</v>
      </c>
      <c r="I249" s="41">
        <v>0</v>
      </c>
      <c r="J249" s="34" t="s">
        <v>30</v>
      </c>
      <c r="K249" s="41">
        <v>0</v>
      </c>
      <c r="L249" s="34" t="s">
        <v>30</v>
      </c>
      <c r="M249" s="41">
        <v>0</v>
      </c>
      <c r="N249" s="34" t="s">
        <v>30</v>
      </c>
      <c r="O249" s="41">
        <v>0</v>
      </c>
      <c r="P249" s="34" t="s">
        <v>30</v>
      </c>
      <c r="Q249" s="41">
        <v>0</v>
      </c>
      <c r="R249" s="34" t="s">
        <v>30</v>
      </c>
      <c r="S249" s="35">
        <v>0</v>
      </c>
      <c r="T249" s="40" t="s">
        <v>30</v>
      </c>
      <c r="U249" s="21"/>
      <c r="V249" s="22"/>
      <c r="W249" s="22"/>
    </row>
    <row r="250" spans="1:29" s="23" customFormat="1" ht="46.5" customHeight="1" x14ac:dyDescent="0.25">
      <c r="A250" s="30" t="s">
        <v>560</v>
      </c>
      <c r="B250" s="36" t="s">
        <v>54</v>
      </c>
      <c r="C250" s="32" t="s">
        <v>29</v>
      </c>
      <c r="D250" s="41" t="s">
        <v>30</v>
      </c>
      <c r="E250" s="41">
        <v>0</v>
      </c>
      <c r="F250" s="34" t="s">
        <v>30</v>
      </c>
      <c r="G250" s="41">
        <v>0</v>
      </c>
      <c r="H250" s="34" t="s">
        <v>30</v>
      </c>
      <c r="I250" s="41">
        <v>0</v>
      </c>
      <c r="J250" s="34" t="s">
        <v>30</v>
      </c>
      <c r="K250" s="41">
        <v>0</v>
      </c>
      <c r="L250" s="34" t="s">
        <v>30</v>
      </c>
      <c r="M250" s="41">
        <v>0</v>
      </c>
      <c r="N250" s="34" t="s">
        <v>30</v>
      </c>
      <c r="O250" s="41">
        <v>0</v>
      </c>
      <c r="P250" s="34" t="s">
        <v>30</v>
      </c>
      <c r="Q250" s="41">
        <v>0</v>
      </c>
      <c r="R250" s="34" t="s">
        <v>30</v>
      </c>
      <c r="S250" s="35">
        <v>0</v>
      </c>
      <c r="T250" s="40" t="s">
        <v>30</v>
      </c>
      <c r="U250" s="21"/>
      <c r="V250" s="22"/>
      <c r="W250" s="22"/>
    </row>
    <row r="251" spans="1:29" s="23" customFormat="1" ht="58.5" customHeight="1" x14ac:dyDescent="0.25">
      <c r="A251" s="30" t="s">
        <v>561</v>
      </c>
      <c r="B251" s="36" t="s">
        <v>60</v>
      </c>
      <c r="C251" s="32" t="s">
        <v>29</v>
      </c>
      <c r="D251" s="41" t="s">
        <v>30</v>
      </c>
      <c r="E251" s="41">
        <f>E252+E253+E256+E257+E258</f>
        <v>92.881999999999991</v>
      </c>
      <c r="F251" s="34" t="s">
        <v>30</v>
      </c>
      <c r="G251" s="41">
        <f>G252+G253+G256+G257+G258</f>
        <v>28.995666159999999</v>
      </c>
      <c r="H251" s="34" t="s">
        <v>30</v>
      </c>
      <c r="I251" s="41">
        <f>I252+I253+I256+I257+I258</f>
        <v>63.886333839999992</v>
      </c>
      <c r="J251" s="34" t="s">
        <v>30</v>
      </c>
      <c r="K251" s="41">
        <f>K252+K253+K256+K257+K258</f>
        <v>20</v>
      </c>
      <c r="L251" s="34" t="s">
        <v>30</v>
      </c>
      <c r="M251" s="41">
        <f>M252+M253+M256+M257+M258</f>
        <v>16.71315894</v>
      </c>
      <c r="N251" s="34" t="s">
        <v>30</v>
      </c>
      <c r="O251" s="41">
        <f>SUM(O252:O258)</f>
        <v>55.198586939999998</v>
      </c>
      <c r="P251" s="34" t="s">
        <v>30</v>
      </c>
      <c r="Q251" s="41">
        <f>SUM(Q252:Q258)</f>
        <v>-11.3122531</v>
      </c>
      <c r="R251" s="34" t="s">
        <v>30</v>
      </c>
      <c r="S251" s="35">
        <f t="shared" si="64"/>
        <v>-0.56561265500000002</v>
      </c>
      <c r="T251" s="40" t="s">
        <v>30</v>
      </c>
      <c r="U251" s="21"/>
      <c r="V251" s="22"/>
      <c r="W251" s="22"/>
    </row>
    <row r="252" spans="1:29" s="23" customFormat="1" ht="78" customHeight="1" x14ac:dyDescent="0.25">
      <c r="A252" s="30" t="s">
        <v>562</v>
      </c>
      <c r="B252" s="36" t="s">
        <v>62</v>
      </c>
      <c r="C252" s="32" t="s">
        <v>29</v>
      </c>
      <c r="D252" s="41" t="s">
        <v>30</v>
      </c>
      <c r="E252" s="41">
        <v>0</v>
      </c>
      <c r="F252" s="34" t="s">
        <v>30</v>
      </c>
      <c r="G252" s="41">
        <v>0</v>
      </c>
      <c r="H252" s="34" t="s">
        <v>30</v>
      </c>
      <c r="I252" s="41">
        <v>0</v>
      </c>
      <c r="J252" s="34" t="s">
        <v>30</v>
      </c>
      <c r="K252" s="41">
        <v>0</v>
      </c>
      <c r="L252" s="34" t="s">
        <v>30</v>
      </c>
      <c r="M252" s="41">
        <v>0</v>
      </c>
      <c r="N252" s="34" t="s">
        <v>30</v>
      </c>
      <c r="O252" s="41">
        <v>0</v>
      </c>
      <c r="P252" s="34" t="s">
        <v>30</v>
      </c>
      <c r="Q252" s="41">
        <v>0</v>
      </c>
      <c r="R252" s="34" t="s">
        <v>30</v>
      </c>
      <c r="S252" s="35">
        <v>0</v>
      </c>
      <c r="T252" s="40" t="s">
        <v>30</v>
      </c>
      <c r="U252" s="21"/>
      <c r="V252" s="22"/>
      <c r="W252" s="22"/>
    </row>
    <row r="253" spans="1:29" s="23" customFormat="1" ht="63" x14ac:dyDescent="0.25">
      <c r="A253" s="30" t="s">
        <v>563</v>
      </c>
      <c r="B253" s="36" t="s">
        <v>64</v>
      </c>
      <c r="C253" s="32" t="s">
        <v>29</v>
      </c>
      <c r="D253" s="41" t="s">
        <v>30</v>
      </c>
      <c r="E253" s="41">
        <f>SUM(E254:E255)</f>
        <v>0</v>
      </c>
      <c r="F253" s="34" t="s">
        <v>30</v>
      </c>
      <c r="G253" s="41">
        <f>SUM(G254:G255)</f>
        <v>0</v>
      </c>
      <c r="H253" s="34" t="s">
        <v>30</v>
      </c>
      <c r="I253" s="41">
        <f>SUM(I254:I255)</f>
        <v>0</v>
      </c>
      <c r="J253" s="34" t="s">
        <v>30</v>
      </c>
      <c r="K253" s="41">
        <f>SUM(K254:K255)</f>
        <v>0</v>
      </c>
      <c r="L253" s="34" t="s">
        <v>30</v>
      </c>
      <c r="M253" s="41">
        <f>SUM(M254:M255)</f>
        <v>8.0254120399999991</v>
      </c>
      <c r="N253" s="34" t="s">
        <v>30</v>
      </c>
      <c r="O253" s="41">
        <f>SUM(O254:O255)</f>
        <v>0</v>
      </c>
      <c r="P253" s="34" t="s">
        <v>30</v>
      </c>
      <c r="Q253" s="41">
        <f>SUM(Q254:Q255)</f>
        <v>0</v>
      </c>
      <c r="R253" s="34" t="s">
        <v>30</v>
      </c>
      <c r="S253" s="35">
        <v>1</v>
      </c>
      <c r="T253" s="40" t="s">
        <v>30</v>
      </c>
      <c r="U253" s="21"/>
      <c r="V253" s="22"/>
      <c r="W253" s="22"/>
    </row>
    <row r="254" spans="1:29" ht="47.25" x14ac:dyDescent="0.25">
      <c r="A254" s="42" t="s">
        <v>563</v>
      </c>
      <c r="B254" s="67" t="s">
        <v>564</v>
      </c>
      <c r="C254" s="46" t="s">
        <v>565</v>
      </c>
      <c r="D254" s="45" t="s">
        <v>30</v>
      </c>
      <c r="E254" s="45" t="s">
        <v>30</v>
      </c>
      <c r="F254" s="44" t="s">
        <v>30</v>
      </c>
      <c r="G254" s="45" t="s">
        <v>30</v>
      </c>
      <c r="H254" s="44" t="s">
        <v>30</v>
      </c>
      <c r="I254" s="46" t="s">
        <v>30</v>
      </c>
      <c r="J254" s="44" t="s">
        <v>30</v>
      </c>
      <c r="K254" s="45" t="s">
        <v>30</v>
      </c>
      <c r="L254" s="44" t="s">
        <v>30</v>
      </c>
      <c r="M254" s="45">
        <v>1.1770200400000002</v>
      </c>
      <c r="N254" s="44" t="s">
        <v>30</v>
      </c>
      <c r="O254" s="45" t="s">
        <v>30</v>
      </c>
      <c r="P254" s="44" t="s">
        <v>30</v>
      </c>
      <c r="Q254" s="47" t="s">
        <v>30</v>
      </c>
      <c r="R254" s="44" t="s">
        <v>30</v>
      </c>
      <c r="S254" s="88" t="s">
        <v>30</v>
      </c>
      <c r="T254" s="48" t="s">
        <v>566</v>
      </c>
      <c r="U254" s="68"/>
      <c r="V254" s="13"/>
      <c r="W254" s="13"/>
      <c r="X254" s="23"/>
      <c r="Y254" s="23"/>
      <c r="Z254" s="23"/>
      <c r="AA254" s="23"/>
      <c r="AC254" s="23"/>
    </row>
    <row r="255" spans="1:29" ht="47.25" x14ac:dyDescent="0.25">
      <c r="A255" s="42" t="s">
        <v>563</v>
      </c>
      <c r="B255" s="67" t="s">
        <v>567</v>
      </c>
      <c r="C255" s="46" t="s">
        <v>568</v>
      </c>
      <c r="D255" s="45" t="s">
        <v>30</v>
      </c>
      <c r="E255" s="45" t="s">
        <v>30</v>
      </c>
      <c r="F255" s="44" t="s">
        <v>30</v>
      </c>
      <c r="G255" s="45" t="s">
        <v>30</v>
      </c>
      <c r="H255" s="44" t="s">
        <v>30</v>
      </c>
      <c r="I255" s="46" t="s">
        <v>30</v>
      </c>
      <c r="J255" s="44" t="s">
        <v>30</v>
      </c>
      <c r="K255" s="45" t="s">
        <v>30</v>
      </c>
      <c r="L255" s="44" t="s">
        <v>30</v>
      </c>
      <c r="M255" s="45">
        <v>6.8483919999999996</v>
      </c>
      <c r="N255" s="44" t="s">
        <v>30</v>
      </c>
      <c r="O255" s="45" t="s">
        <v>30</v>
      </c>
      <c r="P255" s="44" t="s">
        <v>30</v>
      </c>
      <c r="Q255" s="47" t="s">
        <v>30</v>
      </c>
      <c r="R255" s="44" t="s">
        <v>30</v>
      </c>
      <c r="S255" s="88" t="s">
        <v>30</v>
      </c>
      <c r="T255" s="48" t="s">
        <v>566</v>
      </c>
      <c r="U255" s="68"/>
      <c r="V255" s="13"/>
      <c r="W255" s="13"/>
      <c r="X255" s="23"/>
      <c r="Y255" s="23"/>
      <c r="Z255" s="23"/>
      <c r="AA255" s="23"/>
      <c r="AC255" s="23"/>
    </row>
    <row r="256" spans="1:29" s="23" customFormat="1" ht="63" x14ac:dyDescent="0.25">
      <c r="A256" s="30" t="s">
        <v>569</v>
      </c>
      <c r="B256" s="36" t="s">
        <v>66</v>
      </c>
      <c r="C256" s="32" t="s">
        <v>29</v>
      </c>
      <c r="D256" s="41" t="s">
        <v>30</v>
      </c>
      <c r="E256" s="41">
        <v>0</v>
      </c>
      <c r="F256" s="34" t="s">
        <v>30</v>
      </c>
      <c r="G256" s="41">
        <v>0</v>
      </c>
      <c r="H256" s="34" t="s">
        <v>30</v>
      </c>
      <c r="I256" s="41">
        <v>0</v>
      </c>
      <c r="J256" s="34" t="s">
        <v>30</v>
      </c>
      <c r="K256" s="41">
        <v>0</v>
      </c>
      <c r="L256" s="34" t="s">
        <v>30</v>
      </c>
      <c r="M256" s="41">
        <v>0</v>
      </c>
      <c r="N256" s="34" t="s">
        <v>30</v>
      </c>
      <c r="O256" s="41">
        <v>0</v>
      </c>
      <c r="P256" s="34" t="s">
        <v>30</v>
      </c>
      <c r="Q256" s="41">
        <v>0</v>
      </c>
      <c r="R256" s="34" t="s">
        <v>30</v>
      </c>
      <c r="S256" s="35">
        <v>0</v>
      </c>
      <c r="T256" s="40" t="s">
        <v>30</v>
      </c>
      <c r="U256" s="21"/>
      <c r="V256" s="22"/>
      <c r="W256" s="22"/>
    </row>
    <row r="257" spans="1:29" s="23" customFormat="1" ht="88.5" customHeight="1" x14ac:dyDescent="0.25">
      <c r="A257" s="30" t="s">
        <v>570</v>
      </c>
      <c r="B257" s="36" t="s">
        <v>68</v>
      </c>
      <c r="C257" s="32" t="s">
        <v>29</v>
      </c>
      <c r="D257" s="41" t="s">
        <v>30</v>
      </c>
      <c r="E257" s="41">
        <v>0</v>
      </c>
      <c r="F257" s="34" t="s">
        <v>30</v>
      </c>
      <c r="G257" s="41">
        <v>0</v>
      </c>
      <c r="H257" s="34" t="s">
        <v>30</v>
      </c>
      <c r="I257" s="41">
        <v>0</v>
      </c>
      <c r="J257" s="34" t="s">
        <v>30</v>
      </c>
      <c r="K257" s="41">
        <v>0</v>
      </c>
      <c r="L257" s="34" t="s">
        <v>30</v>
      </c>
      <c r="M257" s="41">
        <v>0</v>
      </c>
      <c r="N257" s="34" t="s">
        <v>30</v>
      </c>
      <c r="O257" s="41">
        <v>0</v>
      </c>
      <c r="P257" s="34" t="s">
        <v>30</v>
      </c>
      <c r="Q257" s="41">
        <v>0</v>
      </c>
      <c r="R257" s="34" t="s">
        <v>30</v>
      </c>
      <c r="S257" s="35">
        <v>0</v>
      </c>
      <c r="T257" s="40" t="s">
        <v>30</v>
      </c>
      <c r="U257" s="21"/>
      <c r="V257" s="22"/>
      <c r="W257" s="22"/>
    </row>
    <row r="258" spans="1:29" s="23" customFormat="1" ht="78.75" x14ac:dyDescent="0.25">
      <c r="A258" s="30" t="s">
        <v>571</v>
      </c>
      <c r="B258" s="36" t="s">
        <v>70</v>
      </c>
      <c r="C258" s="32" t="s">
        <v>29</v>
      </c>
      <c r="D258" s="41" t="s">
        <v>30</v>
      </c>
      <c r="E258" s="41">
        <f>SUM(E259:E260)</f>
        <v>92.881999999999991</v>
      </c>
      <c r="F258" s="34" t="s">
        <v>30</v>
      </c>
      <c r="G258" s="41">
        <f>SUM(G259:G260)</f>
        <v>28.995666159999999</v>
      </c>
      <c r="H258" s="34" t="s">
        <v>30</v>
      </c>
      <c r="I258" s="41">
        <f>SUM(I259:I260)</f>
        <v>63.886333839999992</v>
      </c>
      <c r="J258" s="34" t="s">
        <v>30</v>
      </c>
      <c r="K258" s="41">
        <f>SUM(K259:K260)</f>
        <v>20</v>
      </c>
      <c r="L258" s="34" t="s">
        <v>30</v>
      </c>
      <c r="M258" s="41">
        <f>SUM(M259:M260)</f>
        <v>8.6877469000000005</v>
      </c>
      <c r="N258" s="34" t="s">
        <v>30</v>
      </c>
      <c r="O258" s="41">
        <f>SUM(O259:O260)</f>
        <v>55.198586939999998</v>
      </c>
      <c r="P258" s="34" t="s">
        <v>30</v>
      </c>
      <c r="Q258" s="41">
        <f>SUM(Q259:Q260)</f>
        <v>-11.3122531</v>
      </c>
      <c r="R258" s="34" t="s">
        <v>30</v>
      </c>
      <c r="S258" s="35">
        <f t="shared" si="64"/>
        <v>-0.56561265500000002</v>
      </c>
      <c r="T258" s="40" t="s">
        <v>30</v>
      </c>
      <c r="U258" s="21"/>
      <c r="V258" s="22"/>
      <c r="W258" s="22"/>
    </row>
    <row r="259" spans="1:29" ht="189" x14ac:dyDescent="0.25">
      <c r="A259" s="42" t="s">
        <v>571</v>
      </c>
      <c r="B259" s="67" t="s">
        <v>572</v>
      </c>
      <c r="C259" s="46" t="s">
        <v>573</v>
      </c>
      <c r="D259" s="45" t="s">
        <v>30</v>
      </c>
      <c r="E259" s="45">
        <v>63.8</v>
      </c>
      <c r="F259" s="44" t="s">
        <v>30</v>
      </c>
      <c r="G259" s="45">
        <v>0</v>
      </c>
      <c r="H259" s="44" t="s">
        <v>30</v>
      </c>
      <c r="I259" s="46">
        <f t="shared" ref="I259:I260" si="72">E259-G259</f>
        <v>63.8</v>
      </c>
      <c r="J259" s="44" t="s">
        <v>30</v>
      </c>
      <c r="K259" s="45">
        <v>20</v>
      </c>
      <c r="L259" s="44" t="s">
        <v>30</v>
      </c>
      <c r="M259" s="45">
        <v>8.6877469000000005</v>
      </c>
      <c r="N259" s="44" t="s">
        <v>30</v>
      </c>
      <c r="O259" s="47">
        <f t="shared" ref="O259:O260" si="73">I259-M259</f>
        <v>55.112253099999997</v>
      </c>
      <c r="P259" s="44" t="s">
        <v>30</v>
      </c>
      <c r="Q259" s="47">
        <f t="shared" ref="Q259:Q260" si="74">M259-K259</f>
        <v>-11.3122531</v>
      </c>
      <c r="R259" s="44" t="s">
        <v>30</v>
      </c>
      <c r="S259" s="88">
        <f t="shared" si="64"/>
        <v>-0.56561265500000002</v>
      </c>
      <c r="T259" s="48" t="s">
        <v>574</v>
      </c>
      <c r="U259" s="68"/>
      <c r="V259" s="13"/>
      <c r="W259" s="13"/>
      <c r="X259" s="23"/>
      <c r="Y259" s="23"/>
      <c r="Z259" s="23"/>
      <c r="AA259" s="23"/>
      <c r="AC259" s="23"/>
    </row>
    <row r="260" spans="1:29" ht="63" x14ac:dyDescent="0.25">
      <c r="A260" s="42" t="s">
        <v>571</v>
      </c>
      <c r="B260" s="67" t="s">
        <v>575</v>
      </c>
      <c r="C260" s="46" t="s">
        <v>576</v>
      </c>
      <c r="D260" s="45" t="s">
        <v>30</v>
      </c>
      <c r="E260" s="45">
        <v>29.081999999999997</v>
      </c>
      <c r="F260" s="44" t="s">
        <v>30</v>
      </c>
      <c r="G260" s="45">
        <v>28.995666159999999</v>
      </c>
      <c r="H260" s="44" t="s">
        <v>30</v>
      </c>
      <c r="I260" s="46">
        <f t="shared" si="72"/>
        <v>8.6333839999998219E-2</v>
      </c>
      <c r="J260" s="44" t="s">
        <v>30</v>
      </c>
      <c r="K260" s="45">
        <v>0</v>
      </c>
      <c r="L260" s="44" t="s">
        <v>30</v>
      </c>
      <c r="M260" s="45">
        <v>0</v>
      </c>
      <c r="N260" s="44" t="s">
        <v>30</v>
      </c>
      <c r="O260" s="47">
        <f t="shared" si="73"/>
        <v>8.6333839999998219E-2</v>
      </c>
      <c r="P260" s="44" t="s">
        <v>30</v>
      </c>
      <c r="Q260" s="47">
        <f t="shared" si="74"/>
        <v>0</v>
      </c>
      <c r="R260" s="44" t="s">
        <v>30</v>
      </c>
      <c r="S260" s="88">
        <v>0</v>
      </c>
      <c r="T260" s="48" t="s">
        <v>30</v>
      </c>
      <c r="U260" s="68"/>
      <c r="V260" s="13"/>
      <c r="W260" s="13"/>
      <c r="X260" s="23"/>
      <c r="Y260" s="23"/>
      <c r="Z260" s="23"/>
      <c r="AA260" s="23"/>
      <c r="AC260" s="23"/>
    </row>
    <row r="261" spans="1:29" s="23" customFormat="1" ht="31.5" x14ac:dyDescent="0.25">
      <c r="A261" s="30" t="s">
        <v>577</v>
      </c>
      <c r="B261" s="36" t="s">
        <v>80</v>
      </c>
      <c r="C261" s="32" t="s">
        <v>29</v>
      </c>
      <c r="D261" s="33" t="s">
        <v>30</v>
      </c>
      <c r="E261" s="33">
        <v>0</v>
      </c>
      <c r="F261" s="34" t="s">
        <v>30</v>
      </c>
      <c r="G261" s="33">
        <v>0</v>
      </c>
      <c r="H261" s="34" t="s">
        <v>30</v>
      </c>
      <c r="I261" s="33">
        <v>0</v>
      </c>
      <c r="J261" s="34" t="s">
        <v>30</v>
      </c>
      <c r="K261" s="33">
        <v>0</v>
      </c>
      <c r="L261" s="34" t="s">
        <v>30</v>
      </c>
      <c r="M261" s="33">
        <v>0</v>
      </c>
      <c r="N261" s="34" t="s">
        <v>30</v>
      </c>
      <c r="O261" s="33">
        <v>0</v>
      </c>
      <c r="P261" s="34" t="s">
        <v>30</v>
      </c>
      <c r="Q261" s="33">
        <v>0</v>
      </c>
      <c r="R261" s="34" t="s">
        <v>30</v>
      </c>
      <c r="S261" s="35">
        <v>0</v>
      </c>
      <c r="T261" s="40" t="s">
        <v>30</v>
      </c>
      <c r="U261" s="21"/>
      <c r="V261" s="22"/>
      <c r="W261" s="22"/>
    </row>
    <row r="262" spans="1:29" s="23" customFormat="1" ht="47.25" x14ac:dyDescent="0.25">
      <c r="A262" s="30" t="s">
        <v>578</v>
      </c>
      <c r="B262" s="36" t="s">
        <v>82</v>
      </c>
      <c r="C262" s="32" t="s">
        <v>29</v>
      </c>
      <c r="D262" s="33" t="s">
        <v>30</v>
      </c>
      <c r="E262" s="33">
        <f>E263+E267+E268+E271</f>
        <v>134.70379111</v>
      </c>
      <c r="F262" s="34" t="s">
        <v>30</v>
      </c>
      <c r="G262" s="33">
        <f>G263+G267+G268+G271</f>
        <v>43.246720760000002</v>
      </c>
      <c r="H262" s="34" t="s">
        <v>30</v>
      </c>
      <c r="I262" s="33">
        <f>I263+I267+I268+I271</f>
        <v>91.457070350000009</v>
      </c>
      <c r="J262" s="34" t="s">
        <v>30</v>
      </c>
      <c r="K262" s="33">
        <f>K263+K267+K268+K271</f>
        <v>61.832859089999999</v>
      </c>
      <c r="L262" s="34" t="s">
        <v>30</v>
      </c>
      <c r="M262" s="33">
        <f>M263+M267+M268+M271</f>
        <v>32.268938859999999</v>
      </c>
      <c r="N262" s="34" t="s">
        <v>30</v>
      </c>
      <c r="O262" s="33">
        <f>O263+O267+O268+O271</f>
        <v>59.188131490000004</v>
      </c>
      <c r="P262" s="34" t="s">
        <v>30</v>
      </c>
      <c r="Q262" s="33">
        <f>Q263+Q267+Q268+Q271</f>
        <v>-29.563920230000001</v>
      </c>
      <c r="R262" s="34" t="s">
        <v>30</v>
      </c>
      <c r="S262" s="35">
        <f t="shared" si="64"/>
        <v>-0.47812636622493271</v>
      </c>
      <c r="T262" s="40" t="s">
        <v>30</v>
      </c>
      <c r="U262" s="21"/>
      <c r="V262" s="22"/>
      <c r="W262" s="22"/>
    </row>
    <row r="263" spans="1:29" s="23" customFormat="1" ht="31.5" x14ac:dyDescent="0.25">
      <c r="A263" s="30" t="s">
        <v>579</v>
      </c>
      <c r="B263" s="36" t="s">
        <v>84</v>
      </c>
      <c r="C263" s="32" t="s">
        <v>29</v>
      </c>
      <c r="D263" s="33" t="s">
        <v>30</v>
      </c>
      <c r="E263" s="33">
        <f>SUM(E264:E266)</f>
        <v>39.47</v>
      </c>
      <c r="F263" s="34" t="s">
        <v>30</v>
      </c>
      <c r="G263" s="33">
        <f>SUM(G264:G266)</f>
        <v>9.8096300000000003</v>
      </c>
      <c r="H263" s="34" t="s">
        <v>30</v>
      </c>
      <c r="I263" s="33">
        <f>SUM(I264:I266)</f>
        <v>29.66037</v>
      </c>
      <c r="J263" s="34" t="s">
        <v>30</v>
      </c>
      <c r="K263" s="33">
        <f>SUM(K264:K266)</f>
        <v>27.869999999999997</v>
      </c>
      <c r="L263" s="34" t="s">
        <v>30</v>
      </c>
      <c r="M263" s="33">
        <f>SUM(M264:M266)</f>
        <v>20.019070500000002</v>
      </c>
      <c r="N263" s="34" t="s">
        <v>30</v>
      </c>
      <c r="O263" s="33">
        <f>SUM(O264:O266)</f>
        <v>9.6412994999999988</v>
      </c>
      <c r="P263" s="34" t="s">
        <v>30</v>
      </c>
      <c r="Q263" s="33">
        <f>SUM(Q264:Q266)</f>
        <v>-7.8509295000000003</v>
      </c>
      <c r="R263" s="34" t="s">
        <v>30</v>
      </c>
      <c r="S263" s="35">
        <f t="shared" si="64"/>
        <v>-0.2816982238966631</v>
      </c>
      <c r="T263" s="40" t="s">
        <v>30</v>
      </c>
      <c r="U263" s="21"/>
      <c r="V263" s="22"/>
      <c r="W263" s="22"/>
    </row>
    <row r="264" spans="1:29" ht="47.25" x14ac:dyDescent="0.25">
      <c r="A264" s="42" t="s">
        <v>579</v>
      </c>
      <c r="B264" s="67" t="s">
        <v>580</v>
      </c>
      <c r="C264" s="46" t="s">
        <v>581</v>
      </c>
      <c r="D264" s="47" t="s">
        <v>30</v>
      </c>
      <c r="E264" s="47">
        <v>9.9</v>
      </c>
      <c r="F264" s="44" t="s">
        <v>30</v>
      </c>
      <c r="G264" s="47">
        <v>1.1399999999999999</v>
      </c>
      <c r="H264" s="44" t="s">
        <v>30</v>
      </c>
      <c r="I264" s="46">
        <f t="shared" ref="I264:I266" si="75">E264-G264</f>
        <v>8.76</v>
      </c>
      <c r="J264" s="44" t="s">
        <v>30</v>
      </c>
      <c r="K264" s="47">
        <v>7.9</v>
      </c>
      <c r="L264" s="44" t="s">
        <v>30</v>
      </c>
      <c r="M264" s="47">
        <v>0</v>
      </c>
      <c r="N264" s="44" t="s">
        <v>30</v>
      </c>
      <c r="O264" s="47">
        <f t="shared" ref="O264:O266" si="76">I264-M264</f>
        <v>8.76</v>
      </c>
      <c r="P264" s="44" t="s">
        <v>30</v>
      </c>
      <c r="Q264" s="47">
        <f t="shared" ref="Q264:Q266" si="77">M264-K264</f>
        <v>-7.9</v>
      </c>
      <c r="R264" s="44" t="s">
        <v>30</v>
      </c>
      <c r="S264" s="88">
        <f t="shared" si="64"/>
        <v>-1</v>
      </c>
      <c r="T264" s="48" t="s">
        <v>582</v>
      </c>
      <c r="U264" s="68"/>
      <c r="V264" s="13"/>
      <c r="W264" s="13"/>
      <c r="X264" s="23"/>
      <c r="Y264" s="23"/>
      <c r="Z264" s="23"/>
      <c r="AA264" s="23"/>
      <c r="AC264" s="23"/>
    </row>
    <row r="265" spans="1:29" ht="41.25" customHeight="1" x14ac:dyDescent="0.25">
      <c r="A265" s="42" t="s">
        <v>579</v>
      </c>
      <c r="B265" s="67" t="s">
        <v>583</v>
      </c>
      <c r="C265" s="46" t="s">
        <v>584</v>
      </c>
      <c r="D265" s="47" t="s">
        <v>30</v>
      </c>
      <c r="E265" s="47">
        <v>14.785</v>
      </c>
      <c r="F265" s="44" t="s">
        <v>30</v>
      </c>
      <c r="G265" s="47">
        <v>0.75</v>
      </c>
      <c r="H265" s="44" t="s">
        <v>30</v>
      </c>
      <c r="I265" s="46">
        <f t="shared" si="75"/>
        <v>14.035</v>
      </c>
      <c r="J265" s="44" t="s">
        <v>30</v>
      </c>
      <c r="K265" s="47">
        <v>13.335000000000001</v>
      </c>
      <c r="L265" s="44" t="s">
        <v>30</v>
      </c>
      <c r="M265" s="47">
        <v>14.098838280000001</v>
      </c>
      <c r="N265" s="44" t="s">
        <v>30</v>
      </c>
      <c r="O265" s="47">
        <f t="shared" si="76"/>
        <v>-6.383828000000058E-2</v>
      </c>
      <c r="P265" s="44" t="s">
        <v>30</v>
      </c>
      <c r="Q265" s="47">
        <f t="shared" si="77"/>
        <v>0.76383827999999987</v>
      </c>
      <c r="R265" s="44" t="s">
        <v>30</v>
      </c>
      <c r="S265" s="88">
        <f t="shared" si="64"/>
        <v>5.7280710911136096E-2</v>
      </c>
      <c r="T265" s="48" t="s">
        <v>90</v>
      </c>
      <c r="U265" s="68"/>
      <c r="V265" s="13"/>
      <c r="W265" s="13"/>
      <c r="X265" s="23"/>
      <c r="Y265" s="23"/>
      <c r="Z265" s="23"/>
      <c r="AA265" s="23"/>
      <c r="AC265" s="23"/>
    </row>
    <row r="266" spans="1:29" ht="35.25" customHeight="1" x14ac:dyDescent="0.25">
      <c r="A266" s="42" t="s">
        <v>579</v>
      </c>
      <c r="B266" s="69" t="s">
        <v>585</v>
      </c>
      <c r="C266" s="46" t="s">
        <v>586</v>
      </c>
      <c r="D266" s="47" t="s">
        <v>30</v>
      </c>
      <c r="E266" s="47">
        <v>14.785</v>
      </c>
      <c r="F266" s="44" t="s">
        <v>30</v>
      </c>
      <c r="G266" s="47">
        <v>7.9196299999999997</v>
      </c>
      <c r="H266" s="44" t="s">
        <v>30</v>
      </c>
      <c r="I266" s="46">
        <f t="shared" si="75"/>
        <v>6.8653700000000004</v>
      </c>
      <c r="J266" s="44" t="s">
        <v>30</v>
      </c>
      <c r="K266" s="47">
        <v>6.6349999999999998</v>
      </c>
      <c r="L266" s="44" t="s">
        <v>30</v>
      </c>
      <c r="M266" s="47">
        <v>5.9202322199999999</v>
      </c>
      <c r="N266" s="44" t="s">
        <v>30</v>
      </c>
      <c r="O266" s="47">
        <f t="shared" si="76"/>
        <v>0.94513778000000048</v>
      </c>
      <c r="P266" s="44" t="s">
        <v>30</v>
      </c>
      <c r="Q266" s="47">
        <f t="shared" si="77"/>
        <v>-0.71476777999999985</v>
      </c>
      <c r="R266" s="44" t="s">
        <v>30</v>
      </c>
      <c r="S266" s="88">
        <f t="shared" si="64"/>
        <v>-0.10772686963074603</v>
      </c>
      <c r="T266" s="48" t="s">
        <v>587</v>
      </c>
      <c r="U266" s="68"/>
      <c r="V266" s="13"/>
      <c r="W266" s="13"/>
      <c r="X266" s="23"/>
      <c r="Y266" s="23"/>
      <c r="Z266" s="23"/>
      <c r="AA266" s="23"/>
      <c r="AC266" s="23"/>
    </row>
    <row r="267" spans="1:29" s="23" customFormat="1" x14ac:dyDescent="0.25">
      <c r="A267" s="30" t="s">
        <v>588</v>
      </c>
      <c r="B267" s="36" t="s">
        <v>95</v>
      </c>
      <c r="C267" s="32" t="s">
        <v>29</v>
      </c>
      <c r="D267" s="33" t="s">
        <v>30</v>
      </c>
      <c r="E267" s="33">
        <v>0</v>
      </c>
      <c r="F267" s="34" t="s">
        <v>30</v>
      </c>
      <c r="G267" s="33">
        <v>0</v>
      </c>
      <c r="H267" s="34" t="s">
        <v>30</v>
      </c>
      <c r="I267" s="33">
        <v>0</v>
      </c>
      <c r="J267" s="34" t="s">
        <v>30</v>
      </c>
      <c r="K267" s="33">
        <v>0</v>
      </c>
      <c r="L267" s="34" t="s">
        <v>30</v>
      </c>
      <c r="M267" s="33">
        <v>0</v>
      </c>
      <c r="N267" s="34" t="s">
        <v>30</v>
      </c>
      <c r="O267" s="33">
        <v>0</v>
      </c>
      <c r="P267" s="34" t="s">
        <v>30</v>
      </c>
      <c r="Q267" s="33">
        <v>0</v>
      </c>
      <c r="R267" s="34" t="s">
        <v>30</v>
      </c>
      <c r="S267" s="35">
        <v>0</v>
      </c>
      <c r="T267" s="33" t="s">
        <v>30</v>
      </c>
      <c r="U267" s="21"/>
      <c r="V267" s="22"/>
      <c r="W267" s="22"/>
    </row>
    <row r="268" spans="1:29" s="23" customFormat="1" x14ac:dyDescent="0.25">
      <c r="A268" s="30" t="s">
        <v>589</v>
      </c>
      <c r="B268" s="36" t="s">
        <v>109</v>
      </c>
      <c r="C268" s="32" t="s">
        <v>29</v>
      </c>
      <c r="D268" s="33" t="s">
        <v>30</v>
      </c>
      <c r="E268" s="33">
        <f>SUM(E269:E270)</f>
        <v>7</v>
      </c>
      <c r="F268" s="34" t="s">
        <v>30</v>
      </c>
      <c r="G268" s="33">
        <f>SUM(G269:G270)</f>
        <v>0</v>
      </c>
      <c r="H268" s="34" t="s">
        <v>30</v>
      </c>
      <c r="I268" s="33">
        <f>SUM(I269:I270)</f>
        <v>7</v>
      </c>
      <c r="J268" s="34" t="s">
        <v>30</v>
      </c>
      <c r="K268" s="33">
        <f>SUM(K269:K270)</f>
        <v>7.0000000000000009</v>
      </c>
      <c r="L268" s="34" t="s">
        <v>30</v>
      </c>
      <c r="M268" s="33">
        <f>SUM(M269:M270)</f>
        <v>0</v>
      </c>
      <c r="N268" s="34" t="s">
        <v>30</v>
      </c>
      <c r="O268" s="33">
        <f>SUM(O269:O270)</f>
        <v>7</v>
      </c>
      <c r="P268" s="34" t="s">
        <v>30</v>
      </c>
      <c r="Q268" s="33">
        <f>SUM(Q269:Q270)</f>
        <v>-7.0000000000000009</v>
      </c>
      <c r="R268" s="34" t="s">
        <v>30</v>
      </c>
      <c r="S268" s="35">
        <f t="shared" si="64"/>
        <v>-1</v>
      </c>
      <c r="T268" s="40" t="s">
        <v>30</v>
      </c>
      <c r="U268" s="21"/>
      <c r="V268" s="22"/>
      <c r="W268" s="22"/>
    </row>
    <row r="269" spans="1:29" ht="110.25" x14ac:dyDescent="0.25">
      <c r="A269" s="42" t="s">
        <v>589</v>
      </c>
      <c r="B269" s="69" t="s">
        <v>590</v>
      </c>
      <c r="C269" s="46" t="s">
        <v>591</v>
      </c>
      <c r="D269" s="47" t="s">
        <v>30</v>
      </c>
      <c r="E269" s="47">
        <v>7</v>
      </c>
      <c r="F269" s="44" t="s">
        <v>30</v>
      </c>
      <c r="G269" s="47">
        <v>0</v>
      </c>
      <c r="H269" s="44" t="s">
        <v>30</v>
      </c>
      <c r="I269" s="46">
        <f t="shared" ref="I269" si="78">E269-G269</f>
        <v>7</v>
      </c>
      <c r="J269" s="44" t="s">
        <v>30</v>
      </c>
      <c r="K269" s="47">
        <v>7.0000000000000009</v>
      </c>
      <c r="L269" s="44" t="s">
        <v>30</v>
      </c>
      <c r="M269" s="47">
        <v>0</v>
      </c>
      <c r="N269" s="44" t="s">
        <v>30</v>
      </c>
      <c r="O269" s="47">
        <f t="shared" ref="O269" si="79">I269-M269</f>
        <v>7</v>
      </c>
      <c r="P269" s="44" t="s">
        <v>30</v>
      </c>
      <c r="Q269" s="47">
        <f t="shared" ref="Q269" si="80">M269-K269</f>
        <v>-7.0000000000000009</v>
      </c>
      <c r="R269" s="44" t="s">
        <v>30</v>
      </c>
      <c r="S269" s="88">
        <f t="shared" si="64"/>
        <v>-1</v>
      </c>
      <c r="T269" s="48" t="s">
        <v>592</v>
      </c>
      <c r="U269" s="68"/>
      <c r="V269" s="13"/>
      <c r="W269" s="13"/>
      <c r="X269" s="23"/>
      <c r="Y269" s="23"/>
      <c r="Z269" s="23"/>
      <c r="AA269" s="23"/>
      <c r="AC269" s="23"/>
    </row>
    <row r="270" spans="1:29" ht="31.5" x14ac:dyDescent="0.25">
      <c r="A270" s="42" t="s">
        <v>589</v>
      </c>
      <c r="B270" s="69" t="s">
        <v>593</v>
      </c>
      <c r="C270" s="46" t="s">
        <v>594</v>
      </c>
      <c r="D270" s="47" t="s">
        <v>30</v>
      </c>
      <c r="E270" s="47" t="s">
        <v>30</v>
      </c>
      <c r="F270" s="44" t="s">
        <v>30</v>
      </c>
      <c r="G270" s="47" t="s">
        <v>30</v>
      </c>
      <c r="H270" s="44" t="s">
        <v>30</v>
      </c>
      <c r="I270" s="46" t="s">
        <v>30</v>
      </c>
      <c r="J270" s="44" t="s">
        <v>30</v>
      </c>
      <c r="K270" s="47" t="s">
        <v>30</v>
      </c>
      <c r="L270" s="44" t="s">
        <v>30</v>
      </c>
      <c r="M270" s="47">
        <v>0</v>
      </c>
      <c r="N270" s="44" t="s">
        <v>30</v>
      </c>
      <c r="O270" s="47" t="s">
        <v>30</v>
      </c>
      <c r="P270" s="44" t="s">
        <v>30</v>
      </c>
      <c r="Q270" s="47" t="s">
        <v>30</v>
      </c>
      <c r="R270" s="44" t="s">
        <v>30</v>
      </c>
      <c r="S270" s="88" t="s">
        <v>30</v>
      </c>
      <c r="T270" s="48" t="s">
        <v>595</v>
      </c>
      <c r="U270" s="68"/>
      <c r="V270" s="13"/>
      <c r="W270" s="13"/>
      <c r="X270" s="23"/>
      <c r="Y270" s="23"/>
      <c r="Z270" s="23"/>
      <c r="AA270" s="23"/>
      <c r="AC270" s="23"/>
    </row>
    <row r="271" spans="1:29" s="23" customFormat="1" ht="31.5" x14ac:dyDescent="0.25">
      <c r="A271" s="30" t="s">
        <v>596</v>
      </c>
      <c r="B271" s="36" t="s">
        <v>114</v>
      </c>
      <c r="C271" s="32" t="s">
        <v>29</v>
      </c>
      <c r="D271" s="33" t="s">
        <v>30</v>
      </c>
      <c r="E271" s="33">
        <f>SUM(E272:E277)</f>
        <v>88.233791110000013</v>
      </c>
      <c r="F271" s="34" t="s">
        <v>30</v>
      </c>
      <c r="G271" s="33">
        <f>SUM(G272:G277)</f>
        <v>33.437090760000004</v>
      </c>
      <c r="H271" s="34" t="s">
        <v>30</v>
      </c>
      <c r="I271" s="33">
        <f>SUM(I272:I277)</f>
        <v>54.796700350000002</v>
      </c>
      <c r="J271" s="34" t="s">
        <v>30</v>
      </c>
      <c r="K271" s="33">
        <f>SUM(K272:K277)</f>
        <v>26.962859090000002</v>
      </c>
      <c r="L271" s="34" t="s">
        <v>30</v>
      </c>
      <c r="M271" s="33">
        <f>SUM(M272:M277)</f>
        <v>12.249868359999999</v>
      </c>
      <c r="N271" s="34" t="s">
        <v>30</v>
      </c>
      <c r="O271" s="33">
        <f>SUM(O272:O277)</f>
        <v>42.546831990000001</v>
      </c>
      <c r="P271" s="34" t="s">
        <v>30</v>
      </c>
      <c r="Q271" s="33">
        <f>SUM(Q272:Q277)</f>
        <v>-14.712990730000001</v>
      </c>
      <c r="R271" s="34" t="s">
        <v>30</v>
      </c>
      <c r="S271" s="35">
        <f t="shared" si="64"/>
        <v>-0.54567620892462265</v>
      </c>
      <c r="T271" s="40" t="s">
        <v>30</v>
      </c>
      <c r="U271" s="21"/>
      <c r="V271" s="22"/>
      <c r="W271" s="22"/>
    </row>
    <row r="272" spans="1:29" x14ac:dyDescent="0.25">
      <c r="A272" s="42" t="s">
        <v>596</v>
      </c>
      <c r="B272" s="69" t="s">
        <v>597</v>
      </c>
      <c r="C272" s="44" t="s">
        <v>598</v>
      </c>
      <c r="D272" s="45" t="s">
        <v>30</v>
      </c>
      <c r="E272" s="45">
        <v>0.88</v>
      </c>
      <c r="F272" s="44" t="s">
        <v>30</v>
      </c>
      <c r="G272" s="46">
        <v>0.97896779999999994</v>
      </c>
      <c r="H272" s="44" t="s">
        <v>30</v>
      </c>
      <c r="I272" s="46">
        <f t="shared" ref="I272:I277" si="81">E272-G272</f>
        <v>-9.8967799999999939E-2</v>
      </c>
      <c r="J272" s="44" t="s">
        <v>30</v>
      </c>
      <c r="K272" s="45">
        <v>0</v>
      </c>
      <c r="L272" s="44" t="s">
        <v>30</v>
      </c>
      <c r="M272" s="45">
        <v>0</v>
      </c>
      <c r="N272" s="44" t="s">
        <v>30</v>
      </c>
      <c r="O272" s="47">
        <f t="shared" ref="O272:O277" si="82">I272-M272</f>
        <v>-9.8967799999999939E-2</v>
      </c>
      <c r="P272" s="44" t="s">
        <v>30</v>
      </c>
      <c r="Q272" s="47">
        <f t="shared" ref="Q272:Q277" si="83">M272-K272</f>
        <v>0</v>
      </c>
      <c r="R272" s="44" t="s">
        <v>30</v>
      </c>
      <c r="S272" s="88">
        <v>0</v>
      </c>
      <c r="T272" s="48" t="s">
        <v>90</v>
      </c>
      <c r="U272" s="21"/>
      <c r="V272" s="13"/>
      <c r="W272" s="13"/>
      <c r="X272" s="23"/>
      <c r="Y272" s="23"/>
      <c r="Z272" s="23"/>
      <c r="AA272" s="23"/>
      <c r="AC272" s="23"/>
    </row>
    <row r="273" spans="1:29" ht="110.25" x14ac:dyDescent="0.25">
      <c r="A273" s="42" t="s">
        <v>596</v>
      </c>
      <c r="B273" s="69" t="s">
        <v>599</v>
      </c>
      <c r="C273" s="44" t="s">
        <v>600</v>
      </c>
      <c r="D273" s="45" t="s">
        <v>30</v>
      </c>
      <c r="E273" s="45">
        <v>28.75</v>
      </c>
      <c r="F273" s="44" t="s">
        <v>30</v>
      </c>
      <c r="G273" s="46">
        <v>0</v>
      </c>
      <c r="H273" s="44" t="s">
        <v>30</v>
      </c>
      <c r="I273" s="46">
        <f t="shared" si="81"/>
        <v>28.75</v>
      </c>
      <c r="J273" s="44" t="s">
        <v>30</v>
      </c>
      <c r="K273" s="45">
        <v>3.75</v>
      </c>
      <c r="L273" s="44" t="s">
        <v>30</v>
      </c>
      <c r="M273" s="45">
        <v>0</v>
      </c>
      <c r="N273" s="44" t="s">
        <v>30</v>
      </c>
      <c r="O273" s="47">
        <f t="shared" si="82"/>
        <v>28.75</v>
      </c>
      <c r="P273" s="44" t="s">
        <v>30</v>
      </c>
      <c r="Q273" s="47">
        <f t="shared" si="83"/>
        <v>-3.75</v>
      </c>
      <c r="R273" s="44" t="s">
        <v>30</v>
      </c>
      <c r="S273" s="88">
        <f t="shared" si="64"/>
        <v>-1</v>
      </c>
      <c r="T273" s="48" t="s">
        <v>592</v>
      </c>
      <c r="U273" s="21"/>
      <c r="V273" s="13"/>
      <c r="W273" s="13"/>
      <c r="X273" s="23"/>
      <c r="Y273" s="23"/>
      <c r="Z273" s="23"/>
      <c r="AA273" s="23"/>
      <c r="AC273" s="23"/>
    </row>
    <row r="274" spans="1:29" ht="31.5" x14ac:dyDescent="0.25">
      <c r="A274" s="42" t="s">
        <v>596</v>
      </c>
      <c r="B274" s="69" t="s">
        <v>601</v>
      </c>
      <c r="C274" s="44" t="s">
        <v>602</v>
      </c>
      <c r="D274" s="45" t="s">
        <v>30</v>
      </c>
      <c r="E274" s="45">
        <v>18.705642320000003</v>
      </c>
      <c r="F274" s="44" t="s">
        <v>30</v>
      </c>
      <c r="G274" s="46">
        <v>18.595978160000001</v>
      </c>
      <c r="H274" s="44" t="s">
        <v>30</v>
      </c>
      <c r="I274" s="46">
        <f t="shared" si="81"/>
        <v>0.10966416000000123</v>
      </c>
      <c r="J274" s="44" t="s">
        <v>30</v>
      </c>
      <c r="K274" s="45">
        <v>0</v>
      </c>
      <c r="L274" s="44" t="s">
        <v>30</v>
      </c>
      <c r="M274" s="45">
        <v>0</v>
      </c>
      <c r="N274" s="44" t="s">
        <v>30</v>
      </c>
      <c r="O274" s="47">
        <f t="shared" si="82"/>
        <v>0.10966416000000123</v>
      </c>
      <c r="P274" s="44" t="s">
        <v>30</v>
      </c>
      <c r="Q274" s="47">
        <f t="shared" si="83"/>
        <v>0</v>
      </c>
      <c r="R274" s="44" t="s">
        <v>30</v>
      </c>
      <c r="S274" s="88">
        <v>0</v>
      </c>
      <c r="T274" s="48" t="s">
        <v>30</v>
      </c>
      <c r="U274" s="21"/>
      <c r="V274" s="13"/>
      <c r="W274" s="13"/>
      <c r="X274" s="23"/>
      <c r="Y274" s="23"/>
      <c r="Z274" s="23"/>
      <c r="AA274" s="23"/>
      <c r="AC274" s="23"/>
    </row>
    <row r="275" spans="1:29" x14ac:dyDescent="0.25">
      <c r="A275" s="42" t="s">
        <v>596</v>
      </c>
      <c r="B275" s="69" t="s">
        <v>603</v>
      </c>
      <c r="C275" s="44" t="s">
        <v>604</v>
      </c>
      <c r="D275" s="45" t="s">
        <v>30</v>
      </c>
      <c r="E275" s="45">
        <v>12.29696682</v>
      </c>
      <c r="F275" s="44" t="s">
        <v>30</v>
      </c>
      <c r="G275" s="46">
        <v>4.9409094500000004</v>
      </c>
      <c r="H275" s="44" t="s">
        <v>30</v>
      </c>
      <c r="I275" s="46">
        <f t="shared" si="81"/>
        <v>7.3560573699999994</v>
      </c>
      <c r="J275" s="44" t="s">
        <v>30</v>
      </c>
      <c r="K275" s="45">
        <v>7.2516771200000001</v>
      </c>
      <c r="L275" s="44" t="s">
        <v>30</v>
      </c>
      <c r="M275" s="45">
        <v>6.820701699999999</v>
      </c>
      <c r="N275" s="44" t="s">
        <v>30</v>
      </c>
      <c r="O275" s="47">
        <f t="shared" si="82"/>
        <v>0.53535567000000039</v>
      </c>
      <c r="P275" s="44" t="s">
        <v>30</v>
      </c>
      <c r="Q275" s="47">
        <f t="shared" si="83"/>
        <v>-0.43097542000000111</v>
      </c>
      <c r="R275" s="44" t="s">
        <v>30</v>
      </c>
      <c r="S275" s="88">
        <f t="shared" si="64"/>
        <v>-5.9431137496645893E-2</v>
      </c>
      <c r="T275" s="48" t="s">
        <v>30</v>
      </c>
      <c r="U275" s="21"/>
      <c r="V275" s="13"/>
      <c r="W275" s="13"/>
      <c r="X275" s="23"/>
      <c r="Y275" s="23"/>
      <c r="Z275" s="23"/>
      <c r="AA275" s="23"/>
      <c r="AC275" s="23"/>
    </row>
    <row r="276" spans="1:29" ht="31.5" x14ac:dyDescent="0.25">
      <c r="A276" s="42" t="s">
        <v>596</v>
      </c>
      <c r="B276" s="69" t="s">
        <v>605</v>
      </c>
      <c r="C276" s="44" t="s">
        <v>606</v>
      </c>
      <c r="D276" s="45" t="s">
        <v>30</v>
      </c>
      <c r="E276" s="45">
        <v>3.6061819700000002</v>
      </c>
      <c r="F276" s="44" t="s">
        <v>30</v>
      </c>
      <c r="G276" s="46">
        <v>0</v>
      </c>
      <c r="H276" s="44" t="s">
        <v>30</v>
      </c>
      <c r="I276" s="46">
        <f t="shared" si="81"/>
        <v>3.6061819700000002</v>
      </c>
      <c r="J276" s="44" t="s">
        <v>30</v>
      </c>
      <c r="K276" s="45">
        <v>3.6061819700000002</v>
      </c>
      <c r="L276" s="44" t="s">
        <v>30</v>
      </c>
      <c r="M276" s="45">
        <v>5.4291666599999999</v>
      </c>
      <c r="N276" s="44" t="s">
        <v>30</v>
      </c>
      <c r="O276" s="47">
        <f t="shared" si="82"/>
        <v>-1.8229846899999997</v>
      </c>
      <c r="P276" s="44" t="s">
        <v>30</v>
      </c>
      <c r="Q276" s="47">
        <f t="shared" si="83"/>
        <v>1.8229846899999997</v>
      </c>
      <c r="R276" s="44" t="s">
        <v>30</v>
      </c>
      <c r="S276" s="88">
        <f t="shared" si="64"/>
        <v>0.50551655605998158</v>
      </c>
      <c r="T276" s="48" t="s">
        <v>607</v>
      </c>
      <c r="U276" s="21"/>
      <c r="V276" s="13"/>
      <c r="W276" s="13"/>
      <c r="X276" s="23"/>
      <c r="Y276" s="23"/>
      <c r="Z276" s="23"/>
      <c r="AA276" s="23"/>
      <c r="AC276" s="23"/>
    </row>
    <row r="277" spans="1:29" ht="31.5" x14ac:dyDescent="0.25">
      <c r="A277" s="42" t="s">
        <v>596</v>
      </c>
      <c r="B277" s="69" t="s">
        <v>608</v>
      </c>
      <c r="C277" s="44" t="s">
        <v>609</v>
      </c>
      <c r="D277" s="45" t="s">
        <v>30</v>
      </c>
      <c r="E277" s="45">
        <v>23.995000000000001</v>
      </c>
      <c r="F277" s="44" t="s">
        <v>30</v>
      </c>
      <c r="G277" s="46">
        <v>8.9212353499999999</v>
      </c>
      <c r="H277" s="44" t="s">
        <v>30</v>
      </c>
      <c r="I277" s="46">
        <f t="shared" si="81"/>
        <v>15.073764650000001</v>
      </c>
      <c r="J277" s="44" t="s">
        <v>30</v>
      </c>
      <c r="K277" s="45">
        <v>12.355</v>
      </c>
      <c r="L277" s="44" t="s">
        <v>30</v>
      </c>
      <c r="M277" s="45">
        <v>0</v>
      </c>
      <c r="N277" s="44" t="s">
        <v>30</v>
      </c>
      <c r="O277" s="47">
        <f t="shared" si="82"/>
        <v>15.073764650000001</v>
      </c>
      <c r="P277" s="44" t="s">
        <v>30</v>
      </c>
      <c r="Q277" s="47">
        <f t="shared" si="83"/>
        <v>-12.355</v>
      </c>
      <c r="R277" s="44" t="s">
        <v>30</v>
      </c>
      <c r="S277" s="88">
        <f t="shared" si="64"/>
        <v>-1</v>
      </c>
      <c r="T277" s="48" t="s">
        <v>610</v>
      </c>
      <c r="U277" s="21"/>
      <c r="V277" s="13"/>
      <c r="W277" s="13"/>
      <c r="X277" s="23"/>
      <c r="Y277" s="23"/>
      <c r="Z277" s="23"/>
      <c r="AA277" s="23"/>
      <c r="AC277" s="23"/>
    </row>
    <row r="278" spans="1:29" s="23" customFormat="1" ht="31.5" x14ac:dyDescent="0.25">
      <c r="A278" s="30" t="s">
        <v>611</v>
      </c>
      <c r="B278" s="36" t="s">
        <v>132</v>
      </c>
      <c r="C278" s="32" t="s">
        <v>29</v>
      </c>
      <c r="D278" s="33" t="s">
        <v>30</v>
      </c>
      <c r="E278" s="33">
        <f>E279+E283+E284+E285</f>
        <v>666.51052371500009</v>
      </c>
      <c r="F278" s="34" t="s">
        <v>30</v>
      </c>
      <c r="G278" s="33">
        <f>G279+G283+G284+G285</f>
        <v>217.16293256</v>
      </c>
      <c r="H278" s="34" t="s">
        <v>30</v>
      </c>
      <c r="I278" s="33">
        <f>I279+I283+I284+I285</f>
        <v>449.34759115499998</v>
      </c>
      <c r="J278" s="34" t="s">
        <v>30</v>
      </c>
      <c r="K278" s="33">
        <f>K279+K283+K284+K285</f>
        <v>163.56268710000001</v>
      </c>
      <c r="L278" s="34" t="s">
        <v>30</v>
      </c>
      <c r="M278" s="33">
        <f>M279+M283+M284+M285</f>
        <v>236.29725190000002</v>
      </c>
      <c r="N278" s="34" t="s">
        <v>30</v>
      </c>
      <c r="O278" s="33">
        <f>O279+O283+O284+O285</f>
        <v>268.08329618500005</v>
      </c>
      <c r="P278" s="34" t="s">
        <v>30</v>
      </c>
      <c r="Q278" s="33">
        <f>Q279+Q283+Q284+Q285</f>
        <v>17.701607870000011</v>
      </c>
      <c r="R278" s="34" t="s">
        <v>30</v>
      </c>
      <c r="S278" s="35">
        <f t="shared" si="64"/>
        <v>0.1082252204573864</v>
      </c>
      <c r="T278" s="40" t="s">
        <v>30</v>
      </c>
      <c r="U278" s="21"/>
      <c r="V278" s="22"/>
      <c r="W278" s="22"/>
    </row>
    <row r="279" spans="1:29" s="23" customFormat="1" ht="31.5" x14ac:dyDescent="0.25">
      <c r="A279" s="30" t="s">
        <v>612</v>
      </c>
      <c r="B279" s="36" t="s">
        <v>134</v>
      </c>
      <c r="C279" s="32" t="s">
        <v>29</v>
      </c>
      <c r="D279" s="33" t="s">
        <v>30</v>
      </c>
      <c r="E279" s="33">
        <f>SUM(E280:E282)</f>
        <v>101.2</v>
      </c>
      <c r="F279" s="34" t="s">
        <v>30</v>
      </c>
      <c r="G279" s="33">
        <f>SUM(G280:G282)</f>
        <v>11.61606572</v>
      </c>
      <c r="H279" s="34" t="s">
        <v>30</v>
      </c>
      <c r="I279" s="33">
        <f>SUM(I280:I282)</f>
        <v>89.583934279999994</v>
      </c>
      <c r="J279" s="34" t="s">
        <v>30</v>
      </c>
      <c r="K279" s="33">
        <f>SUM(K280:K282)</f>
        <v>89.376000129999994</v>
      </c>
      <c r="L279" s="34" t="s">
        <v>30</v>
      </c>
      <c r="M279" s="33">
        <f>SUM(M280:M282)</f>
        <v>113.92264596</v>
      </c>
      <c r="N279" s="34" t="s">
        <v>30</v>
      </c>
      <c r="O279" s="33">
        <f>SUM(O280:O282)</f>
        <v>-0.67852229000000452</v>
      </c>
      <c r="P279" s="34" t="s">
        <v>30</v>
      </c>
      <c r="Q279" s="33">
        <f>SUM(Q280:Q282)</f>
        <v>0.88645644000000345</v>
      </c>
      <c r="R279" s="34" t="s">
        <v>30</v>
      </c>
      <c r="S279" s="35">
        <f t="shared" si="64"/>
        <v>9.9182827460462183E-3</v>
      </c>
      <c r="T279" s="40" t="s">
        <v>30</v>
      </c>
      <c r="U279" s="21"/>
      <c r="V279" s="22"/>
      <c r="W279" s="22"/>
    </row>
    <row r="280" spans="1:29" ht="41.25" customHeight="1" x14ac:dyDescent="0.25">
      <c r="A280" s="42" t="s">
        <v>612</v>
      </c>
      <c r="B280" s="69" t="s">
        <v>613</v>
      </c>
      <c r="C280" s="44" t="s">
        <v>614</v>
      </c>
      <c r="D280" s="45" t="s">
        <v>30</v>
      </c>
      <c r="E280" s="45">
        <v>1.2</v>
      </c>
      <c r="F280" s="44" t="s">
        <v>30</v>
      </c>
      <c r="G280" s="46">
        <v>1.15689109</v>
      </c>
      <c r="H280" s="44" t="s">
        <v>30</v>
      </c>
      <c r="I280" s="46">
        <f t="shared" ref="I280:I281" si="84">E280-G280</f>
        <v>4.3108909999999945E-2</v>
      </c>
      <c r="J280" s="44" t="s">
        <v>30</v>
      </c>
      <c r="K280" s="45">
        <v>0</v>
      </c>
      <c r="L280" s="44" t="s">
        <v>30</v>
      </c>
      <c r="M280" s="45">
        <v>0</v>
      </c>
      <c r="N280" s="44" t="s">
        <v>30</v>
      </c>
      <c r="O280" s="47">
        <f t="shared" ref="O280:O281" si="85">I280-M280</f>
        <v>4.3108909999999945E-2</v>
      </c>
      <c r="P280" s="44" t="s">
        <v>30</v>
      </c>
      <c r="Q280" s="47">
        <f t="shared" ref="Q280:Q281" si="86">M280-K280</f>
        <v>0</v>
      </c>
      <c r="R280" s="44" t="s">
        <v>30</v>
      </c>
      <c r="S280" s="88">
        <v>0</v>
      </c>
      <c r="T280" s="47" t="s">
        <v>30</v>
      </c>
      <c r="U280" s="21"/>
      <c r="V280" s="13"/>
      <c r="W280" s="13"/>
      <c r="X280" s="23"/>
      <c r="Y280" s="23"/>
      <c r="Z280" s="23"/>
      <c r="AA280" s="23"/>
      <c r="AC280" s="23"/>
    </row>
    <row r="281" spans="1:29" ht="22.5" customHeight="1" x14ac:dyDescent="0.25">
      <c r="A281" s="42" t="s">
        <v>612</v>
      </c>
      <c r="B281" s="69" t="s">
        <v>615</v>
      </c>
      <c r="C281" s="44" t="s">
        <v>616</v>
      </c>
      <c r="D281" s="45" t="s">
        <v>30</v>
      </c>
      <c r="E281" s="45">
        <v>100</v>
      </c>
      <c r="F281" s="44" t="s">
        <v>30</v>
      </c>
      <c r="G281" s="46">
        <v>10.45917463</v>
      </c>
      <c r="H281" s="44" t="s">
        <v>30</v>
      </c>
      <c r="I281" s="46">
        <f t="shared" si="84"/>
        <v>89.540825369999993</v>
      </c>
      <c r="J281" s="44" t="s">
        <v>30</v>
      </c>
      <c r="K281" s="45">
        <v>89.376000129999994</v>
      </c>
      <c r="L281" s="44" t="s">
        <v>30</v>
      </c>
      <c r="M281" s="45">
        <v>90.262456569999998</v>
      </c>
      <c r="N281" s="44" t="s">
        <v>30</v>
      </c>
      <c r="O281" s="47">
        <f t="shared" si="85"/>
        <v>-0.72163120000000447</v>
      </c>
      <c r="P281" s="44" t="s">
        <v>30</v>
      </c>
      <c r="Q281" s="47">
        <f t="shared" si="86"/>
        <v>0.88645644000000345</v>
      </c>
      <c r="R281" s="44" t="s">
        <v>30</v>
      </c>
      <c r="S281" s="88">
        <f t="shared" si="64"/>
        <v>9.9182827460462183E-3</v>
      </c>
      <c r="T281" s="48" t="s">
        <v>90</v>
      </c>
      <c r="U281" s="21"/>
      <c r="V281" s="13"/>
      <c r="W281" s="13"/>
      <c r="X281" s="23"/>
      <c r="Y281" s="23"/>
      <c r="Z281" s="23"/>
      <c r="AA281" s="23"/>
      <c r="AC281" s="23"/>
    </row>
    <row r="282" spans="1:29" ht="47.25" x14ac:dyDescent="0.25">
      <c r="A282" s="42" t="s">
        <v>612</v>
      </c>
      <c r="B282" s="69" t="s">
        <v>617</v>
      </c>
      <c r="C282" s="44" t="s">
        <v>618</v>
      </c>
      <c r="D282" s="45" t="s">
        <v>30</v>
      </c>
      <c r="E282" s="45" t="s">
        <v>30</v>
      </c>
      <c r="F282" s="44" t="s">
        <v>30</v>
      </c>
      <c r="G282" s="46" t="s">
        <v>30</v>
      </c>
      <c r="H282" s="44" t="s">
        <v>30</v>
      </c>
      <c r="I282" s="46" t="s">
        <v>30</v>
      </c>
      <c r="J282" s="44" t="s">
        <v>30</v>
      </c>
      <c r="K282" s="45" t="s">
        <v>30</v>
      </c>
      <c r="L282" s="44" t="s">
        <v>30</v>
      </c>
      <c r="M282" s="45">
        <v>23.660189389999999</v>
      </c>
      <c r="N282" s="44" t="s">
        <v>30</v>
      </c>
      <c r="O282" s="47" t="s">
        <v>30</v>
      </c>
      <c r="P282" s="44" t="s">
        <v>30</v>
      </c>
      <c r="Q282" s="47" t="s">
        <v>30</v>
      </c>
      <c r="R282" s="44" t="s">
        <v>30</v>
      </c>
      <c r="S282" s="88" t="s">
        <v>30</v>
      </c>
      <c r="T282" s="48" t="s">
        <v>326</v>
      </c>
      <c r="U282" s="21"/>
      <c r="V282" s="13"/>
      <c r="W282" s="13"/>
      <c r="X282" s="23"/>
      <c r="Y282" s="23"/>
      <c r="Z282" s="23"/>
      <c r="AA282" s="23"/>
      <c r="AC282" s="23"/>
    </row>
    <row r="283" spans="1:29" s="23" customFormat="1" ht="31.5" x14ac:dyDescent="0.25">
      <c r="A283" s="30" t="s">
        <v>619</v>
      </c>
      <c r="B283" s="36" t="s">
        <v>169</v>
      </c>
      <c r="C283" s="32" t="s">
        <v>29</v>
      </c>
      <c r="D283" s="33" t="s">
        <v>30</v>
      </c>
      <c r="E283" s="33">
        <v>0</v>
      </c>
      <c r="F283" s="34" t="s">
        <v>30</v>
      </c>
      <c r="G283" s="33">
        <v>0</v>
      </c>
      <c r="H283" s="34" t="s">
        <v>30</v>
      </c>
      <c r="I283" s="33">
        <v>0</v>
      </c>
      <c r="J283" s="34" t="s">
        <v>30</v>
      </c>
      <c r="K283" s="33">
        <v>0</v>
      </c>
      <c r="L283" s="34" t="s">
        <v>30</v>
      </c>
      <c r="M283" s="33">
        <v>0</v>
      </c>
      <c r="N283" s="34" t="s">
        <v>30</v>
      </c>
      <c r="O283" s="33">
        <v>0</v>
      </c>
      <c r="P283" s="34" t="s">
        <v>30</v>
      </c>
      <c r="Q283" s="33">
        <v>0</v>
      </c>
      <c r="R283" s="34" t="s">
        <v>30</v>
      </c>
      <c r="S283" s="35">
        <v>0</v>
      </c>
      <c r="T283" s="40" t="s">
        <v>30</v>
      </c>
      <c r="U283" s="21"/>
      <c r="V283" s="22"/>
      <c r="W283" s="22"/>
    </row>
    <row r="284" spans="1:29" s="23" customFormat="1" ht="31.5" x14ac:dyDescent="0.25">
      <c r="A284" s="30" t="s">
        <v>620</v>
      </c>
      <c r="B284" s="36" t="s">
        <v>171</v>
      </c>
      <c r="C284" s="32" t="s">
        <v>29</v>
      </c>
      <c r="D284" s="33" t="s">
        <v>30</v>
      </c>
      <c r="E284" s="33">
        <v>0</v>
      </c>
      <c r="F284" s="34" t="s">
        <v>30</v>
      </c>
      <c r="G284" s="33">
        <v>0</v>
      </c>
      <c r="H284" s="34" t="s">
        <v>30</v>
      </c>
      <c r="I284" s="33">
        <v>0</v>
      </c>
      <c r="J284" s="34" t="s">
        <v>30</v>
      </c>
      <c r="K284" s="33">
        <v>0</v>
      </c>
      <c r="L284" s="34" t="s">
        <v>30</v>
      </c>
      <c r="M284" s="33">
        <v>0</v>
      </c>
      <c r="N284" s="34" t="s">
        <v>30</v>
      </c>
      <c r="O284" s="33">
        <v>0</v>
      </c>
      <c r="P284" s="34" t="s">
        <v>30</v>
      </c>
      <c r="Q284" s="33">
        <v>0</v>
      </c>
      <c r="R284" s="34" t="s">
        <v>30</v>
      </c>
      <c r="S284" s="35">
        <v>0</v>
      </c>
      <c r="T284" s="40" t="s">
        <v>30</v>
      </c>
      <c r="U284" s="21"/>
      <c r="V284" s="22"/>
      <c r="W284" s="22"/>
    </row>
    <row r="285" spans="1:29" s="23" customFormat="1" ht="31.5" x14ac:dyDescent="0.25">
      <c r="A285" s="30" t="s">
        <v>621</v>
      </c>
      <c r="B285" s="36" t="s">
        <v>204</v>
      </c>
      <c r="C285" s="32" t="s">
        <v>29</v>
      </c>
      <c r="D285" s="33" t="s">
        <v>30</v>
      </c>
      <c r="E285" s="33">
        <f>SUM(E286:E300)</f>
        <v>565.31052371500004</v>
      </c>
      <c r="F285" s="34" t="s">
        <v>30</v>
      </c>
      <c r="G285" s="33">
        <f>SUM(G286:G300)</f>
        <v>205.54686684000001</v>
      </c>
      <c r="H285" s="34" t="s">
        <v>30</v>
      </c>
      <c r="I285" s="33">
        <f>SUM(I286:I300)</f>
        <v>359.76365687499998</v>
      </c>
      <c r="J285" s="34" t="s">
        <v>30</v>
      </c>
      <c r="K285" s="33">
        <f>SUM(K286:K300)</f>
        <v>74.186686969999997</v>
      </c>
      <c r="L285" s="34" t="s">
        <v>30</v>
      </c>
      <c r="M285" s="33">
        <f>SUM(M286:M300)</f>
        <v>122.37460594000002</v>
      </c>
      <c r="N285" s="34" t="s">
        <v>30</v>
      </c>
      <c r="O285" s="33">
        <f>SUM(O286:O300)</f>
        <v>268.76181847500004</v>
      </c>
      <c r="P285" s="34" t="s">
        <v>30</v>
      </c>
      <c r="Q285" s="33">
        <f>SUM(Q286:Q300)</f>
        <v>16.815151430000007</v>
      </c>
      <c r="R285" s="34" t="s">
        <v>30</v>
      </c>
      <c r="S285" s="35">
        <f t="shared" ref="S285:S333" si="87">Q285/K285</f>
        <v>0.22665995904089647</v>
      </c>
      <c r="T285" s="40" t="s">
        <v>30</v>
      </c>
      <c r="U285" s="21"/>
      <c r="V285" s="22"/>
      <c r="W285" s="22"/>
    </row>
    <row r="286" spans="1:29" ht="31.5" x14ac:dyDescent="0.25">
      <c r="A286" s="42" t="s">
        <v>621</v>
      </c>
      <c r="B286" s="69" t="s">
        <v>622</v>
      </c>
      <c r="C286" s="44" t="s">
        <v>623</v>
      </c>
      <c r="D286" s="45" t="s">
        <v>30</v>
      </c>
      <c r="E286" s="45">
        <v>170.09186041999999</v>
      </c>
      <c r="F286" s="44" t="s">
        <v>30</v>
      </c>
      <c r="G286" s="46">
        <v>33.144764619999997</v>
      </c>
      <c r="H286" s="44" t="s">
        <v>30</v>
      </c>
      <c r="I286" s="46">
        <f t="shared" ref="I286:I296" si="88">E286-G286</f>
        <v>136.9470958</v>
      </c>
      <c r="J286" s="44" t="s">
        <v>30</v>
      </c>
      <c r="K286" s="45">
        <v>0</v>
      </c>
      <c r="L286" s="44" t="s">
        <v>30</v>
      </c>
      <c r="M286" s="45">
        <v>0</v>
      </c>
      <c r="N286" s="44" t="s">
        <v>30</v>
      </c>
      <c r="O286" s="47">
        <f t="shared" ref="O286:O296" si="89">I286-M286</f>
        <v>136.9470958</v>
      </c>
      <c r="P286" s="44" t="s">
        <v>30</v>
      </c>
      <c r="Q286" s="47">
        <f t="shared" ref="Q286:Q296" si="90">M286-K286</f>
        <v>0</v>
      </c>
      <c r="R286" s="44" t="s">
        <v>30</v>
      </c>
      <c r="S286" s="88">
        <v>0</v>
      </c>
      <c r="T286" s="48" t="s">
        <v>30</v>
      </c>
      <c r="U286" s="21"/>
      <c r="V286" s="13"/>
      <c r="W286" s="13"/>
      <c r="X286" s="23"/>
      <c r="Y286" s="23"/>
      <c r="Z286" s="23"/>
      <c r="AA286" s="23"/>
      <c r="AC286" s="23"/>
    </row>
    <row r="287" spans="1:29" ht="31.5" x14ac:dyDescent="0.25">
      <c r="A287" s="42" t="s">
        <v>621</v>
      </c>
      <c r="B287" s="69" t="s">
        <v>624</v>
      </c>
      <c r="C287" s="44" t="s">
        <v>625</v>
      </c>
      <c r="D287" s="45" t="s">
        <v>30</v>
      </c>
      <c r="E287" s="45">
        <v>22.916442605</v>
      </c>
      <c r="F287" s="44" t="s">
        <v>30</v>
      </c>
      <c r="G287" s="46">
        <v>0.44878878999999999</v>
      </c>
      <c r="H287" s="44" t="s">
        <v>30</v>
      </c>
      <c r="I287" s="46">
        <f t="shared" si="88"/>
        <v>22.467653815000002</v>
      </c>
      <c r="J287" s="44" t="s">
        <v>30</v>
      </c>
      <c r="K287" s="45">
        <v>2.3522902600000002</v>
      </c>
      <c r="L287" s="44" t="s">
        <v>30</v>
      </c>
      <c r="M287" s="45">
        <v>0</v>
      </c>
      <c r="N287" s="44" t="s">
        <v>30</v>
      </c>
      <c r="O287" s="47">
        <f t="shared" si="89"/>
        <v>22.467653815000002</v>
      </c>
      <c r="P287" s="44" t="s">
        <v>30</v>
      </c>
      <c r="Q287" s="47">
        <f t="shared" si="90"/>
        <v>-2.3522902600000002</v>
      </c>
      <c r="R287" s="44" t="s">
        <v>30</v>
      </c>
      <c r="S287" s="88">
        <f t="shared" si="87"/>
        <v>-1</v>
      </c>
      <c r="T287" s="48" t="s">
        <v>272</v>
      </c>
      <c r="U287" s="21"/>
      <c r="V287" s="13"/>
      <c r="W287" s="13"/>
      <c r="X287" s="23"/>
      <c r="Y287" s="23"/>
      <c r="Z287" s="23"/>
      <c r="AA287" s="23"/>
      <c r="AC287" s="23"/>
    </row>
    <row r="288" spans="1:29" ht="54.75" customHeight="1" x14ac:dyDescent="0.25">
      <c r="A288" s="42" t="s">
        <v>621</v>
      </c>
      <c r="B288" s="69" t="s">
        <v>626</v>
      </c>
      <c r="C288" s="44" t="s">
        <v>627</v>
      </c>
      <c r="D288" s="45" t="s">
        <v>30</v>
      </c>
      <c r="E288" s="45">
        <v>164.78720962</v>
      </c>
      <c r="F288" s="44" t="s">
        <v>30</v>
      </c>
      <c r="G288" s="46">
        <v>38.494108609999998</v>
      </c>
      <c r="H288" s="44" t="s">
        <v>30</v>
      </c>
      <c r="I288" s="46">
        <f t="shared" si="88"/>
        <v>126.29310101</v>
      </c>
      <c r="J288" s="44" t="s">
        <v>30</v>
      </c>
      <c r="K288" s="45">
        <v>35.440621110000002</v>
      </c>
      <c r="L288" s="44" t="s">
        <v>30</v>
      </c>
      <c r="M288" s="45">
        <v>36.231583560000004</v>
      </c>
      <c r="N288" s="44" t="s">
        <v>30</v>
      </c>
      <c r="O288" s="47">
        <f t="shared" si="89"/>
        <v>90.061517449999997</v>
      </c>
      <c r="P288" s="44" t="s">
        <v>30</v>
      </c>
      <c r="Q288" s="47">
        <f t="shared" si="90"/>
        <v>0.79096245000000209</v>
      </c>
      <c r="R288" s="44" t="s">
        <v>30</v>
      </c>
      <c r="S288" s="88">
        <f t="shared" si="87"/>
        <v>2.231796241789968E-2</v>
      </c>
      <c r="T288" s="48" t="s">
        <v>30</v>
      </c>
      <c r="U288" s="21"/>
      <c r="V288" s="13"/>
      <c r="W288" s="13"/>
      <c r="X288" s="23"/>
      <c r="Y288" s="23"/>
      <c r="Z288" s="23"/>
      <c r="AA288" s="23"/>
      <c r="AC288" s="23"/>
    </row>
    <row r="289" spans="1:29" ht="31.5" x14ac:dyDescent="0.25">
      <c r="A289" s="42" t="s">
        <v>621</v>
      </c>
      <c r="B289" s="69" t="s">
        <v>628</v>
      </c>
      <c r="C289" s="44" t="s">
        <v>629</v>
      </c>
      <c r="D289" s="45" t="s">
        <v>30</v>
      </c>
      <c r="E289" s="45">
        <v>9.7729999999999997</v>
      </c>
      <c r="F289" s="44" t="s">
        <v>30</v>
      </c>
      <c r="G289" s="46">
        <v>0</v>
      </c>
      <c r="H289" s="44" t="s">
        <v>30</v>
      </c>
      <c r="I289" s="46">
        <f t="shared" si="88"/>
        <v>9.7729999999999997</v>
      </c>
      <c r="J289" s="44" t="s">
        <v>30</v>
      </c>
      <c r="K289" s="45">
        <v>9.7729999999999997</v>
      </c>
      <c r="L289" s="44" t="s">
        <v>30</v>
      </c>
      <c r="M289" s="45">
        <v>9.9324063599999999</v>
      </c>
      <c r="N289" s="44" t="s">
        <v>30</v>
      </c>
      <c r="O289" s="47">
        <f t="shared" si="89"/>
        <v>-0.15940636000000019</v>
      </c>
      <c r="P289" s="44" t="s">
        <v>30</v>
      </c>
      <c r="Q289" s="47">
        <f t="shared" si="90"/>
        <v>0.15940636000000019</v>
      </c>
      <c r="R289" s="44" t="s">
        <v>30</v>
      </c>
      <c r="S289" s="88">
        <f t="shared" si="87"/>
        <v>1.6310893277396928E-2</v>
      </c>
      <c r="T289" s="48" t="s">
        <v>90</v>
      </c>
      <c r="U289" s="21"/>
      <c r="V289" s="13"/>
      <c r="W289" s="13"/>
      <c r="X289" s="23"/>
      <c r="Y289" s="23"/>
      <c r="Z289" s="23"/>
      <c r="AA289" s="23"/>
      <c r="AC289" s="23"/>
    </row>
    <row r="290" spans="1:29" ht="47.25" x14ac:dyDescent="0.25">
      <c r="A290" s="42" t="s">
        <v>621</v>
      </c>
      <c r="B290" s="69" t="s">
        <v>630</v>
      </c>
      <c r="C290" s="44" t="s">
        <v>631</v>
      </c>
      <c r="D290" s="45" t="s">
        <v>30</v>
      </c>
      <c r="E290" s="45" t="s">
        <v>30</v>
      </c>
      <c r="F290" s="44" t="s">
        <v>30</v>
      </c>
      <c r="G290" s="46" t="s">
        <v>30</v>
      </c>
      <c r="H290" s="44" t="s">
        <v>30</v>
      </c>
      <c r="I290" s="46" t="s">
        <v>30</v>
      </c>
      <c r="J290" s="44" t="s">
        <v>30</v>
      </c>
      <c r="K290" s="45" t="s">
        <v>30</v>
      </c>
      <c r="L290" s="44" t="s">
        <v>30</v>
      </c>
      <c r="M290" s="45">
        <v>0</v>
      </c>
      <c r="N290" s="44" t="s">
        <v>30</v>
      </c>
      <c r="O290" s="47" t="s">
        <v>30</v>
      </c>
      <c r="P290" s="44" t="s">
        <v>30</v>
      </c>
      <c r="Q290" s="47" t="s">
        <v>30</v>
      </c>
      <c r="R290" s="44" t="s">
        <v>30</v>
      </c>
      <c r="S290" s="88" t="s">
        <v>30</v>
      </c>
      <c r="T290" s="48" t="s">
        <v>632</v>
      </c>
      <c r="U290" s="21"/>
      <c r="V290" s="13"/>
      <c r="W290" s="13"/>
      <c r="X290" s="23"/>
      <c r="Y290" s="23"/>
      <c r="Z290" s="23"/>
      <c r="AA290" s="23"/>
      <c r="AC290" s="23"/>
    </row>
    <row r="291" spans="1:29" ht="31.5" x14ac:dyDescent="0.25">
      <c r="A291" s="42" t="s">
        <v>621</v>
      </c>
      <c r="B291" s="69" t="s">
        <v>633</v>
      </c>
      <c r="C291" s="44" t="s">
        <v>634</v>
      </c>
      <c r="D291" s="45" t="s">
        <v>30</v>
      </c>
      <c r="E291" s="45">
        <v>9.8930580800000012</v>
      </c>
      <c r="F291" s="44" t="s">
        <v>30</v>
      </c>
      <c r="G291" s="46">
        <v>0.41425392999999999</v>
      </c>
      <c r="H291" s="44" t="s">
        <v>30</v>
      </c>
      <c r="I291" s="46">
        <f t="shared" si="88"/>
        <v>9.478804150000002</v>
      </c>
      <c r="J291" s="44" t="s">
        <v>30</v>
      </c>
      <c r="K291" s="45">
        <v>2.0755156000000001</v>
      </c>
      <c r="L291" s="44" t="s">
        <v>30</v>
      </c>
      <c r="M291" s="45">
        <v>0</v>
      </c>
      <c r="N291" s="44" t="s">
        <v>30</v>
      </c>
      <c r="O291" s="47">
        <f t="shared" si="89"/>
        <v>9.478804150000002</v>
      </c>
      <c r="P291" s="44" t="s">
        <v>30</v>
      </c>
      <c r="Q291" s="47">
        <f t="shared" si="90"/>
        <v>-2.0755156000000001</v>
      </c>
      <c r="R291" s="44" t="s">
        <v>30</v>
      </c>
      <c r="S291" s="88">
        <f t="shared" si="87"/>
        <v>-1</v>
      </c>
      <c r="T291" s="48" t="s">
        <v>272</v>
      </c>
      <c r="U291" s="21"/>
      <c r="V291" s="13"/>
      <c r="W291" s="13"/>
      <c r="X291" s="23"/>
      <c r="Y291" s="23"/>
      <c r="Z291" s="23"/>
      <c r="AA291" s="23"/>
      <c r="AC291" s="23"/>
    </row>
    <row r="292" spans="1:29" ht="110.25" x14ac:dyDescent="0.25">
      <c r="A292" s="49" t="s">
        <v>621</v>
      </c>
      <c r="B292" s="50" t="s">
        <v>635</v>
      </c>
      <c r="C292" s="52" t="s">
        <v>636</v>
      </c>
      <c r="D292" s="45" t="s">
        <v>30</v>
      </c>
      <c r="E292" s="45">
        <v>140.85199298999999</v>
      </c>
      <c r="F292" s="44" t="s">
        <v>30</v>
      </c>
      <c r="G292" s="46">
        <v>132.97616128999999</v>
      </c>
      <c r="H292" s="44" t="s">
        <v>30</v>
      </c>
      <c r="I292" s="46">
        <f t="shared" si="88"/>
        <v>7.875831699999992</v>
      </c>
      <c r="J292" s="44" t="s">
        <v>30</v>
      </c>
      <c r="K292" s="45">
        <v>0</v>
      </c>
      <c r="L292" s="44" t="s">
        <v>30</v>
      </c>
      <c r="M292" s="45">
        <v>2.3463799999999999</v>
      </c>
      <c r="N292" s="44" t="s">
        <v>30</v>
      </c>
      <c r="O292" s="47">
        <f t="shared" si="89"/>
        <v>5.5294516999999921</v>
      </c>
      <c r="P292" s="44" t="s">
        <v>30</v>
      </c>
      <c r="Q292" s="47">
        <f t="shared" si="90"/>
        <v>2.3463799999999999</v>
      </c>
      <c r="R292" s="44" t="s">
        <v>30</v>
      </c>
      <c r="S292" s="88">
        <v>1</v>
      </c>
      <c r="T292" s="48" t="s">
        <v>637</v>
      </c>
      <c r="U292" s="21"/>
      <c r="V292" s="13"/>
      <c r="W292" s="13"/>
      <c r="X292" s="23"/>
      <c r="Y292" s="23"/>
      <c r="Z292" s="23"/>
      <c r="AA292" s="23"/>
      <c r="AC292" s="23"/>
    </row>
    <row r="293" spans="1:29" ht="39.75" customHeight="1" x14ac:dyDescent="0.25">
      <c r="A293" s="49" t="s">
        <v>621</v>
      </c>
      <c r="B293" s="50" t="s">
        <v>638</v>
      </c>
      <c r="C293" s="52" t="s">
        <v>639</v>
      </c>
      <c r="D293" s="45" t="s">
        <v>30</v>
      </c>
      <c r="E293" s="45" t="s">
        <v>30</v>
      </c>
      <c r="F293" s="44" t="s">
        <v>30</v>
      </c>
      <c r="G293" s="46" t="s">
        <v>30</v>
      </c>
      <c r="H293" s="44" t="s">
        <v>30</v>
      </c>
      <c r="I293" s="46" t="s">
        <v>30</v>
      </c>
      <c r="J293" s="44" t="s">
        <v>30</v>
      </c>
      <c r="K293" s="45" t="s">
        <v>30</v>
      </c>
      <c r="L293" s="44" t="s">
        <v>30</v>
      </c>
      <c r="M293" s="45">
        <v>0</v>
      </c>
      <c r="N293" s="44" t="s">
        <v>30</v>
      </c>
      <c r="O293" s="47" t="s">
        <v>30</v>
      </c>
      <c r="P293" s="44" t="s">
        <v>30</v>
      </c>
      <c r="Q293" s="47" t="s">
        <v>30</v>
      </c>
      <c r="R293" s="44" t="s">
        <v>30</v>
      </c>
      <c r="S293" s="88" t="s">
        <v>30</v>
      </c>
      <c r="T293" s="48" t="s">
        <v>227</v>
      </c>
      <c r="U293" s="21"/>
      <c r="V293" s="13"/>
      <c r="W293" s="13"/>
      <c r="X293" s="23"/>
      <c r="Y293" s="23"/>
      <c r="Z293" s="23"/>
      <c r="AA293" s="23"/>
      <c r="AC293" s="23"/>
    </row>
    <row r="294" spans="1:29" ht="63" x14ac:dyDescent="0.25">
      <c r="A294" s="49" t="s">
        <v>621</v>
      </c>
      <c r="B294" s="50" t="s">
        <v>640</v>
      </c>
      <c r="C294" s="52" t="s">
        <v>641</v>
      </c>
      <c r="D294" s="45" t="s">
        <v>30</v>
      </c>
      <c r="E294" s="45" t="s">
        <v>30</v>
      </c>
      <c r="F294" s="44" t="s">
        <v>30</v>
      </c>
      <c r="G294" s="46" t="s">
        <v>30</v>
      </c>
      <c r="H294" s="44" t="s">
        <v>30</v>
      </c>
      <c r="I294" s="46" t="s">
        <v>30</v>
      </c>
      <c r="J294" s="44" t="s">
        <v>30</v>
      </c>
      <c r="K294" s="45" t="s">
        <v>30</v>
      </c>
      <c r="L294" s="44" t="s">
        <v>30</v>
      </c>
      <c r="M294" s="45">
        <v>6.1383337699999991</v>
      </c>
      <c r="N294" s="44" t="s">
        <v>30</v>
      </c>
      <c r="O294" s="47" t="s">
        <v>30</v>
      </c>
      <c r="P294" s="44" t="s">
        <v>30</v>
      </c>
      <c r="Q294" s="47" t="s">
        <v>30</v>
      </c>
      <c r="R294" s="44" t="s">
        <v>30</v>
      </c>
      <c r="S294" s="88" t="s">
        <v>30</v>
      </c>
      <c r="T294" s="48" t="s">
        <v>642</v>
      </c>
      <c r="U294" s="21"/>
      <c r="V294" s="13"/>
      <c r="W294" s="13"/>
      <c r="X294" s="23"/>
      <c r="Y294" s="23"/>
      <c r="Z294" s="23"/>
      <c r="AA294" s="23"/>
      <c r="AC294" s="23"/>
    </row>
    <row r="295" spans="1:29" ht="63" x14ac:dyDescent="0.25">
      <c r="A295" s="49" t="s">
        <v>621</v>
      </c>
      <c r="B295" s="50" t="s">
        <v>643</v>
      </c>
      <c r="C295" s="52" t="s">
        <v>644</v>
      </c>
      <c r="D295" s="45" t="s">
        <v>30</v>
      </c>
      <c r="E295" s="45">
        <v>36.996960000000001</v>
      </c>
      <c r="F295" s="44" t="s">
        <v>30</v>
      </c>
      <c r="G295" s="46">
        <v>6.8789600000000006E-2</v>
      </c>
      <c r="H295" s="44" t="s">
        <v>30</v>
      </c>
      <c r="I295" s="46">
        <f t="shared" si="88"/>
        <v>36.928170399999999</v>
      </c>
      <c r="J295" s="44" t="s">
        <v>30</v>
      </c>
      <c r="K295" s="45">
        <v>14.545260000000001</v>
      </c>
      <c r="L295" s="44" t="s">
        <v>30</v>
      </c>
      <c r="M295" s="45">
        <v>37.982839050000003</v>
      </c>
      <c r="N295" s="44" t="s">
        <v>30</v>
      </c>
      <c r="O295" s="47">
        <f t="shared" si="89"/>
        <v>-1.0546686500000035</v>
      </c>
      <c r="P295" s="44" t="s">
        <v>30</v>
      </c>
      <c r="Q295" s="47">
        <f t="shared" si="90"/>
        <v>23.437579050000004</v>
      </c>
      <c r="R295" s="44" t="s">
        <v>30</v>
      </c>
      <c r="S295" s="88">
        <f t="shared" si="87"/>
        <v>1.6113551115621174</v>
      </c>
      <c r="T295" s="48" t="s">
        <v>645</v>
      </c>
      <c r="U295" s="21"/>
      <c r="V295" s="13"/>
      <c r="W295" s="13"/>
      <c r="X295" s="23"/>
      <c r="Y295" s="23"/>
      <c r="Z295" s="23"/>
      <c r="AA295" s="23"/>
      <c r="AC295" s="23"/>
    </row>
    <row r="296" spans="1:29" ht="63" x14ac:dyDescent="0.25">
      <c r="A296" s="49" t="s">
        <v>621</v>
      </c>
      <c r="B296" s="50" t="s">
        <v>646</v>
      </c>
      <c r="C296" s="52" t="s">
        <v>647</v>
      </c>
      <c r="D296" s="45" t="s">
        <v>30</v>
      </c>
      <c r="E296" s="45">
        <v>10</v>
      </c>
      <c r="F296" s="44" t="s">
        <v>30</v>
      </c>
      <c r="G296" s="46">
        <v>0</v>
      </c>
      <c r="H296" s="44" t="s">
        <v>30</v>
      </c>
      <c r="I296" s="46">
        <f t="shared" si="88"/>
        <v>10</v>
      </c>
      <c r="J296" s="44" t="s">
        <v>30</v>
      </c>
      <c r="K296" s="45">
        <v>10</v>
      </c>
      <c r="L296" s="44" t="s">
        <v>30</v>
      </c>
      <c r="M296" s="45">
        <v>4.5086294300000009</v>
      </c>
      <c r="N296" s="44" t="s">
        <v>30</v>
      </c>
      <c r="O296" s="47">
        <f t="shared" si="89"/>
        <v>5.4913705699999991</v>
      </c>
      <c r="P296" s="44" t="s">
        <v>30</v>
      </c>
      <c r="Q296" s="47">
        <f t="shared" si="90"/>
        <v>-5.4913705699999991</v>
      </c>
      <c r="R296" s="44" t="s">
        <v>30</v>
      </c>
      <c r="S296" s="88">
        <f t="shared" si="87"/>
        <v>-0.54913705699999993</v>
      </c>
      <c r="T296" s="48" t="s">
        <v>648</v>
      </c>
      <c r="U296" s="21"/>
      <c r="V296" s="13"/>
      <c r="W296" s="13"/>
      <c r="X296" s="23"/>
      <c r="Y296" s="23"/>
      <c r="Z296" s="23"/>
      <c r="AA296" s="23"/>
      <c r="AC296" s="23"/>
    </row>
    <row r="297" spans="1:29" ht="47.25" x14ac:dyDescent="0.25">
      <c r="A297" s="42" t="s">
        <v>621</v>
      </c>
      <c r="B297" s="69" t="s">
        <v>649</v>
      </c>
      <c r="C297" s="44" t="s">
        <v>650</v>
      </c>
      <c r="D297" s="45" t="s">
        <v>30</v>
      </c>
      <c r="E297" s="45" t="s">
        <v>30</v>
      </c>
      <c r="F297" s="44" t="s">
        <v>30</v>
      </c>
      <c r="G297" s="46" t="s">
        <v>30</v>
      </c>
      <c r="H297" s="44" t="s">
        <v>30</v>
      </c>
      <c r="I297" s="46" t="s">
        <v>30</v>
      </c>
      <c r="J297" s="44" t="s">
        <v>30</v>
      </c>
      <c r="K297" s="45" t="s">
        <v>30</v>
      </c>
      <c r="L297" s="44" t="s">
        <v>30</v>
      </c>
      <c r="M297" s="45">
        <v>3.1073637700000001</v>
      </c>
      <c r="N297" s="44" t="s">
        <v>30</v>
      </c>
      <c r="O297" s="47" t="s">
        <v>30</v>
      </c>
      <c r="P297" s="44" t="s">
        <v>30</v>
      </c>
      <c r="Q297" s="47" t="s">
        <v>30</v>
      </c>
      <c r="R297" s="44" t="s">
        <v>30</v>
      </c>
      <c r="S297" s="88" t="s">
        <v>30</v>
      </c>
      <c r="T297" s="48" t="s">
        <v>326</v>
      </c>
      <c r="U297" s="21"/>
      <c r="V297" s="13"/>
      <c r="W297" s="13"/>
      <c r="X297" s="23"/>
      <c r="Y297" s="23"/>
      <c r="Z297" s="23"/>
      <c r="AA297" s="23"/>
      <c r="AC297" s="23"/>
    </row>
    <row r="298" spans="1:29" ht="74.25" customHeight="1" x14ac:dyDescent="0.25">
      <c r="A298" s="42" t="s">
        <v>621</v>
      </c>
      <c r="B298" s="69" t="s">
        <v>651</v>
      </c>
      <c r="C298" s="44" t="s">
        <v>652</v>
      </c>
      <c r="D298" s="45" t="s">
        <v>30</v>
      </c>
      <c r="E298" s="45" t="s">
        <v>30</v>
      </c>
      <c r="F298" s="44" t="s">
        <v>30</v>
      </c>
      <c r="G298" s="46" t="s">
        <v>30</v>
      </c>
      <c r="H298" s="44" t="s">
        <v>30</v>
      </c>
      <c r="I298" s="46" t="s">
        <v>30</v>
      </c>
      <c r="J298" s="44" t="s">
        <v>30</v>
      </c>
      <c r="K298" s="45" t="s">
        <v>30</v>
      </c>
      <c r="L298" s="44" t="s">
        <v>30</v>
      </c>
      <c r="M298" s="45">
        <v>19.8</v>
      </c>
      <c r="N298" s="44" t="s">
        <v>30</v>
      </c>
      <c r="O298" s="47" t="s">
        <v>30</v>
      </c>
      <c r="P298" s="44" t="s">
        <v>30</v>
      </c>
      <c r="Q298" s="47" t="s">
        <v>30</v>
      </c>
      <c r="R298" s="44" t="s">
        <v>30</v>
      </c>
      <c r="S298" s="88" t="s">
        <v>30</v>
      </c>
      <c r="T298" s="48" t="s">
        <v>326</v>
      </c>
      <c r="U298" s="21"/>
      <c r="V298" s="13"/>
      <c r="W298" s="13"/>
      <c r="X298" s="23"/>
      <c r="Y298" s="23"/>
      <c r="Z298" s="23"/>
      <c r="AA298" s="23"/>
      <c r="AC298" s="23"/>
    </row>
    <row r="299" spans="1:29" ht="47.25" x14ac:dyDescent="0.25">
      <c r="A299" s="42" t="s">
        <v>621</v>
      </c>
      <c r="B299" s="69" t="s">
        <v>653</v>
      </c>
      <c r="C299" s="44" t="s">
        <v>654</v>
      </c>
      <c r="D299" s="45" t="s">
        <v>30</v>
      </c>
      <c r="E299" s="45" t="s">
        <v>30</v>
      </c>
      <c r="F299" s="44" t="s">
        <v>30</v>
      </c>
      <c r="G299" s="46" t="s">
        <v>30</v>
      </c>
      <c r="H299" s="44" t="s">
        <v>30</v>
      </c>
      <c r="I299" s="46" t="s">
        <v>30</v>
      </c>
      <c r="J299" s="44" t="s">
        <v>30</v>
      </c>
      <c r="K299" s="45" t="s">
        <v>30</v>
      </c>
      <c r="L299" s="44" t="s">
        <v>30</v>
      </c>
      <c r="M299" s="45">
        <v>1.9139999999999999</v>
      </c>
      <c r="N299" s="44" t="s">
        <v>30</v>
      </c>
      <c r="O299" s="47" t="s">
        <v>30</v>
      </c>
      <c r="P299" s="44" t="s">
        <v>30</v>
      </c>
      <c r="Q299" s="47" t="s">
        <v>30</v>
      </c>
      <c r="R299" s="44" t="s">
        <v>30</v>
      </c>
      <c r="S299" s="88" t="s">
        <v>30</v>
      </c>
      <c r="T299" s="48" t="s">
        <v>326</v>
      </c>
      <c r="U299" s="21"/>
      <c r="V299" s="13"/>
      <c r="W299" s="13"/>
      <c r="X299" s="23"/>
      <c r="Y299" s="23"/>
      <c r="Z299" s="23"/>
      <c r="AA299" s="23"/>
      <c r="AC299" s="23"/>
    </row>
    <row r="300" spans="1:29" ht="63" x14ac:dyDescent="0.25">
      <c r="A300" s="42" t="s">
        <v>621</v>
      </c>
      <c r="B300" s="69" t="s">
        <v>655</v>
      </c>
      <c r="C300" s="44" t="s">
        <v>656</v>
      </c>
      <c r="D300" s="45" t="s">
        <v>30</v>
      </c>
      <c r="E300" s="45" t="s">
        <v>30</v>
      </c>
      <c r="F300" s="44" t="s">
        <v>30</v>
      </c>
      <c r="G300" s="46" t="s">
        <v>30</v>
      </c>
      <c r="H300" s="44" t="s">
        <v>30</v>
      </c>
      <c r="I300" s="46" t="s">
        <v>30</v>
      </c>
      <c r="J300" s="44" t="s">
        <v>30</v>
      </c>
      <c r="K300" s="45" t="s">
        <v>30</v>
      </c>
      <c r="L300" s="44" t="s">
        <v>30</v>
      </c>
      <c r="M300" s="45">
        <v>0.41306999999999999</v>
      </c>
      <c r="N300" s="44" t="s">
        <v>30</v>
      </c>
      <c r="O300" s="47" t="s">
        <v>30</v>
      </c>
      <c r="P300" s="44" t="s">
        <v>30</v>
      </c>
      <c r="Q300" s="47" t="s">
        <v>30</v>
      </c>
      <c r="R300" s="44" t="s">
        <v>30</v>
      </c>
      <c r="S300" s="88" t="s">
        <v>30</v>
      </c>
      <c r="T300" s="48" t="s">
        <v>326</v>
      </c>
      <c r="U300" s="21"/>
      <c r="V300" s="13"/>
      <c r="W300" s="13"/>
      <c r="X300" s="23"/>
      <c r="Y300" s="23"/>
      <c r="Z300" s="23"/>
      <c r="AA300" s="23"/>
      <c r="AC300" s="23"/>
    </row>
    <row r="301" spans="1:29" s="23" customFormat="1" ht="47.25" x14ac:dyDescent="0.25">
      <c r="A301" s="30" t="s">
        <v>657</v>
      </c>
      <c r="B301" s="36" t="s">
        <v>350</v>
      </c>
      <c r="C301" s="32" t="s">
        <v>29</v>
      </c>
      <c r="D301" s="33" t="s">
        <v>30</v>
      </c>
      <c r="E301" s="33">
        <f>E302+E306</f>
        <v>0</v>
      </c>
      <c r="F301" s="34" t="s">
        <v>30</v>
      </c>
      <c r="G301" s="33">
        <f>G302+G306</f>
        <v>0</v>
      </c>
      <c r="H301" s="34" t="s">
        <v>30</v>
      </c>
      <c r="I301" s="33">
        <f>I302+I306</f>
        <v>0</v>
      </c>
      <c r="J301" s="34" t="s">
        <v>30</v>
      </c>
      <c r="K301" s="33">
        <f>K302+K306</f>
        <v>0</v>
      </c>
      <c r="L301" s="34" t="s">
        <v>30</v>
      </c>
      <c r="M301" s="33">
        <f>M302+M306</f>
        <v>16.14716344</v>
      </c>
      <c r="N301" s="34" t="s">
        <v>30</v>
      </c>
      <c r="O301" s="33">
        <f>O302+O306</f>
        <v>0</v>
      </c>
      <c r="P301" s="34" t="s">
        <v>30</v>
      </c>
      <c r="Q301" s="33">
        <f>Q302+Q306</f>
        <v>0</v>
      </c>
      <c r="R301" s="34" t="s">
        <v>30</v>
      </c>
      <c r="S301" s="35">
        <v>1</v>
      </c>
      <c r="T301" s="40" t="s">
        <v>30</v>
      </c>
      <c r="U301" s="21"/>
      <c r="V301" s="22"/>
      <c r="W301" s="22"/>
    </row>
    <row r="302" spans="1:29" s="23" customFormat="1" x14ac:dyDescent="0.25">
      <c r="A302" s="30" t="s">
        <v>658</v>
      </c>
      <c r="B302" s="36" t="s">
        <v>659</v>
      </c>
      <c r="C302" s="32" t="s">
        <v>29</v>
      </c>
      <c r="D302" s="33" t="s">
        <v>30</v>
      </c>
      <c r="E302" s="33">
        <f t="shared" ref="E302" si="91">E303+E304</f>
        <v>0</v>
      </c>
      <c r="F302" s="34" t="s">
        <v>30</v>
      </c>
      <c r="G302" s="33">
        <f t="shared" ref="G302" si="92">G303+G304</f>
        <v>0</v>
      </c>
      <c r="H302" s="34" t="s">
        <v>30</v>
      </c>
      <c r="I302" s="33">
        <f t="shared" ref="I302" si="93">I303+I304</f>
        <v>0</v>
      </c>
      <c r="J302" s="34" t="s">
        <v>30</v>
      </c>
      <c r="K302" s="33">
        <f t="shared" ref="K302" si="94">K303+K304</f>
        <v>0</v>
      </c>
      <c r="L302" s="34" t="s">
        <v>30</v>
      </c>
      <c r="M302" s="33">
        <f t="shared" ref="M302" si="95">M303+M304</f>
        <v>11.147163439999998</v>
      </c>
      <c r="N302" s="34" t="s">
        <v>30</v>
      </c>
      <c r="O302" s="33">
        <f t="shared" ref="O302" si="96">O303+O304</f>
        <v>0</v>
      </c>
      <c r="P302" s="34" t="s">
        <v>30</v>
      </c>
      <c r="Q302" s="33">
        <f t="shared" ref="Q302" si="97">Q303+Q304</f>
        <v>0</v>
      </c>
      <c r="R302" s="34" t="s">
        <v>30</v>
      </c>
      <c r="S302" s="35">
        <v>1</v>
      </c>
      <c r="T302" s="40" t="s">
        <v>30</v>
      </c>
      <c r="U302" s="21"/>
      <c r="V302" s="22"/>
      <c r="W302" s="22"/>
    </row>
    <row r="303" spans="1:29" s="23" customFormat="1" ht="47.25" x14ac:dyDescent="0.25">
      <c r="A303" s="30" t="s">
        <v>660</v>
      </c>
      <c r="B303" s="36" t="s">
        <v>354</v>
      </c>
      <c r="C303" s="32" t="s">
        <v>29</v>
      </c>
      <c r="D303" s="33" t="s">
        <v>30</v>
      </c>
      <c r="E303" s="33">
        <v>0</v>
      </c>
      <c r="F303" s="34" t="s">
        <v>30</v>
      </c>
      <c r="G303" s="33">
        <v>0</v>
      </c>
      <c r="H303" s="34" t="s">
        <v>30</v>
      </c>
      <c r="I303" s="33">
        <v>0</v>
      </c>
      <c r="J303" s="34" t="s">
        <v>30</v>
      </c>
      <c r="K303" s="33">
        <v>0</v>
      </c>
      <c r="L303" s="34" t="s">
        <v>30</v>
      </c>
      <c r="M303" s="33">
        <v>0</v>
      </c>
      <c r="N303" s="34" t="s">
        <v>30</v>
      </c>
      <c r="O303" s="33">
        <v>0</v>
      </c>
      <c r="P303" s="34" t="s">
        <v>30</v>
      </c>
      <c r="Q303" s="33">
        <v>0</v>
      </c>
      <c r="R303" s="34" t="s">
        <v>30</v>
      </c>
      <c r="S303" s="35">
        <v>0</v>
      </c>
      <c r="T303" s="33" t="s">
        <v>30</v>
      </c>
      <c r="U303" s="21"/>
      <c r="V303" s="22"/>
      <c r="W303" s="22"/>
    </row>
    <row r="304" spans="1:29" s="23" customFormat="1" ht="31.5" x14ac:dyDescent="0.25">
      <c r="A304" s="30" t="s">
        <v>661</v>
      </c>
      <c r="B304" s="36" t="s">
        <v>356</v>
      </c>
      <c r="C304" s="32" t="s">
        <v>29</v>
      </c>
      <c r="D304" s="33" t="s">
        <v>30</v>
      </c>
      <c r="E304" s="33">
        <f>SUM(E305)</f>
        <v>0</v>
      </c>
      <c r="F304" s="34" t="s">
        <v>30</v>
      </c>
      <c r="G304" s="33">
        <f>SUM(G305)</f>
        <v>0</v>
      </c>
      <c r="H304" s="34" t="s">
        <v>30</v>
      </c>
      <c r="I304" s="33">
        <f>SUM(I305)</f>
        <v>0</v>
      </c>
      <c r="J304" s="34" t="s">
        <v>30</v>
      </c>
      <c r="K304" s="33">
        <f>SUM(K305)</f>
        <v>0</v>
      </c>
      <c r="L304" s="34" t="s">
        <v>30</v>
      </c>
      <c r="M304" s="33">
        <f>SUM(M305)</f>
        <v>11.147163439999998</v>
      </c>
      <c r="N304" s="34" t="s">
        <v>30</v>
      </c>
      <c r="O304" s="33">
        <f>SUM(O305)</f>
        <v>0</v>
      </c>
      <c r="P304" s="34" t="s">
        <v>30</v>
      </c>
      <c r="Q304" s="33">
        <f>SUM(Q305)</f>
        <v>0</v>
      </c>
      <c r="R304" s="34" t="s">
        <v>30</v>
      </c>
      <c r="S304" s="35">
        <v>1</v>
      </c>
      <c r="T304" s="40" t="s">
        <v>30</v>
      </c>
      <c r="U304" s="21"/>
      <c r="V304" s="22"/>
      <c r="W304" s="22"/>
    </row>
    <row r="305" spans="1:29" ht="94.5" x14ac:dyDescent="0.25">
      <c r="A305" s="42" t="s">
        <v>661</v>
      </c>
      <c r="B305" s="69" t="s">
        <v>662</v>
      </c>
      <c r="C305" s="46" t="s">
        <v>663</v>
      </c>
      <c r="D305" s="47" t="s">
        <v>30</v>
      </c>
      <c r="E305" s="47" t="s">
        <v>30</v>
      </c>
      <c r="F305" s="44" t="s">
        <v>30</v>
      </c>
      <c r="G305" s="47" t="s">
        <v>30</v>
      </c>
      <c r="H305" s="44" t="s">
        <v>30</v>
      </c>
      <c r="I305" s="46" t="s">
        <v>30</v>
      </c>
      <c r="J305" s="44" t="s">
        <v>30</v>
      </c>
      <c r="K305" s="47" t="s">
        <v>30</v>
      </c>
      <c r="L305" s="44" t="s">
        <v>30</v>
      </c>
      <c r="M305" s="47">
        <v>11.147163439999998</v>
      </c>
      <c r="N305" s="44" t="s">
        <v>30</v>
      </c>
      <c r="O305" s="47" t="s">
        <v>30</v>
      </c>
      <c r="P305" s="44" t="s">
        <v>30</v>
      </c>
      <c r="Q305" s="47" t="s">
        <v>30</v>
      </c>
      <c r="R305" s="44" t="s">
        <v>30</v>
      </c>
      <c r="S305" s="88" t="s">
        <v>30</v>
      </c>
      <c r="T305" s="48" t="s">
        <v>664</v>
      </c>
      <c r="U305" s="68"/>
      <c r="V305" s="13"/>
      <c r="W305" s="13"/>
      <c r="X305" s="23"/>
      <c r="Y305" s="23"/>
      <c r="Z305" s="23"/>
      <c r="AA305" s="23"/>
      <c r="AC305" s="23"/>
    </row>
    <row r="306" spans="1:29" s="23" customFormat="1" x14ac:dyDescent="0.25">
      <c r="A306" s="30" t="s">
        <v>665</v>
      </c>
      <c r="B306" s="36" t="s">
        <v>358</v>
      </c>
      <c r="C306" s="32" t="s">
        <v>29</v>
      </c>
      <c r="D306" s="33" t="s">
        <v>30</v>
      </c>
      <c r="E306" s="33">
        <f>E307+E308</f>
        <v>0</v>
      </c>
      <c r="F306" s="34" t="s">
        <v>30</v>
      </c>
      <c r="G306" s="33">
        <f>G307+G308</f>
        <v>0</v>
      </c>
      <c r="H306" s="34" t="s">
        <v>30</v>
      </c>
      <c r="I306" s="33">
        <f>I307+I308</f>
        <v>0</v>
      </c>
      <c r="J306" s="34" t="s">
        <v>30</v>
      </c>
      <c r="K306" s="33">
        <f>K307+K308</f>
        <v>0</v>
      </c>
      <c r="L306" s="34" t="s">
        <v>30</v>
      </c>
      <c r="M306" s="33">
        <f>M307+M308</f>
        <v>5</v>
      </c>
      <c r="N306" s="34" t="s">
        <v>30</v>
      </c>
      <c r="O306" s="33">
        <f>O307+O308</f>
        <v>0</v>
      </c>
      <c r="P306" s="34" t="s">
        <v>30</v>
      </c>
      <c r="Q306" s="33">
        <f>Q307+Q308</f>
        <v>0</v>
      </c>
      <c r="R306" s="34" t="s">
        <v>30</v>
      </c>
      <c r="S306" s="35">
        <v>1</v>
      </c>
      <c r="T306" s="40" t="s">
        <v>30</v>
      </c>
      <c r="U306" s="21"/>
      <c r="V306" s="22"/>
      <c r="W306" s="22"/>
    </row>
    <row r="307" spans="1:29" s="23" customFormat="1" ht="47.25" x14ac:dyDescent="0.25">
      <c r="A307" s="30" t="s">
        <v>666</v>
      </c>
      <c r="B307" s="36" t="s">
        <v>354</v>
      </c>
      <c r="C307" s="32" t="s">
        <v>29</v>
      </c>
      <c r="D307" s="33" t="s">
        <v>30</v>
      </c>
      <c r="E307" s="33">
        <v>0</v>
      </c>
      <c r="F307" s="34" t="s">
        <v>30</v>
      </c>
      <c r="G307" s="33">
        <v>0</v>
      </c>
      <c r="H307" s="34" t="s">
        <v>30</v>
      </c>
      <c r="I307" s="33">
        <v>0</v>
      </c>
      <c r="J307" s="34" t="s">
        <v>30</v>
      </c>
      <c r="K307" s="33">
        <v>0</v>
      </c>
      <c r="L307" s="34" t="s">
        <v>30</v>
      </c>
      <c r="M307" s="33">
        <v>0</v>
      </c>
      <c r="N307" s="34" t="s">
        <v>30</v>
      </c>
      <c r="O307" s="33">
        <v>0</v>
      </c>
      <c r="P307" s="34" t="s">
        <v>30</v>
      </c>
      <c r="Q307" s="33">
        <v>0</v>
      </c>
      <c r="R307" s="34" t="s">
        <v>30</v>
      </c>
      <c r="S307" s="35">
        <v>0</v>
      </c>
      <c r="T307" s="40" t="s">
        <v>30</v>
      </c>
      <c r="U307" s="21"/>
      <c r="V307" s="22"/>
      <c r="W307" s="22"/>
    </row>
    <row r="308" spans="1:29" s="23" customFormat="1" ht="31.5" x14ac:dyDescent="0.25">
      <c r="A308" s="30" t="s">
        <v>667</v>
      </c>
      <c r="B308" s="36" t="s">
        <v>356</v>
      </c>
      <c r="C308" s="32" t="s">
        <v>29</v>
      </c>
      <c r="D308" s="33" t="s">
        <v>30</v>
      </c>
      <c r="E308" s="33">
        <f>SUM(E309)</f>
        <v>0</v>
      </c>
      <c r="F308" s="34" t="s">
        <v>30</v>
      </c>
      <c r="G308" s="33">
        <f>SUM(G309)</f>
        <v>0</v>
      </c>
      <c r="H308" s="34" t="s">
        <v>30</v>
      </c>
      <c r="I308" s="33">
        <f>SUM(I309)</f>
        <v>0</v>
      </c>
      <c r="J308" s="34" t="s">
        <v>30</v>
      </c>
      <c r="K308" s="33">
        <f>SUM(K309)</f>
        <v>0</v>
      </c>
      <c r="L308" s="34" t="s">
        <v>30</v>
      </c>
      <c r="M308" s="33">
        <f>SUM(M309)</f>
        <v>5</v>
      </c>
      <c r="N308" s="34" t="s">
        <v>30</v>
      </c>
      <c r="O308" s="33">
        <f>SUM(O309)</f>
        <v>0</v>
      </c>
      <c r="P308" s="34" t="s">
        <v>30</v>
      </c>
      <c r="Q308" s="33">
        <f>SUM(Q309)</f>
        <v>0</v>
      </c>
      <c r="R308" s="34" t="s">
        <v>30</v>
      </c>
      <c r="S308" s="35">
        <v>1</v>
      </c>
      <c r="T308" s="40" t="s">
        <v>30</v>
      </c>
      <c r="U308" s="21"/>
      <c r="V308" s="22"/>
      <c r="W308" s="22"/>
    </row>
    <row r="309" spans="1:29" ht="63" x14ac:dyDescent="0.25">
      <c r="A309" s="42" t="s">
        <v>667</v>
      </c>
      <c r="B309" s="69" t="s">
        <v>668</v>
      </c>
      <c r="C309" s="46" t="s">
        <v>669</v>
      </c>
      <c r="D309" s="47" t="s">
        <v>30</v>
      </c>
      <c r="E309" s="47" t="s">
        <v>30</v>
      </c>
      <c r="F309" s="44" t="s">
        <v>30</v>
      </c>
      <c r="G309" s="47" t="s">
        <v>30</v>
      </c>
      <c r="H309" s="44" t="s">
        <v>30</v>
      </c>
      <c r="I309" s="46" t="s">
        <v>30</v>
      </c>
      <c r="J309" s="44" t="s">
        <v>30</v>
      </c>
      <c r="K309" s="47" t="s">
        <v>30</v>
      </c>
      <c r="L309" s="44" t="s">
        <v>30</v>
      </c>
      <c r="M309" s="47">
        <v>5</v>
      </c>
      <c r="N309" s="44" t="s">
        <v>30</v>
      </c>
      <c r="O309" s="47" t="s">
        <v>30</v>
      </c>
      <c r="P309" s="44" t="s">
        <v>30</v>
      </c>
      <c r="Q309" s="47" t="s">
        <v>30</v>
      </c>
      <c r="R309" s="44" t="s">
        <v>30</v>
      </c>
      <c r="S309" s="88" t="s">
        <v>30</v>
      </c>
      <c r="T309" s="48" t="s">
        <v>670</v>
      </c>
      <c r="U309" s="68"/>
      <c r="V309" s="13"/>
      <c r="W309" s="13"/>
      <c r="X309" s="23"/>
      <c r="Y309" s="23"/>
      <c r="Z309" s="23"/>
      <c r="AA309" s="23"/>
      <c r="AC309" s="23"/>
    </row>
    <row r="310" spans="1:29" s="23" customFormat="1" x14ac:dyDescent="0.25">
      <c r="A310" s="30" t="s">
        <v>671</v>
      </c>
      <c r="B310" s="36" t="s">
        <v>362</v>
      </c>
      <c r="C310" s="32" t="s">
        <v>29</v>
      </c>
      <c r="D310" s="33" t="s">
        <v>30</v>
      </c>
      <c r="E310" s="33">
        <f t="shared" ref="E310" si="98">E311+E312+E313+E314</f>
        <v>5731.5249999999996</v>
      </c>
      <c r="F310" s="34" t="s">
        <v>30</v>
      </c>
      <c r="G310" s="33">
        <f t="shared" ref="G310" si="99">G311+G312+G313+G314</f>
        <v>149.51888099999999</v>
      </c>
      <c r="H310" s="34" t="s">
        <v>30</v>
      </c>
      <c r="I310" s="33">
        <f t="shared" ref="I310" si="100">I311+I312+I313+I314</f>
        <v>5582.0061189999997</v>
      </c>
      <c r="J310" s="34" t="s">
        <v>30</v>
      </c>
      <c r="K310" s="33">
        <f t="shared" ref="K310" si="101">K311+K312+K313+K314</f>
        <v>2.3781489599999999</v>
      </c>
      <c r="L310" s="34" t="s">
        <v>30</v>
      </c>
      <c r="M310" s="33">
        <f t="shared" ref="M310" si="102">M311+M312+M313+M314</f>
        <v>0.88784227999999987</v>
      </c>
      <c r="N310" s="34" t="s">
        <v>30</v>
      </c>
      <c r="O310" s="33">
        <f t="shared" ref="O310" si="103">O311+O312+O313+O314</f>
        <v>5581.1182767199998</v>
      </c>
      <c r="P310" s="34" t="s">
        <v>30</v>
      </c>
      <c r="Q310" s="33">
        <f t="shared" ref="Q310" si="104">Q311+Q312+Q313+Q314</f>
        <v>-1.49030668</v>
      </c>
      <c r="R310" s="34" t="s">
        <v>30</v>
      </c>
      <c r="S310" s="35">
        <f t="shared" si="87"/>
        <v>-0.62666666599387455</v>
      </c>
      <c r="T310" s="37" t="s">
        <v>30</v>
      </c>
      <c r="U310" s="21"/>
      <c r="V310" s="22"/>
      <c r="W310" s="22"/>
    </row>
    <row r="311" spans="1:29" s="23" customFormat="1" ht="31.5" x14ac:dyDescent="0.25">
      <c r="A311" s="30" t="s">
        <v>672</v>
      </c>
      <c r="B311" s="36" t="s">
        <v>364</v>
      </c>
      <c r="C311" s="32" t="s">
        <v>29</v>
      </c>
      <c r="D311" s="33" t="s">
        <v>30</v>
      </c>
      <c r="E311" s="33">
        <v>0</v>
      </c>
      <c r="F311" s="34" t="s">
        <v>30</v>
      </c>
      <c r="G311" s="33">
        <v>0</v>
      </c>
      <c r="H311" s="34" t="s">
        <v>30</v>
      </c>
      <c r="I311" s="33">
        <v>0</v>
      </c>
      <c r="J311" s="34" t="s">
        <v>30</v>
      </c>
      <c r="K311" s="33">
        <v>0</v>
      </c>
      <c r="L311" s="34" t="s">
        <v>30</v>
      </c>
      <c r="M311" s="33">
        <v>0</v>
      </c>
      <c r="N311" s="34" t="s">
        <v>30</v>
      </c>
      <c r="O311" s="33">
        <v>0</v>
      </c>
      <c r="P311" s="34" t="s">
        <v>30</v>
      </c>
      <c r="Q311" s="33">
        <v>0</v>
      </c>
      <c r="R311" s="34" t="s">
        <v>30</v>
      </c>
      <c r="S311" s="35">
        <v>0</v>
      </c>
      <c r="T311" s="40" t="s">
        <v>30</v>
      </c>
      <c r="U311" s="21"/>
      <c r="V311" s="22"/>
      <c r="W311" s="22"/>
    </row>
    <row r="312" spans="1:29" s="23" customFormat="1" x14ac:dyDescent="0.25">
      <c r="A312" s="30" t="s">
        <v>673</v>
      </c>
      <c r="B312" s="36" t="s">
        <v>366</v>
      </c>
      <c r="C312" s="32" t="s">
        <v>29</v>
      </c>
      <c r="D312" s="33" t="s">
        <v>30</v>
      </c>
      <c r="E312" s="33">
        <v>0</v>
      </c>
      <c r="F312" s="34" t="s">
        <v>30</v>
      </c>
      <c r="G312" s="33">
        <v>0</v>
      </c>
      <c r="H312" s="34" t="s">
        <v>30</v>
      </c>
      <c r="I312" s="33">
        <v>0</v>
      </c>
      <c r="J312" s="34" t="s">
        <v>30</v>
      </c>
      <c r="K312" s="33">
        <v>0</v>
      </c>
      <c r="L312" s="34" t="s">
        <v>30</v>
      </c>
      <c r="M312" s="33">
        <v>0</v>
      </c>
      <c r="N312" s="34" t="s">
        <v>30</v>
      </c>
      <c r="O312" s="33">
        <v>0</v>
      </c>
      <c r="P312" s="34" t="s">
        <v>30</v>
      </c>
      <c r="Q312" s="33">
        <v>0</v>
      </c>
      <c r="R312" s="34" t="s">
        <v>30</v>
      </c>
      <c r="S312" s="35">
        <v>0</v>
      </c>
      <c r="T312" s="33" t="s">
        <v>30</v>
      </c>
      <c r="U312" s="21"/>
      <c r="V312" s="22"/>
      <c r="W312" s="22"/>
    </row>
    <row r="313" spans="1:29" s="23" customFormat="1" x14ac:dyDescent="0.25">
      <c r="A313" s="30" t="s">
        <v>674</v>
      </c>
      <c r="B313" s="36" t="s">
        <v>373</v>
      </c>
      <c r="C313" s="32" t="s">
        <v>29</v>
      </c>
      <c r="D313" s="33" t="s">
        <v>30</v>
      </c>
      <c r="E313" s="33">
        <v>0</v>
      </c>
      <c r="F313" s="34" t="s">
        <v>30</v>
      </c>
      <c r="G313" s="33">
        <v>0</v>
      </c>
      <c r="H313" s="34" t="s">
        <v>30</v>
      </c>
      <c r="I313" s="33">
        <v>0</v>
      </c>
      <c r="J313" s="34" t="s">
        <v>30</v>
      </c>
      <c r="K313" s="33">
        <v>0</v>
      </c>
      <c r="L313" s="34" t="s">
        <v>30</v>
      </c>
      <c r="M313" s="33">
        <v>0</v>
      </c>
      <c r="N313" s="34" t="s">
        <v>30</v>
      </c>
      <c r="O313" s="33">
        <v>0</v>
      </c>
      <c r="P313" s="34" t="s">
        <v>30</v>
      </c>
      <c r="Q313" s="33">
        <v>0</v>
      </c>
      <c r="R313" s="34" t="s">
        <v>30</v>
      </c>
      <c r="S313" s="35">
        <v>0</v>
      </c>
      <c r="T313" s="40" t="s">
        <v>30</v>
      </c>
      <c r="U313" s="21"/>
      <c r="V313" s="22"/>
      <c r="W313" s="22"/>
    </row>
    <row r="314" spans="1:29" s="23" customFormat="1" x14ac:dyDescent="0.25">
      <c r="A314" s="30" t="s">
        <v>675</v>
      </c>
      <c r="B314" s="36" t="s">
        <v>380</v>
      </c>
      <c r="C314" s="32" t="s">
        <v>29</v>
      </c>
      <c r="D314" s="33" t="s">
        <v>30</v>
      </c>
      <c r="E314" s="33">
        <f t="shared" ref="E314" si="105">SUM(E315)</f>
        <v>5731.5249999999996</v>
      </c>
      <c r="F314" s="34" t="s">
        <v>30</v>
      </c>
      <c r="G314" s="33">
        <f t="shared" ref="G314" si="106">SUM(G315)</f>
        <v>149.51888099999999</v>
      </c>
      <c r="H314" s="34" t="s">
        <v>30</v>
      </c>
      <c r="I314" s="33">
        <f t="shared" ref="I314" si="107">SUM(I315)</f>
        <v>5582.0061189999997</v>
      </c>
      <c r="J314" s="34" t="s">
        <v>30</v>
      </c>
      <c r="K314" s="33">
        <f t="shared" ref="K314" si="108">SUM(K315)</f>
        <v>2.3781489599999999</v>
      </c>
      <c r="L314" s="34" t="s">
        <v>30</v>
      </c>
      <c r="M314" s="33">
        <f t="shared" ref="M314" si="109">SUM(M315)</f>
        <v>0.88784227999999987</v>
      </c>
      <c r="N314" s="34" t="s">
        <v>30</v>
      </c>
      <c r="O314" s="33">
        <f t="shared" ref="O314" si="110">SUM(O315)</f>
        <v>5581.1182767199998</v>
      </c>
      <c r="P314" s="34" t="s">
        <v>30</v>
      </c>
      <c r="Q314" s="33">
        <f>SUM(Q315)</f>
        <v>-1.49030668</v>
      </c>
      <c r="R314" s="34" t="s">
        <v>30</v>
      </c>
      <c r="S314" s="35">
        <f t="shared" si="87"/>
        <v>-0.62666666599387455</v>
      </c>
      <c r="T314" s="40" t="s">
        <v>30</v>
      </c>
      <c r="U314" s="21"/>
      <c r="V314" s="22"/>
      <c r="W314" s="22"/>
    </row>
    <row r="315" spans="1:29" ht="47.25" x14ac:dyDescent="0.25">
      <c r="A315" s="42" t="s">
        <v>675</v>
      </c>
      <c r="B315" s="43" t="s">
        <v>676</v>
      </c>
      <c r="C315" s="52" t="s">
        <v>677</v>
      </c>
      <c r="D315" s="45" t="s">
        <v>30</v>
      </c>
      <c r="E315" s="45">
        <v>5731.5249999999996</v>
      </c>
      <c r="F315" s="44" t="s">
        <v>30</v>
      </c>
      <c r="G315" s="46">
        <v>149.51888099999999</v>
      </c>
      <c r="H315" s="44" t="s">
        <v>30</v>
      </c>
      <c r="I315" s="46">
        <f>E315-G315</f>
        <v>5582.0061189999997</v>
      </c>
      <c r="J315" s="44" t="s">
        <v>30</v>
      </c>
      <c r="K315" s="45">
        <v>2.3781489599999999</v>
      </c>
      <c r="L315" s="44" t="s">
        <v>30</v>
      </c>
      <c r="M315" s="45">
        <v>0.88784227999999987</v>
      </c>
      <c r="N315" s="44" t="s">
        <v>30</v>
      </c>
      <c r="O315" s="47">
        <f>I315-M315</f>
        <v>5581.1182767199998</v>
      </c>
      <c r="P315" s="44" t="s">
        <v>30</v>
      </c>
      <c r="Q315" s="47">
        <f t="shared" ref="Q315" si="111">M315-K315</f>
        <v>-1.49030668</v>
      </c>
      <c r="R315" s="44" t="s">
        <v>30</v>
      </c>
      <c r="S315" s="88">
        <f t="shared" si="87"/>
        <v>-0.62666666599387455</v>
      </c>
      <c r="T315" s="48" t="s">
        <v>678</v>
      </c>
      <c r="U315" s="21"/>
      <c r="V315" s="13"/>
      <c r="W315" s="13"/>
      <c r="X315" s="23"/>
      <c r="Y315" s="23"/>
      <c r="Z315" s="23"/>
      <c r="AA315" s="23"/>
      <c r="AC315" s="23"/>
    </row>
    <row r="316" spans="1:29" s="23" customFormat="1" ht="31.5" x14ac:dyDescent="0.25">
      <c r="A316" s="30" t="s">
        <v>679</v>
      </c>
      <c r="B316" s="36" t="s">
        <v>396</v>
      </c>
      <c r="C316" s="32" t="s">
        <v>29</v>
      </c>
      <c r="D316" s="33" t="s">
        <v>30</v>
      </c>
      <c r="E316" s="33">
        <v>0</v>
      </c>
      <c r="F316" s="34" t="s">
        <v>30</v>
      </c>
      <c r="G316" s="33">
        <v>0</v>
      </c>
      <c r="H316" s="34" t="s">
        <v>30</v>
      </c>
      <c r="I316" s="33">
        <v>0</v>
      </c>
      <c r="J316" s="34" t="s">
        <v>30</v>
      </c>
      <c r="K316" s="33">
        <v>0</v>
      </c>
      <c r="L316" s="34" t="s">
        <v>30</v>
      </c>
      <c r="M316" s="33">
        <v>0</v>
      </c>
      <c r="N316" s="34" t="s">
        <v>30</v>
      </c>
      <c r="O316" s="33">
        <v>0</v>
      </c>
      <c r="P316" s="34" t="s">
        <v>30</v>
      </c>
      <c r="Q316" s="33">
        <v>0</v>
      </c>
      <c r="R316" s="34" t="s">
        <v>30</v>
      </c>
      <c r="S316" s="35">
        <v>0</v>
      </c>
      <c r="T316" s="40" t="s">
        <v>30</v>
      </c>
      <c r="U316" s="21"/>
      <c r="V316" s="22"/>
      <c r="W316" s="22"/>
    </row>
    <row r="317" spans="1:29" s="23" customFormat="1" x14ac:dyDescent="0.25">
      <c r="A317" s="30" t="s">
        <v>680</v>
      </c>
      <c r="B317" s="36" t="s">
        <v>398</v>
      </c>
      <c r="C317" s="32" t="s">
        <v>29</v>
      </c>
      <c r="D317" s="33" t="s">
        <v>30</v>
      </c>
      <c r="E317" s="33">
        <f>SUM(E318:E331)</f>
        <v>2.9619476600000003</v>
      </c>
      <c r="F317" s="34" t="s">
        <v>30</v>
      </c>
      <c r="G317" s="33">
        <f>SUM(G318:G331)</f>
        <v>1.1826987</v>
      </c>
      <c r="H317" s="34" t="s">
        <v>30</v>
      </c>
      <c r="I317" s="33">
        <f>SUM(I318:I331)</f>
        <v>1.7792489600000003</v>
      </c>
      <c r="J317" s="34" t="s">
        <v>30</v>
      </c>
      <c r="K317" s="33">
        <f>SUM(K318:K331)</f>
        <v>1.7792489600000003</v>
      </c>
      <c r="L317" s="34" t="s">
        <v>30</v>
      </c>
      <c r="M317" s="33">
        <f>SUM(M318:M331)</f>
        <v>13.578656670000001</v>
      </c>
      <c r="N317" s="34" t="s">
        <v>30</v>
      </c>
      <c r="O317" s="33">
        <f>SUM(O318:O331)</f>
        <v>0.37343229000000011</v>
      </c>
      <c r="P317" s="34" t="s">
        <v>30</v>
      </c>
      <c r="Q317" s="33">
        <f>SUM(Q318:Q331)</f>
        <v>-0.37343229000000022</v>
      </c>
      <c r="R317" s="34" t="s">
        <v>30</v>
      </c>
      <c r="S317" s="35">
        <f t="shared" si="87"/>
        <v>-0.20988197739342793</v>
      </c>
      <c r="T317" s="40" t="s">
        <v>30</v>
      </c>
      <c r="U317" s="21"/>
      <c r="V317" s="22"/>
      <c r="W317" s="22"/>
    </row>
    <row r="318" spans="1:29" ht="47.25" x14ac:dyDescent="0.25">
      <c r="A318" s="42" t="s">
        <v>680</v>
      </c>
      <c r="B318" s="43" t="s">
        <v>681</v>
      </c>
      <c r="C318" s="52" t="s">
        <v>682</v>
      </c>
      <c r="D318" s="45" t="s">
        <v>30</v>
      </c>
      <c r="E318" s="45">
        <v>5.2869529999999998E-2</v>
      </c>
      <c r="F318" s="44" t="s">
        <v>30</v>
      </c>
      <c r="G318" s="46">
        <v>0</v>
      </c>
      <c r="H318" s="44" t="s">
        <v>30</v>
      </c>
      <c r="I318" s="46">
        <f t="shared" ref="I318:I326" si="112">E318-G318</f>
        <v>5.2869529999999998E-2</v>
      </c>
      <c r="J318" s="44" t="s">
        <v>30</v>
      </c>
      <c r="K318" s="45">
        <v>5.2869529999999998E-2</v>
      </c>
      <c r="L318" s="44" t="s">
        <v>30</v>
      </c>
      <c r="M318" s="45">
        <v>0.57264999999999999</v>
      </c>
      <c r="N318" s="44" t="s">
        <v>30</v>
      </c>
      <c r="O318" s="47">
        <f t="shared" ref="O318:O326" si="113">I318-M318</f>
        <v>-0.51978046999999994</v>
      </c>
      <c r="P318" s="44" t="s">
        <v>30</v>
      </c>
      <c r="Q318" s="47">
        <f t="shared" ref="Q318:Q326" si="114">M318-K318</f>
        <v>0.51978046999999994</v>
      </c>
      <c r="R318" s="44" t="s">
        <v>30</v>
      </c>
      <c r="S318" s="88">
        <f t="shared" si="87"/>
        <v>9.8313805702452797</v>
      </c>
      <c r="T318" s="48" t="s">
        <v>683</v>
      </c>
      <c r="U318" s="21"/>
      <c r="V318" s="13"/>
      <c r="W318" s="13"/>
      <c r="X318" s="23"/>
      <c r="Y318" s="23"/>
      <c r="Z318" s="23"/>
      <c r="AA318" s="23"/>
      <c r="AC318" s="23"/>
    </row>
    <row r="319" spans="1:29" ht="31.5" x14ac:dyDescent="0.25">
      <c r="A319" s="42" t="s">
        <v>680</v>
      </c>
      <c r="B319" s="43" t="s">
        <v>684</v>
      </c>
      <c r="C319" s="52" t="s">
        <v>685</v>
      </c>
      <c r="D319" s="45" t="s">
        <v>30</v>
      </c>
      <c r="E319" s="45">
        <v>1.3092145800000001</v>
      </c>
      <c r="F319" s="44" t="s">
        <v>30</v>
      </c>
      <c r="G319" s="46">
        <v>1.1826987</v>
      </c>
      <c r="H319" s="44" t="s">
        <v>30</v>
      </c>
      <c r="I319" s="46">
        <f t="shared" si="112"/>
        <v>0.12651588000000014</v>
      </c>
      <c r="J319" s="44" t="s">
        <v>30</v>
      </c>
      <c r="K319" s="45">
        <v>0.12651588000000016</v>
      </c>
      <c r="L319" s="44" t="s">
        <v>30</v>
      </c>
      <c r="M319" s="45">
        <v>0.16716667000000002</v>
      </c>
      <c r="N319" s="44" t="s">
        <v>30</v>
      </c>
      <c r="O319" s="47">
        <f t="shared" si="113"/>
        <v>-4.0650789999999881E-2</v>
      </c>
      <c r="P319" s="44" t="s">
        <v>30</v>
      </c>
      <c r="Q319" s="47">
        <f t="shared" si="114"/>
        <v>4.0650789999999853E-2</v>
      </c>
      <c r="R319" s="44" t="s">
        <v>30</v>
      </c>
      <c r="S319" s="88">
        <f t="shared" si="87"/>
        <v>0.32130978340426358</v>
      </c>
      <c r="T319" s="48" t="s">
        <v>456</v>
      </c>
      <c r="U319" s="21"/>
      <c r="V319" s="13"/>
      <c r="W319" s="13"/>
      <c r="X319" s="23"/>
      <c r="Y319" s="23"/>
      <c r="Z319" s="23"/>
      <c r="AA319" s="23"/>
      <c r="AC319" s="23"/>
    </row>
    <row r="320" spans="1:29" ht="31.5" x14ac:dyDescent="0.25">
      <c r="A320" s="42" t="s">
        <v>680</v>
      </c>
      <c r="B320" s="43" t="s">
        <v>686</v>
      </c>
      <c r="C320" s="52" t="s">
        <v>687</v>
      </c>
      <c r="D320" s="45" t="s">
        <v>30</v>
      </c>
      <c r="E320" s="45" t="s">
        <v>30</v>
      </c>
      <c r="F320" s="44" t="s">
        <v>30</v>
      </c>
      <c r="G320" s="46" t="s">
        <v>30</v>
      </c>
      <c r="H320" s="44" t="s">
        <v>30</v>
      </c>
      <c r="I320" s="46" t="s">
        <v>30</v>
      </c>
      <c r="J320" s="44" t="s">
        <v>30</v>
      </c>
      <c r="K320" s="45" t="s">
        <v>30</v>
      </c>
      <c r="L320" s="44" t="s">
        <v>30</v>
      </c>
      <c r="M320" s="45">
        <v>3.3378400000000004</v>
      </c>
      <c r="N320" s="44" t="s">
        <v>30</v>
      </c>
      <c r="O320" s="47" t="s">
        <v>30</v>
      </c>
      <c r="P320" s="44" t="s">
        <v>30</v>
      </c>
      <c r="Q320" s="47" t="s">
        <v>30</v>
      </c>
      <c r="R320" s="44" t="s">
        <v>30</v>
      </c>
      <c r="S320" s="88" t="s">
        <v>30</v>
      </c>
      <c r="T320" s="48" t="s">
        <v>688</v>
      </c>
      <c r="U320" s="21"/>
      <c r="V320" s="13"/>
      <c r="W320" s="13"/>
      <c r="X320" s="23"/>
      <c r="Y320" s="23"/>
      <c r="Z320" s="23"/>
      <c r="AA320" s="23"/>
      <c r="AC320" s="23"/>
    </row>
    <row r="321" spans="1:29" ht="31.5" x14ac:dyDescent="0.25">
      <c r="A321" s="42" t="s">
        <v>680</v>
      </c>
      <c r="B321" s="43" t="s">
        <v>689</v>
      </c>
      <c r="C321" s="52" t="s">
        <v>690</v>
      </c>
      <c r="D321" s="45" t="s">
        <v>30</v>
      </c>
      <c r="E321" s="45" t="s">
        <v>30</v>
      </c>
      <c r="F321" s="44" t="s">
        <v>30</v>
      </c>
      <c r="G321" s="46" t="s">
        <v>30</v>
      </c>
      <c r="H321" s="44" t="s">
        <v>30</v>
      </c>
      <c r="I321" s="46" t="s">
        <v>30</v>
      </c>
      <c r="J321" s="44" t="s">
        <v>30</v>
      </c>
      <c r="K321" s="45" t="s">
        <v>30</v>
      </c>
      <c r="L321" s="44" t="s">
        <v>30</v>
      </c>
      <c r="M321" s="45">
        <v>2.403</v>
      </c>
      <c r="N321" s="44" t="s">
        <v>30</v>
      </c>
      <c r="O321" s="47" t="s">
        <v>30</v>
      </c>
      <c r="P321" s="44" t="s">
        <v>30</v>
      </c>
      <c r="Q321" s="47" t="s">
        <v>30</v>
      </c>
      <c r="R321" s="44" t="s">
        <v>30</v>
      </c>
      <c r="S321" s="88" t="s">
        <v>30</v>
      </c>
      <c r="T321" s="48" t="s">
        <v>688</v>
      </c>
      <c r="U321" s="21"/>
      <c r="V321" s="13"/>
      <c r="W321" s="13"/>
      <c r="X321" s="23"/>
      <c r="Y321" s="23"/>
      <c r="Z321" s="23"/>
      <c r="AA321" s="23"/>
      <c r="AC321" s="23"/>
    </row>
    <row r="322" spans="1:29" ht="47.25" x14ac:dyDescent="0.25">
      <c r="A322" s="42" t="s">
        <v>680</v>
      </c>
      <c r="B322" s="43" t="s">
        <v>691</v>
      </c>
      <c r="C322" s="52" t="s">
        <v>692</v>
      </c>
      <c r="D322" s="45" t="s">
        <v>30</v>
      </c>
      <c r="E322" s="45">
        <v>0.32448118999999997</v>
      </c>
      <c r="F322" s="44" t="s">
        <v>30</v>
      </c>
      <c r="G322" s="46">
        <v>0</v>
      </c>
      <c r="H322" s="44" t="s">
        <v>30</v>
      </c>
      <c r="I322" s="46">
        <f t="shared" si="112"/>
        <v>0.32448118999999997</v>
      </c>
      <c r="J322" s="44" t="s">
        <v>30</v>
      </c>
      <c r="K322" s="45">
        <v>0.32448118999999997</v>
      </c>
      <c r="L322" s="44" t="s">
        <v>30</v>
      </c>
      <c r="M322" s="45">
        <v>0</v>
      </c>
      <c r="N322" s="44" t="s">
        <v>30</v>
      </c>
      <c r="O322" s="47">
        <f t="shared" si="113"/>
        <v>0.32448118999999997</v>
      </c>
      <c r="P322" s="44" t="s">
        <v>30</v>
      </c>
      <c r="Q322" s="47">
        <f t="shared" si="114"/>
        <v>-0.32448118999999997</v>
      </c>
      <c r="R322" s="44" t="s">
        <v>30</v>
      </c>
      <c r="S322" s="88">
        <f t="shared" si="87"/>
        <v>-1</v>
      </c>
      <c r="T322" s="48" t="s">
        <v>693</v>
      </c>
      <c r="U322" s="21"/>
      <c r="V322" s="13"/>
      <c r="W322" s="13"/>
      <c r="X322" s="23"/>
      <c r="Y322" s="23"/>
      <c r="Z322" s="23"/>
      <c r="AA322" s="23"/>
      <c r="AC322" s="23"/>
    </row>
    <row r="323" spans="1:29" ht="47.25" x14ac:dyDescent="0.25">
      <c r="A323" s="42" t="s">
        <v>680</v>
      </c>
      <c r="B323" s="43" t="s">
        <v>694</v>
      </c>
      <c r="C323" s="52" t="s">
        <v>695</v>
      </c>
      <c r="D323" s="45" t="s">
        <v>30</v>
      </c>
      <c r="E323" s="45">
        <v>0.34979838000000002</v>
      </c>
      <c r="F323" s="44" t="s">
        <v>30</v>
      </c>
      <c r="G323" s="46">
        <v>0</v>
      </c>
      <c r="H323" s="44" t="s">
        <v>30</v>
      </c>
      <c r="I323" s="46">
        <f t="shared" si="112"/>
        <v>0.34979838000000002</v>
      </c>
      <c r="J323" s="44" t="s">
        <v>30</v>
      </c>
      <c r="K323" s="45">
        <v>0.34979838000000002</v>
      </c>
      <c r="L323" s="44" t="s">
        <v>30</v>
      </c>
      <c r="M323" s="45">
        <v>0</v>
      </c>
      <c r="N323" s="44" t="s">
        <v>30</v>
      </c>
      <c r="O323" s="47">
        <f t="shared" si="113"/>
        <v>0.34979838000000002</v>
      </c>
      <c r="P323" s="44" t="s">
        <v>30</v>
      </c>
      <c r="Q323" s="47">
        <f t="shared" si="114"/>
        <v>-0.34979838000000002</v>
      </c>
      <c r="R323" s="44" t="s">
        <v>30</v>
      </c>
      <c r="S323" s="88">
        <f t="shared" si="87"/>
        <v>-1</v>
      </c>
      <c r="T323" s="47" t="s">
        <v>696</v>
      </c>
      <c r="U323" s="21"/>
      <c r="V323" s="13"/>
      <c r="W323" s="13"/>
      <c r="X323" s="23"/>
      <c r="Y323" s="23"/>
      <c r="Z323" s="23"/>
      <c r="AA323" s="23"/>
      <c r="AC323" s="23"/>
    </row>
    <row r="324" spans="1:29" ht="47.25" x14ac:dyDescent="0.25">
      <c r="A324" s="42" t="s">
        <v>680</v>
      </c>
      <c r="B324" s="43" t="s">
        <v>697</v>
      </c>
      <c r="C324" s="52" t="s">
        <v>698</v>
      </c>
      <c r="D324" s="45" t="s">
        <v>30</v>
      </c>
      <c r="E324" s="45">
        <v>0.12573480000000001</v>
      </c>
      <c r="F324" s="44" t="s">
        <v>30</v>
      </c>
      <c r="G324" s="46">
        <v>0</v>
      </c>
      <c r="H324" s="44" t="s">
        <v>30</v>
      </c>
      <c r="I324" s="46">
        <f t="shared" si="112"/>
        <v>0.12573480000000001</v>
      </c>
      <c r="J324" s="44" t="s">
        <v>30</v>
      </c>
      <c r="K324" s="45">
        <v>0.12573480000000001</v>
      </c>
      <c r="L324" s="44" t="s">
        <v>30</v>
      </c>
      <c r="M324" s="45">
        <v>0</v>
      </c>
      <c r="N324" s="44" t="s">
        <v>30</v>
      </c>
      <c r="O324" s="47">
        <f t="shared" si="113"/>
        <v>0.12573480000000001</v>
      </c>
      <c r="P324" s="44" t="s">
        <v>30</v>
      </c>
      <c r="Q324" s="47">
        <f t="shared" si="114"/>
        <v>-0.12573480000000001</v>
      </c>
      <c r="R324" s="44" t="s">
        <v>30</v>
      </c>
      <c r="S324" s="88">
        <f t="shared" si="87"/>
        <v>-1</v>
      </c>
      <c r="T324" s="47" t="s">
        <v>696</v>
      </c>
      <c r="U324" s="21"/>
      <c r="V324" s="13"/>
      <c r="W324" s="13"/>
      <c r="X324" s="23"/>
      <c r="Y324" s="23"/>
      <c r="Z324" s="23"/>
      <c r="AA324" s="23"/>
      <c r="AC324" s="23"/>
    </row>
    <row r="325" spans="1:29" ht="31.5" x14ac:dyDescent="0.25">
      <c r="A325" s="42" t="s">
        <v>680</v>
      </c>
      <c r="B325" s="43" t="s">
        <v>699</v>
      </c>
      <c r="C325" s="52" t="s">
        <v>700</v>
      </c>
      <c r="D325" s="45" t="s">
        <v>30</v>
      </c>
      <c r="E325" s="45">
        <v>0.28087293000000002</v>
      </c>
      <c r="F325" s="44" t="s">
        <v>30</v>
      </c>
      <c r="G325" s="46">
        <v>0</v>
      </c>
      <c r="H325" s="44" t="s">
        <v>30</v>
      </c>
      <c r="I325" s="46">
        <f t="shared" si="112"/>
        <v>0.28087293000000002</v>
      </c>
      <c r="J325" s="44" t="s">
        <v>30</v>
      </c>
      <c r="K325" s="45">
        <v>0.28087293000000002</v>
      </c>
      <c r="L325" s="44" t="s">
        <v>30</v>
      </c>
      <c r="M325" s="45">
        <v>0</v>
      </c>
      <c r="N325" s="44" t="s">
        <v>30</v>
      </c>
      <c r="O325" s="47">
        <f t="shared" si="113"/>
        <v>0.28087293000000002</v>
      </c>
      <c r="P325" s="44" t="s">
        <v>30</v>
      </c>
      <c r="Q325" s="47">
        <f t="shared" si="114"/>
        <v>-0.28087293000000002</v>
      </c>
      <c r="R325" s="44" t="s">
        <v>30</v>
      </c>
      <c r="S325" s="88">
        <f t="shared" si="87"/>
        <v>-1</v>
      </c>
      <c r="T325" s="47" t="s">
        <v>701</v>
      </c>
      <c r="U325" s="21"/>
      <c r="V325" s="13"/>
      <c r="W325" s="13"/>
      <c r="X325" s="23"/>
      <c r="Y325" s="23"/>
      <c r="Z325" s="23"/>
      <c r="AA325" s="23"/>
      <c r="AC325" s="23"/>
    </row>
    <row r="326" spans="1:29" ht="31.5" x14ac:dyDescent="0.25">
      <c r="A326" s="42" t="s">
        <v>680</v>
      </c>
      <c r="B326" s="43" t="s">
        <v>702</v>
      </c>
      <c r="C326" s="52" t="s">
        <v>703</v>
      </c>
      <c r="D326" s="45" t="s">
        <v>30</v>
      </c>
      <c r="E326" s="45">
        <v>0.51897625000000003</v>
      </c>
      <c r="F326" s="44" t="s">
        <v>30</v>
      </c>
      <c r="G326" s="46">
        <v>0</v>
      </c>
      <c r="H326" s="44" t="s">
        <v>30</v>
      </c>
      <c r="I326" s="46">
        <f t="shared" si="112"/>
        <v>0.51897625000000003</v>
      </c>
      <c r="J326" s="44" t="s">
        <v>30</v>
      </c>
      <c r="K326" s="45">
        <v>0.51897625000000003</v>
      </c>
      <c r="L326" s="44" t="s">
        <v>30</v>
      </c>
      <c r="M326" s="45">
        <v>0.66600000000000004</v>
      </c>
      <c r="N326" s="44" t="s">
        <v>30</v>
      </c>
      <c r="O326" s="47">
        <f t="shared" si="113"/>
        <v>-0.14702375000000001</v>
      </c>
      <c r="P326" s="44" t="s">
        <v>30</v>
      </c>
      <c r="Q326" s="47">
        <f t="shared" si="114"/>
        <v>0.14702375000000001</v>
      </c>
      <c r="R326" s="44" t="s">
        <v>30</v>
      </c>
      <c r="S326" s="88">
        <f t="shared" si="87"/>
        <v>0.28329571921643815</v>
      </c>
      <c r="T326" s="47" t="s">
        <v>456</v>
      </c>
      <c r="U326" s="21"/>
      <c r="V326" s="13"/>
      <c r="W326" s="13"/>
      <c r="X326" s="23"/>
      <c r="Y326" s="23"/>
      <c r="Z326" s="23"/>
      <c r="AA326" s="23"/>
      <c r="AC326" s="23"/>
    </row>
    <row r="327" spans="1:29" ht="47.25" x14ac:dyDescent="0.25">
      <c r="A327" s="42" t="s">
        <v>680</v>
      </c>
      <c r="B327" s="43" t="s">
        <v>704</v>
      </c>
      <c r="C327" s="52" t="s">
        <v>705</v>
      </c>
      <c r="D327" s="45" t="s">
        <v>30</v>
      </c>
      <c r="E327" s="45" t="s">
        <v>30</v>
      </c>
      <c r="F327" s="44" t="s">
        <v>30</v>
      </c>
      <c r="G327" s="46" t="s">
        <v>30</v>
      </c>
      <c r="H327" s="44" t="s">
        <v>30</v>
      </c>
      <c r="I327" s="46" t="s">
        <v>30</v>
      </c>
      <c r="J327" s="44" t="s">
        <v>30</v>
      </c>
      <c r="K327" s="45" t="s">
        <v>30</v>
      </c>
      <c r="L327" s="44" t="s">
        <v>30</v>
      </c>
      <c r="M327" s="45">
        <v>1.7050000000000001</v>
      </c>
      <c r="N327" s="44" t="s">
        <v>30</v>
      </c>
      <c r="O327" s="47" t="s">
        <v>30</v>
      </c>
      <c r="P327" s="44" t="s">
        <v>30</v>
      </c>
      <c r="Q327" s="47" t="s">
        <v>30</v>
      </c>
      <c r="R327" s="44" t="s">
        <v>30</v>
      </c>
      <c r="S327" s="88" t="s">
        <v>30</v>
      </c>
      <c r="T327" s="47" t="s">
        <v>706</v>
      </c>
      <c r="U327" s="21"/>
      <c r="V327" s="13"/>
      <c r="W327" s="13"/>
      <c r="X327" s="23"/>
      <c r="Y327" s="23"/>
      <c r="Z327" s="23"/>
      <c r="AA327" s="23"/>
      <c r="AC327" s="23"/>
    </row>
    <row r="328" spans="1:29" ht="47.25" x14ac:dyDescent="0.25">
      <c r="A328" s="42" t="s">
        <v>680</v>
      </c>
      <c r="B328" s="43" t="s">
        <v>707</v>
      </c>
      <c r="C328" s="52" t="s">
        <v>708</v>
      </c>
      <c r="D328" s="45" t="s">
        <v>30</v>
      </c>
      <c r="E328" s="45" t="s">
        <v>30</v>
      </c>
      <c r="F328" s="44" t="s">
        <v>30</v>
      </c>
      <c r="G328" s="46" t="s">
        <v>30</v>
      </c>
      <c r="H328" s="44" t="s">
        <v>30</v>
      </c>
      <c r="I328" s="46" t="s">
        <v>30</v>
      </c>
      <c r="J328" s="44" t="s">
        <v>30</v>
      </c>
      <c r="K328" s="45" t="s">
        <v>30</v>
      </c>
      <c r="L328" s="44" t="s">
        <v>30</v>
      </c>
      <c r="M328" s="45">
        <v>0.88</v>
      </c>
      <c r="N328" s="44" t="s">
        <v>30</v>
      </c>
      <c r="O328" s="47" t="s">
        <v>30</v>
      </c>
      <c r="P328" s="44" t="s">
        <v>30</v>
      </c>
      <c r="Q328" s="47" t="s">
        <v>30</v>
      </c>
      <c r="R328" s="44" t="s">
        <v>30</v>
      </c>
      <c r="S328" s="88" t="s">
        <v>30</v>
      </c>
      <c r="T328" s="47" t="s">
        <v>326</v>
      </c>
      <c r="U328" s="21"/>
      <c r="V328" s="13"/>
      <c r="W328" s="13"/>
      <c r="X328" s="23"/>
      <c r="Y328" s="23"/>
      <c r="Z328" s="23"/>
      <c r="AA328" s="23"/>
      <c r="AC328" s="23"/>
    </row>
    <row r="329" spans="1:29" ht="47.25" x14ac:dyDescent="0.25">
      <c r="A329" s="42" t="s">
        <v>680</v>
      </c>
      <c r="B329" s="43" t="s">
        <v>709</v>
      </c>
      <c r="C329" s="52" t="s">
        <v>710</v>
      </c>
      <c r="D329" s="45" t="s">
        <v>30</v>
      </c>
      <c r="E329" s="45" t="s">
        <v>30</v>
      </c>
      <c r="F329" s="44" t="s">
        <v>30</v>
      </c>
      <c r="G329" s="46" t="s">
        <v>30</v>
      </c>
      <c r="H329" s="44" t="s">
        <v>30</v>
      </c>
      <c r="I329" s="46" t="s">
        <v>30</v>
      </c>
      <c r="J329" s="44" t="s">
        <v>30</v>
      </c>
      <c r="K329" s="45" t="s">
        <v>30</v>
      </c>
      <c r="L329" s="44" t="s">
        <v>30</v>
      </c>
      <c r="M329" s="45">
        <v>0</v>
      </c>
      <c r="N329" s="44" t="s">
        <v>30</v>
      </c>
      <c r="O329" s="47" t="s">
        <v>30</v>
      </c>
      <c r="P329" s="44" t="s">
        <v>30</v>
      </c>
      <c r="Q329" s="47" t="s">
        <v>30</v>
      </c>
      <c r="R329" s="44" t="s">
        <v>30</v>
      </c>
      <c r="S329" s="88" t="s">
        <v>30</v>
      </c>
      <c r="T329" s="47" t="s">
        <v>326</v>
      </c>
      <c r="U329" s="21"/>
      <c r="V329" s="13"/>
      <c r="W329" s="13"/>
      <c r="X329" s="23"/>
      <c r="Y329" s="23"/>
      <c r="Z329" s="23"/>
      <c r="AA329" s="23"/>
      <c r="AC329" s="23"/>
    </row>
    <row r="330" spans="1:29" ht="47.25" x14ac:dyDescent="0.25">
      <c r="A330" s="42" t="s">
        <v>680</v>
      </c>
      <c r="B330" s="43" t="s">
        <v>711</v>
      </c>
      <c r="C330" s="52" t="s">
        <v>712</v>
      </c>
      <c r="D330" s="45" t="s">
        <v>30</v>
      </c>
      <c r="E330" s="45" t="s">
        <v>30</v>
      </c>
      <c r="F330" s="44" t="s">
        <v>30</v>
      </c>
      <c r="G330" s="46" t="s">
        <v>30</v>
      </c>
      <c r="H330" s="44" t="s">
        <v>30</v>
      </c>
      <c r="I330" s="46" t="s">
        <v>30</v>
      </c>
      <c r="J330" s="44" t="s">
        <v>30</v>
      </c>
      <c r="K330" s="45" t="s">
        <v>30</v>
      </c>
      <c r="L330" s="44" t="s">
        <v>30</v>
      </c>
      <c r="M330" s="45">
        <v>0</v>
      </c>
      <c r="N330" s="44" t="s">
        <v>30</v>
      </c>
      <c r="O330" s="47" t="s">
        <v>30</v>
      </c>
      <c r="P330" s="44" t="s">
        <v>30</v>
      </c>
      <c r="Q330" s="47" t="s">
        <v>30</v>
      </c>
      <c r="R330" s="44" t="s">
        <v>30</v>
      </c>
      <c r="S330" s="88" t="s">
        <v>30</v>
      </c>
      <c r="T330" s="47" t="s">
        <v>326</v>
      </c>
      <c r="U330" s="21"/>
      <c r="V330" s="13"/>
      <c r="W330" s="13"/>
      <c r="X330" s="23"/>
      <c r="Y330" s="23"/>
      <c r="Z330" s="23"/>
      <c r="AA330" s="23"/>
      <c r="AC330" s="23"/>
    </row>
    <row r="331" spans="1:29" ht="63" x14ac:dyDescent="0.25">
      <c r="A331" s="42" t="s">
        <v>680</v>
      </c>
      <c r="B331" s="43" t="s">
        <v>713</v>
      </c>
      <c r="C331" s="52" t="s">
        <v>714</v>
      </c>
      <c r="D331" s="45" t="s">
        <v>30</v>
      </c>
      <c r="E331" s="45" t="s">
        <v>30</v>
      </c>
      <c r="F331" s="44" t="s">
        <v>30</v>
      </c>
      <c r="G331" s="46" t="s">
        <v>30</v>
      </c>
      <c r="H331" s="44" t="s">
        <v>30</v>
      </c>
      <c r="I331" s="46" t="s">
        <v>30</v>
      </c>
      <c r="J331" s="44" t="s">
        <v>30</v>
      </c>
      <c r="K331" s="45" t="s">
        <v>30</v>
      </c>
      <c r="L331" s="44" t="s">
        <v>30</v>
      </c>
      <c r="M331" s="45">
        <v>3.847</v>
      </c>
      <c r="N331" s="44" t="s">
        <v>30</v>
      </c>
      <c r="O331" s="47" t="s">
        <v>30</v>
      </c>
      <c r="P331" s="44" t="s">
        <v>30</v>
      </c>
      <c r="Q331" s="47" t="s">
        <v>30</v>
      </c>
      <c r="R331" s="44" t="s">
        <v>30</v>
      </c>
      <c r="S331" s="88" t="s">
        <v>30</v>
      </c>
      <c r="T331" s="47" t="s">
        <v>715</v>
      </c>
      <c r="U331" s="21"/>
      <c r="V331" s="13"/>
      <c r="W331" s="13"/>
      <c r="X331" s="23"/>
      <c r="Y331" s="23"/>
      <c r="Z331" s="23"/>
      <c r="AA331" s="23"/>
      <c r="AC331" s="23"/>
    </row>
    <row r="332" spans="1:29" s="23" customFormat="1" x14ac:dyDescent="0.25">
      <c r="A332" s="30" t="s">
        <v>716</v>
      </c>
      <c r="B332" s="36" t="s">
        <v>717</v>
      </c>
      <c r="C332" s="32" t="s">
        <v>29</v>
      </c>
      <c r="D332" s="33" t="s">
        <v>30</v>
      </c>
      <c r="E332" s="33">
        <f>SUM(E333,E367,E375,E440,E447,E453,E454)</f>
        <v>5381.0542674504914</v>
      </c>
      <c r="F332" s="34" t="s">
        <v>30</v>
      </c>
      <c r="G332" s="33">
        <f>SUM(G333,G367,G375,G440,G447,G453,G454)</f>
        <v>2333.2081296000001</v>
      </c>
      <c r="H332" s="34" t="s">
        <v>30</v>
      </c>
      <c r="I332" s="33">
        <f>SUM(I333,I367,I375,I440,I447,I453,I454)</f>
        <v>3047.8461378504912</v>
      </c>
      <c r="J332" s="34" t="s">
        <v>30</v>
      </c>
      <c r="K332" s="33">
        <f>SUM(K333,K367,K375,K440,K447,K453,K454)</f>
        <v>1172.4109488810002</v>
      </c>
      <c r="L332" s="34" t="s">
        <v>30</v>
      </c>
      <c r="M332" s="33">
        <f>SUM(M333,M367,M375,M440,M447,M453,M454)</f>
        <v>10936.634514719999</v>
      </c>
      <c r="N332" s="34" t="s">
        <v>30</v>
      </c>
      <c r="O332" s="33">
        <f>SUM(O333,O367,O375,O440,O447,O453,O454)</f>
        <v>2632.3217272204906</v>
      </c>
      <c r="P332" s="34" t="s">
        <v>30</v>
      </c>
      <c r="Q332" s="33">
        <f>SUM(Q333,Q367,Q375,Q440,Q447,Q453,Q454)</f>
        <v>-756.88653825100005</v>
      </c>
      <c r="R332" s="34" t="s">
        <v>30</v>
      </c>
      <c r="S332" s="35">
        <f t="shared" si="87"/>
        <v>-0.64558126054128495</v>
      </c>
      <c r="T332" s="40" t="s">
        <v>30</v>
      </c>
      <c r="U332" s="21"/>
      <c r="V332" s="22"/>
      <c r="W332" s="22"/>
    </row>
    <row r="333" spans="1:29" s="23" customFormat="1" ht="31.5" x14ac:dyDescent="0.25">
      <c r="A333" s="30" t="s">
        <v>718</v>
      </c>
      <c r="B333" s="36" t="s">
        <v>48</v>
      </c>
      <c r="C333" s="32" t="s">
        <v>29</v>
      </c>
      <c r="D333" s="33" t="s">
        <v>30</v>
      </c>
      <c r="E333" s="33">
        <f>E334+E337+E340+E366</f>
        <v>659.19562432000009</v>
      </c>
      <c r="F333" s="34" t="s">
        <v>30</v>
      </c>
      <c r="G333" s="33">
        <f>G334+G337+G340+G366</f>
        <v>164.96169635999999</v>
      </c>
      <c r="H333" s="34" t="s">
        <v>30</v>
      </c>
      <c r="I333" s="33">
        <f>I334+I337+I340+I366</f>
        <v>494.23392796000002</v>
      </c>
      <c r="J333" s="34" t="s">
        <v>30</v>
      </c>
      <c r="K333" s="33">
        <f>K334+K337+K340+K366</f>
        <v>172.64877544000001</v>
      </c>
      <c r="L333" s="34" t="s">
        <v>30</v>
      </c>
      <c r="M333" s="33">
        <f>M334+M337+M340+M366</f>
        <v>133.76903625</v>
      </c>
      <c r="N333" s="34" t="s">
        <v>30</v>
      </c>
      <c r="O333" s="33">
        <f>O334+O337+O340+O366</f>
        <v>494.23392796000002</v>
      </c>
      <c r="P333" s="34" t="s">
        <v>30</v>
      </c>
      <c r="Q333" s="33">
        <f>Q334+Q337+Q340+Q366</f>
        <v>-172.64877544000001</v>
      </c>
      <c r="R333" s="34" t="s">
        <v>30</v>
      </c>
      <c r="S333" s="35">
        <f t="shared" si="87"/>
        <v>-1</v>
      </c>
      <c r="T333" s="40" t="s">
        <v>30</v>
      </c>
      <c r="U333" s="21"/>
      <c r="V333" s="22"/>
      <c r="W333" s="22"/>
    </row>
    <row r="334" spans="1:29" s="23" customFormat="1" ht="63" x14ac:dyDescent="0.25">
      <c r="A334" s="30" t="s">
        <v>719</v>
      </c>
      <c r="B334" s="36" t="s">
        <v>50</v>
      </c>
      <c r="C334" s="32" t="s">
        <v>29</v>
      </c>
      <c r="D334" s="33" t="s">
        <v>30</v>
      </c>
      <c r="E334" s="33">
        <v>0</v>
      </c>
      <c r="F334" s="34" t="s">
        <v>30</v>
      </c>
      <c r="G334" s="33">
        <v>0</v>
      </c>
      <c r="H334" s="34" t="s">
        <v>30</v>
      </c>
      <c r="I334" s="33">
        <v>0</v>
      </c>
      <c r="J334" s="34" t="s">
        <v>30</v>
      </c>
      <c r="K334" s="33">
        <v>0</v>
      </c>
      <c r="L334" s="34" t="s">
        <v>30</v>
      </c>
      <c r="M334" s="33">
        <v>0</v>
      </c>
      <c r="N334" s="34" t="s">
        <v>30</v>
      </c>
      <c r="O334" s="33">
        <v>0</v>
      </c>
      <c r="P334" s="34" t="s">
        <v>30</v>
      </c>
      <c r="Q334" s="33">
        <v>0</v>
      </c>
      <c r="R334" s="34" t="s">
        <v>30</v>
      </c>
      <c r="S334" s="35">
        <v>0</v>
      </c>
      <c r="T334" s="40" t="s">
        <v>30</v>
      </c>
      <c r="U334" s="21"/>
      <c r="V334" s="22"/>
      <c r="W334" s="22"/>
    </row>
    <row r="335" spans="1:29" s="23" customFormat="1" ht="31.5" x14ac:dyDescent="0.25">
      <c r="A335" s="30" t="s">
        <v>720</v>
      </c>
      <c r="B335" s="36" t="s">
        <v>54</v>
      </c>
      <c r="C335" s="32" t="s">
        <v>29</v>
      </c>
      <c r="D335" s="33" t="s">
        <v>30</v>
      </c>
      <c r="E335" s="33">
        <v>0</v>
      </c>
      <c r="F335" s="34" t="s">
        <v>30</v>
      </c>
      <c r="G335" s="33">
        <v>0</v>
      </c>
      <c r="H335" s="34" t="s">
        <v>30</v>
      </c>
      <c r="I335" s="33">
        <v>0</v>
      </c>
      <c r="J335" s="34" t="s">
        <v>30</v>
      </c>
      <c r="K335" s="33">
        <v>0</v>
      </c>
      <c r="L335" s="34" t="s">
        <v>30</v>
      </c>
      <c r="M335" s="33">
        <v>0</v>
      </c>
      <c r="N335" s="34" t="s">
        <v>30</v>
      </c>
      <c r="O335" s="33">
        <v>0</v>
      </c>
      <c r="P335" s="34" t="s">
        <v>30</v>
      </c>
      <c r="Q335" s="33">
        <v>0</v>
      </c>
      <c r="R335" s="34" t="s">
        <v>30</v>
      </c>
      <c r="S335" s="35">
        <v>0</v>
      </c>
      <c r="T335" s="40" t="s">
        <v>30</v>
      </c>
      <c r="U335" s="21"/>
      <c r="V335" s="22"/>
      <c r="W335" s="22"/>
    </row>
    <row r="336" spans="1:29" s="23" customFormat="1" ht="31.5" x14ac:dyDescent="0.25">
      <c r="A336" s="30" t="s">
        <v>721</v>
      </c>
      <c r="B336" s="36" t="s">
        <v>54</v>
      </c>
      <c r="C336" s="32" t="s">
        <v>29</v>
      </c>
      <c r="D336" s="33" t="s">
        <v>30</v>
      </c>
      <c r="E336" s="33">
        <v>0</v>
      </c>
      <c r="F336" s="34" t="s">
        <v>30</v>
      </c>
      <c r="G336" s="33">
        <v>0</v>
      </c>
      <c r="H336" s="34" t="s">
        <v>30</v>
      </c>
      <c r="I336" s="33">
        <v>0</v>
      </c>
      <c r="J336" s="34" t="s">
        <v>30</v>
      </c>
      <c r="K336" s="33">
        <v>0</v>
      </c>
      <c r="L336" s="34" t="s">
        <v>30</v>
      </c>
      <c r="M336" s="33">
        <v>0</v>
      </c>
      <c r="N336" s="34" t="s">
        <v>30</v>
      </c>
      <c r="O336" s="33">
        <v>0</v>
      </c>
      <c r="P336" s="34" t="s">
        <v>30</v>
      </c>
      <c r="Q336" s="33">
        <v>0</v>
      </c>
      <c r="R336" s="34" t="s">
        <v>30</v>
      </c>
      <c r="S336" s="35">
        <v>0</v>
      </c>
      <c r="T336" s="33" t="s">
        <v>30</v>
      </c>
      <c r="U336" s="21"/>
      <c r="V336" s="22"/>
      <c r="W336" s="22"/>
    </row>
    <row r="337" spans="1:29" s="23" customFormat="1" ht="47.25" x14ac:dyDescent="0.25">
      <c r="A337" s="30" t="s">
        <v>722</v>
      </c>
      <c r="B337" s="36" t="s">
        <v>56</v>
      </c>
      <c r="C337" s="32" t="s">
        <v>29</v>
      </c>
      <c r="D337" s="33" t="s">
        <v>30</v>
      </c>
      <c r="E337" s="33">
        <v>0</v>
      </c>
      <c r="F337" s="34" t="s">
        <v>30</v>
      </c>
      <c r="G337" s="33">
        <v>0</v>
      </c>
      <c r="H337" s="34" t="s">
        <v>30</v>
      </c>
      <c r="I337" s="33">
        <v>0</v>
      </c>
      <c r="J337" s="34" t="s">
        <v>30</v>
      </c>
      <c r="K337" s="33">
        <v>0</v>
      </c>
      <c r="L337" s="34" t="s">
        <v>30</v>
      </c>
      <c r="M337" s="33">
        <v>0</v>
      </c>
      <c r="N337" s="34" t="s">
        <v>30</v>
      </c>
      <c r="O337" s="33">
        <v>0</v>
      </c>
      <c r="P337" s="34" t="s">
        <v>30</v>
      </c>
      <c r="Q337" s="33">
        <v>0</v>
      </c>
      <c r="R337" s="34" t="s">
        <v>30</v>
      </c>
      <c r="S337" s="35">
        <v>0</v>
      </c>
      <c r="T337" s="40" t="s">
        <v>30</v>
      </c>
      <c r="U337" s="21"/>
      <c r="V337" s="22"/>
      <c r="W337" s="22"/>
    </row>
    <row r="338" spans="1:29" s="23" customFormat="1" ht="31.5" x14ac:dyDescent="0.25">
      <c r="A338" s="30" t="s">
        <v>723</v>
      </c>
      <c r="B338" s="36" t="s">
        <v>54</v>
      </c>
      <c r="C338" s="32" t="s">
        <v>29</v>
      </c>
      <c r="D338" s="33" t="s">
        <v>30</v>
      </c>
      <c r="E338" s="33">
        <v>0</v>
      </c>
      <c r="F338" s="34" t="s">
        <v>30</v>
      </c>
      <c r="G338" s="33">
        <v>0</v>
      </c>
      <c r="H338" s="34" t="s">
        <v>30</v>
      </c>
      <c r="I338" s="33">
        <v>0</v>
      </c>
      <c r="J338" s="34" t="s">
        <v>30</v>
      </c>
      <c r="K338" s="33">
        <v>0</v>
      </c>
      <c r="L338" s="34" t="s">
        <v>30</v>
      </c>
      <c r="M338" s="33">
        <v>0</v>
      </c>
      <c r="N338" s="34" t="s">
        <v>30</v>
      </c>
      <c r="O338" s="33">
        <v>0</v>
      </c>
      <c r="P338" s="34" t="s">
        <v>30</v>
      </c>
      <c r="Q338" s="33">
        <v>0</v>
      </c>
      <c r="R338" s="34" t="s">
        <v>30</v>
      </c>
      <c r="S338" s="35">
        <v>0</v>
      </c>
      <c r="T338" s="40" t="s">
        <v>30</v>
      </c>
      <c r="U338" s="21"/>
      <c r="V338" s="22"/>
      <c r="W338" s="22"/>
    </row>
    <row r="339" spans="1:29" s="23" customFormat="1" ht="31.5" x14ac:dyDescent="0.25">
      <c r="A339" s="30" t="s">
        <v>724</v>
      </c>
      <c r="B339" s="36" t="s">
        <v>54</v>
      </c>
      <c r="C339" s="32" t="s">
        <v>29</v>
      </c>
      <c r="D339" s="33" t="s">
        <v>30</v>
      </c>
      <c r="E339" s="33">
        <v>0</v>
      </c>
      <c r="F339" s="34" t="s">
        <v>30</v>
      </c>
      <c r="G339" s="33">
        <v>0</v>
      </c>
      <c r="H339" s="34" t="s">
        <v>30</v>
      </c>
      <c r="I339" s="33">
        <v>0</v>
      </c>
      <c r="J339" s="34" t="s">
        <v>30</v>
      </c>
      <c r="K339" s="33">
        <v>0</v>
      </c>
      <c r="L339" s="34" t="s">
        <v>30</v>
      </c>
      <c r="M339" s="33">
        <v>0</v>
      </c>
      <c r="N339" s="34" t="s">
        <v>30</v>
      </c>
      <c r="O339" s="33">
        <v>0</v>
      </c>
      <c r="P339" s="34" t="s">
        <v>30</v>
      </c>
      <c r="Q339" s="33">
        <v>0</v>
      </c>
      <c r="R339" s="34" t="s">
        <v>30</v>
      </c>
      <c r="S339" s="35">
        <v>0</v>
      </c>
      <c r="T339" s="40" t="s">
        <v>30</v>
      </c>
      <c r="U339" s="21"/>
      <c r="V339" s="22"/>
      <c r="W339" s="22"/>
    </row>
    <row r="340" spans="1:29" s="23" customFormat="1" ht="47.25" x14ac:dyDescent="0.25">
      <c r="A340" s="30" t="s">
        <v>725</v>
      </c>
      <c r="B340" s="36" t="s">
        <v>60</v>
      </c>
      <c r="C340" s="32" t="s">
        <v>29</v>
      </c>
      <c r="D340" s="33" t="s">
        <v>30</v>
      </c>
      <c r="E340" s="33">
        <f>E341+E349+E350+E356+E358</f>
        <v>659.19562432000009</v>
      </c>
      <c r="F340" s="34" t="s">
        <v>30</v>
      </c>
      <c r="G340" s="33">
        <f>SUM(G341,G349,G350,G356,G358)</f>
        <v>164.96169635999999</v>
      </c>
      <c r="H340" s="34" t="s">
        <v>30</v>
      </c>
      <c r="I340" s="33">
        <f>SUM(I341,I349,I350,I356,I358)</f>
        <v>494.23392796000002</v>
      </c>
      <c r="J340" s="34" t="s">
        <v>30</v>
      </c>
      <c r="K340" s="33">
        <f>K341+K349+K350+K356+K358</f>
        <v>172.64877544000001</v>
      </c>
      <c r="L340" s="34" t="s">
        <v>30</v>
      </c>
      <c r="M340" s="33">
        <f>M341+M349+M350+M356+M358</f>
        <v>133.76903625</v>
      </c>
      <c r="N340" s="34" t="s">
        <v>30</v>
      </c>
      <c r="O340" s="33">
        <f>O341+O349+O350+O356+O358</f>
        <v>494.23392796000002</v>
      </c>
      <c r="P340" s="34" t="s">
        <v>30</v>
      </c>
      <c r="Q340" s="33">
        <f>Q341+Q349+Q350+Q356+Q358</f>
        <v>-172.64877544000001</v>
      </c>
      <c r="R340" s="34" t="s">
        <v>30</v>
      </c>
      <c r="S340" s="35">
        <f t="shared" ref="S340:S403" si="115">Q340/K340</f>
        <v>-1</v>
      </c>
      <c r="T340" s="40" t="s">
        <v>30</v>
      </c>
      <c r="U340" s="21"/>
      <c r="V340" s="22"/>
      <c r="W340" s="22"/>
    </row>
    <row r="341" spans="1:29" s="23" customFormat="1" ht="63" x14ac:dyDescent="0.25">
      <c r="A341" s="30" t="s">
        <v>726</v>
      </c>
      <c r="B341" s="36" t="s">
        <v>62</v>
      </c>
      <c r="C341" s="32" t="s">
        <v>29</v>
      </c>
      <c r="D341" s="33" t="s">
        <v>30</v>
      </c>
      <c r="E341" s="33">
        <v>0</v>
      </c>
      <c r="F341" s="34" t="s">
        <v>30</v>
      </c>
      <c r="G341" s="33">
        <v>0</v>
      </c>
      <c r="H341" s="34" t="s">
        <v>30</v>
      </c>
      <c r="I341" s="33">
        <v>0</v>
      </c>
      <c r="J341" s="34" t="s">
        <v>30</v>
      </c>
      <c r="K341" s="33">
        <v>0</v>
      </c>
      <c r="L341" s="34" t="s">
        <v>30</v>
      </c>
      <c r="M341" s="33">
        <f>SUM(M342:M348)</f>
        <v>7.7834916200000004</v>
      </c>
      <c r="N341" s="34" t="s">
        <v>30</v>
      </c>
      <c r="O341" s="33">
        <v>0</v>
      </c>
      <c r="P341" s="34" t="s">
        <v>30</v>
      </c>
      <c r="Q341" s="33">
        <v>0</v>
      </c>
      <c r="R341" s="34" t="s">
        <v>30</v>
      </c>
      <c r="S341" s="35">
        <v>1</v>
      </c>
      <c r="T341" s="40" t="s">
        <v>30</v>
      </c>
      <c r="U341" s="21"/>
      <c r="V341" s="22"/>
      <c r="W341" s="22"/>
    </row>
    <row r="342" spans="1:29" ht="63" x14ac:dyDescent="0.25">
      <c r="A342" s="42" t="s">
        <v>726</v>
      </c>
      <c r="B342" s="43" t="s">
        <v>727</v>
      </c>
      <c r="C342" s="46" t="s">
        <v>728</v>
      </c>
      <c r="D342" s="47" t="s">
        <v>30</v>
      </c>
      <c r="E342" s="47" t="s">
        <v>30</v>
      </c>
      <c r="F342" s="44" t="s">
        <v>30</v>
      </c>
      <c r="G342" s="47" t="s">
        <v>30</v>
      </c>
      <c r="H342" s="44" t="s">
        <v>30</v>
      </c>
      <c r="I342" s="46" t="s">
        <v>30</v>
      </c>
      <c r="J342" s="44" t="s">
        <v>30</v>
      </c>
      <c r="K342" s="47" t="s">
        <v>30</v>
      </c>
      <c r="L342" s="44" t="s">
        <v>30</v>
      </c>
      <c r="M342" s="47">
        <v>1.6273369199999999</v>
      </c>
      <c r="N342" s="44" t="s">
        <v>30</v>
      </c>
      <c r="O342" s="47" t="s">
        <v>30</v>
      </c>
      <c r="P342" s="44" t="s">
        <v>30</v>
      </c>
      <c r="Q342" s="47" t="s">
        <v>30</v>
      </c>
      <c r="R342" s="44" t="s">
        <v>30</v>
      </c>
      <c r="S342" s="88" t="s">
        <v>30</v>
      </c>
      <c r="T342" s="48" t="s">
        <v>729</v>
      </c>
      <c r="U342" s="68"/>
      <c r="V342" s="13"/>
      <c r="W342" s="13"/>
      <c r="X342" s="23"/>
      <c r="Y342" s="23"/>
      <c r="Z342" s="23"/>
      <c r="AA342" s="23"/>
      <c r="AC342" s="23"/>
    </row>
    <row r="343" spans="1:29" ht="78.75" x14ac:dyDescent="0.25">
      <c r="A343" s="42" t="s">
        <v>726</v>
      </c>
      <c r="B343" s="43" t="s">
        <v>730</v>
      </c>
      <c r="C343" s="46" t="s">
        <v>731</v>
      </c>
      <c r="D343" s="47" t="s">
        <v>30</v>
      </c>
      <c r="E343" s="47" t="s">
        <v>30</v>
      </c>
      <c r="F343" s="44" t="s">
        <v>30</v>
      </c>
      <c r="G343" s="47" t="s">
        <v>30</v>
      </c>
      <c r="H343" s="44" t="s">
        <v>30</v>
      </c>
      <c r="I343" s="46" t="s">
        <v>30</v>
      </c>
      <c r="J343" s="44" t="s">
        <v>30</v>
      </c>
      <c r="K343" s="47" t="s">
        <v>30</v>
      </c>
      <c r="L343" s="44" t="s">
        <v>30</v>
      </c>
      <c r="M343" s="47">
        <v>0</v>
      </c>
      <c r="N343" s="44" t="s">
        <v>30</v>
      </c>
      <c r="O343" s="47" t="s">
        <v>30</v>
      </c>
      <c r="P343" s="44" t="s">
        <v>30</v>
      </c>
      <c r="Q343" s="47" t="s">
        <v>30</v>
      </c>
      <c r="R343" s="44" t="s">
        <v>30</v>
      </c>
      <c r="S343" s="88" t="s">
        <v>30</v>
      </c>
      <c r="T343" s="48" t="s">
        <v>732</v>
      </c>
      <c r="U343" s="68"/>
      <c r="V343" s="13"/>
      <c r="W343" s="13"/>
      <c r="X343" s="23"/>
      <c r="Y343" s="23"/>
      <c r="Z343" s="23"/>
      <c r="AA343" s="23"/>
      <c r="AC343" s="23"/>
    </row>
    <row r="344" spans="1:29" ht="78.75" x14ac:dyDescent="0.25">
      <c r="A344" s="42" t="s">
        <v>726</v>
      </c>
      <c r="B344" s="43" t="s">
        <v>733</v>
      </c>
      <c r="C344" s="46" t="s">
        <v>734</v>
      </c>
      <c r="D344" s="47" t="s">
        <v>30</v>
      </c>
      <c r="E344" s="47" t="s">
        <v>30</v>
      </c>
      <c r="F344" s="44" t="s">
        <v>30</v>
      </c>
      <c r="G344" s="47" t="s">
        <v>30</v>
      </c>
      <c r="H344" s="44" t="s">
        <v>30</v>
      </c>
      <c r="I344" s="46" t="s">
        <v>30</v>
      </c>
      <c r="J344" s="44" t="s">
        <v>30</v>
      </c>
      <c r="K344" s="47" t="s">
        <v>30</v>
      </c>
      <c r="L344" s="44" t="s">
        <v>30</v>
      </c>
      <c r="M344" s="47">
        <v>0</v>
      </c>
      <c r="N344" s="44" t="s">
        <v>30</v>
      </c>
      <c r="O344" s="47" t="s">
        <v>30</v>
      </c>
      <c r="P344" s="44" t="s">
        <v>30</v>
      </c>
      <c r="Q344" s="47" t="s">
        <v>30</v>
      </c>
      <c r="R344" s="44" t="s">
        <v>30</v>
      </c>
      <c r="S344" s="88" t="s">
        <v>30</v>
      </c>
      <c r="T344" s="48" t="s">
        <v>732</v>
      </c>
      <c r="U344" s="68"/>
      <c r="V344" s="13"/>
      <c r="W344" s="13"/>
      <c r="X344" s="23"/>
      <c r="Y344" s="23"/>
      <c r="Z344" s="23"/>
      <c r="AA344" s="23"/>
      <c r="AC344" s="23"/>
    </row>
    <row r="345" spans="1:29" ht="78.75" x14ac:dyDescent="0.25">
      <c r="A345" s="42" t="s">
        <v>726</v>
      </c>
      <c r="B345" s="43" t="s">
        <v>735</v>
      </c>
      <c r="C345" s="46" t="s">
        <v>736</v>
      </c>
      <c r="D345" s="47" t="s">
        <v>30</v>
      </c>
      <c r="E345" s="47" t="s">
        <v>30</v>
      </c>
      <c r="F345" s="44" t="s">
        <v>30</v>
      </c>
      <c r="G345" s="47" t="s">
        <v>30</v>
      </c>
      <c r="H345" s="44" t="s">
        <v>30</v>
      </c>
      <c r="I345" s="46" t="s">
        <v>30</v>
      </c>
      <c r="J345" s="44" t="s">
        <v>30</v>
      </c>
      <c r="K345" s="47" t="s">
        <v>30</v>
      </c>
      <c r="L345" s="44" t="s">
        <v>30</v>
      </c>
      <c r="M345" s="47">
        <v>0</v>
      </c>
      <c r="N345" s="44" t="s">
        <v>30</v>
      </c>
      <c r="O345" s="47" t="s">
        <v>30</v>
      </c>
      <c r="P345" s="44" t="s">
        <v>30</v>
      </c>
      <c r="Q345" s="47" t="s">
        <v>30</v>
      </c>
      <c r="R345" s="44" t="s">
        <v>30</v>
      </c>
      <c r="S345" s="88" t="s">
        <v>30</v>
      </c>
      <c r="T345" s="48" t="s">
        <v>732</v>
      </c>
      <c r="U345" s="68"/>
      <c r="V345" s="13"/>
      <c r="W345" s="13"/>
      <c r="X345" s="23"/>
      <c r="Y345" s="23"/>
      <c r="Z345" s="23"/>
      <c r="AA345" s="23"/>
      <c r="AC345" s="23"/>
    </row>
    <row r="346" spans="1:29" ht="78.75" x14ac:dyDescent="0.25">
      <c r="A346" s="42" t="s">
        <v>726</v>
      </c>
      <c r="B346" s="43" t="s">
        <v>737</v>
      </c>
      <c r="C346" s="46" t="s">
        <v>738</v>
      </c>
      <c r="D346" s="47" t="s">
        <v>30</v>
      </c>
      <c r="E346" s="47" t="s">
        <v>30</v>
      </c>
      <c r="F346" s="44" t="s">
        <v>30</v>
      </c>
      <c r="G346" s="47" t="s">
        <v>30</v>
      </c>
      <c r="H346" s="44" t="s">
        <v>30</v>
      </c>
      <c r="I346" s="46" t="s">
        <v>30</v>
      </c>
      <c r="J346" s="44" t="s">
        <v>30</v>
      </c>
      <c r="K346" s="47" t="s">
        <v>30</v>
      </c>
      <c r="L346" s="44" t="s">
        <v>30</v>
      </c>
      <c r="M346" s="47">
        <v>0</v>
      </c>
      <c r="N346" s="44" t="s">
        <v>30</v>
      </c>
      <c r="O346" s="47" t="s">
        <v>30</v>
      </c>
      <c r="P346" s="44" t="s">
        <v>30</v>
      </c>
      <c r="Q346" s="47" t="s">
        <v>30</v>
      </c>
      <c r="R346" s="44" t="s">
        <v>30</v>
      </c>
      <c r="S346" s="88" t="s">
        <v>30</v>
      </c>
      <c r="T346" s="48" t="s">
        <v>732</v>
      </c>
      <c r="U346" s="68"/>
      <c r="V346" s="13"/>
      <c r="W346" s="13"/>
      <c r="X346" s="23"/>
      <c r="Y346" s="23"/>
      <c r="Z346" s="23"/>
      <c r="AA346" s="23"/>
      <c r="AC346" s="23"/>
    </row>
    <row r="347" spans="1:29" ht="63" x14ac:dyDescent="0.25">
      <c r="A347" s="42" t="s">
        <v>726</v>
      </c>
      <c r="B347" s="43" t="s">
        <v>739</v>
      </c>
      <c r="C347" s="46" t="s">
        <v>740</v>
      </c>
      <c r="D347" s="47" t="s">
        <v>30</v>
      </c>
      <c r="E347" s="47" t="s">
        <v>30</v>
      </c>
      <c r="F347" s="44" t="s">
        <v>30</v>
      </c>
      <c r="G347" s="47" t="s">
        <v>30</v>
      </c>
      <c r="H347" s="44" t="s">
        <v>30</v>
      </c>
      <c r="I347" s="46" t="s">
        <v>30</v>
      </c>
      <c r="J347" s="44" t="s">
        <v>30</v>
      </c>
      <c r="K347" s="47" t="s">
        <v>30</v>
      </c>
      <c r="L347" s="44" t="s">
        <v>30</v>
      </c>
      <c r="M347" s="47">
        <v>2.4881140400000001</v>
      </c>
      <c r="N347" s="44" t="s">
        <v>30</v>
      </c>
      <c r="O347" s="47" t="s">
        <v>30</v>
      </c>
      <c r="P347" s="44" t="s">
        <v>30</v>
      </c>
      <c r="Q347" s="47" t="s">
        <v>30</v>
      </c>
      <c r="R347" s="44" t="s">
        <v>30</v>
      </c>
      <c r="S347" s="88" t="s">
        <v>30</v>
      </c>
      <c r="T347" s="48" t="s">
        <v>741</v>
      </c>
      <c r="U347" s="68"/>
      <c r="V347" s="13"/>
      <c r="W347" s="13"/>
      <c r="X347" s="23"/>
      <c r="Y347" s="23"/>
      <c r="Z347" s="23"/>
      <c r="AA347" s="23"/>
      <c r="AC347" s="23"/>
    </row>
    <row r="348" spans="1:29" ht="141.75" x14ac:dyDescent="0.25">
      <c r="A348" s="42" t="s">
        <v>726</v>
      </c>
      <c r="B348" s="43" t="s">
        <v>742</v>
      </c>
      <c r="C348" s="46" t="s">
        <v>743</v>
      </c>
      <c r="D348" s="47" t="s">
        <v>30</v>
      </c>
      <c r="E348" s="47" t="s">
        <v>30</v>
      </c>
      <c r="F348" s="44" t="s">
        <v>30</v>
      </c>
      <c r="G348" s="47" t="s">
        <v>30</v>
      </c>
      <c r="H348" s="44" t="s">
        <v>30</v>
      </c>
      <c r="I348" s="46" t="s">
        <v>30</v>
      </c>
      <c r="J348" s="44" t="s">
        <v>30</v>
      </c>
      <c r="K348" s="47" t="s">
        <v>30</v>
      </c>
      <c r="L348" s="44" t="s">
        <v>30</v>
      </c>
      <c r="M348" s="47">
        <v>3.66804066</v>
      </c>
      <c r="N348" s="44" t="s">
        <v>30</v>
      </c>
      <c r="O348" s="47" t="s">
        <v>30</v>
      </c>
      <c r="P348" s="44" t="s">
        <v>30</v>
      </c>
      <c r="Q348" s="47" t="s">
        <v>30</v>
      </c>
      <c r="R348" s="44" t="s">
        <v>30</v>
      </c>
      <c r="S348" s="88" t="s">
        <v>30</v>
      </c>
      <c r="T348" s="48" t="s">
        <v>744</v>
      </c>
      <c r="U348" s="68"/>
      <c r="V348" s="13"/>
      <c r="W348" s="13"/>
      <c r="X348" s="23"/>
      <c r="Y348" s="23"/>
      <c r="Z348" s="23"/>
      <c r="AA348" s="23"/>
      <c r="AC348" s="23"/>
    </row>
    <row r="349" spans="1:29" s="23" customFormat="1" ht="63" x14ac:dyDescent="0.25">
      <c r="A349" s="30" t="s">
        <v>745</v>
      </c>
      <c r="B349" s="36" t="s">
        <v>64</v>
      </c>
      <c r="C349" s="32" t="s">
        <v>29</v>
      </c>
      <c r="D349" s="33" t="s">
        <v>30</v>
      </c>
      <c r="E349" s="33">
        <v>0</v>
      </c>
      <c r="F349" s="34" t="s">
        <v>30</v>
      </c>
      <c r="G349" s="33">
        <v>0</v>
      </c>
      <c r="H349" s="34" t="s">
        <v>30</v>
      </c>
      <c r="I349" s="33">
        <v>0</v>
      </c>
      <c r="J349" s="34" t="s">
        <v>30</v>
      </c>
      <c r="K349" s="33">
        <v>0</v>
      </c>
      <c r="L349" s="34" t="s">
        <v>30</v>
      </c>
      <c r="M349" s="33">
        <v>0</v>
      </c>
      <c r="N349" s="34" t="s">
        <v>30</v>
      </c>
      <c r="O349" s="33">
        <v>0</v>
      </c>
      <c r="P349" s="34" t="s">
        <v>30</v>
      </c>
      <c r="Q349" s="33">
        <v>0</v>
      </c>
      <c r="R349" s="34" t="s">
        <v>30</v>
      </c>
      <c r="S349" s="35">
        <v>0</v>
      </c>
      <c r="T349" s="40" t="s">
        <v>30</v>
      </c>
      <c r="U349" s="21"/>
      <c r="V349" s="22"/>
      <c r="W349" s="22"/>
    </row>
    <row r="350" spans="1:29" s="23" customFormat="1" ht="63" x14ac:dyDescent="0.25">
      <c r="A350" s="30" t="s">
        <v>746</v>
      </c>
      <c r="B350" s="36" t="s">
        <v>66</v>
      </c>
      <c r="C350" s="32" t="s">
        <v>29</v>
      </c>
      <c r="D350" s="33" t="s">
        <v>30</v>
      </c>
      <c r="E350" s="33">
        <f>SUM(E351:E355)</f>
        <v>14.920834320000001</v>
      </c>
      <c r="F350" s="34" t="s">
        <v>30</v>
      </c>
      <c r="G350" s="33">
        <f>SUM(G351:G355)</f>
        <v>1.4920588799999999</v>
      </c>
      <c r="H350" s="34" t="s">
        <v>30</v>
      </c>
      <c r="I350" s="33">
        <f>SUM(I351:I355)</f>
        <v>13.428775440000001</v>
      </c>
      <c r="J350" s="34" t="s">
        <v>30</v>
      </c>
      <c r="K350" s="33">
        <f>SUM(K351:K355)</f>
        <v>13.428775440000001</v>
      </c>
      <c r="L350" s="34" t="s">
        <v>30</v>
      </c>
      <c r="M350" s="33">
        <f>SUM(M351:M355)</f>
        <v>9.5714389999999998</v>
      </c>
      <c r="N350" s="34" t="s">
        <v>30</v>
      </c>
      <c r="O350" s="33">
        <f>SUM(O351:O355)</f>
        <v>13.428775440000001</v>
      </c>
      <c r="P350" s="34" t="s">
        <v>30</v>
      </c>
      <c r="Q350" s="33">
        <f>SUM(Q351:Q355)</f>
        <v>-13.428775440000001</v>
      </c>
      <c r="R350" s="34" t="s">
        <v>30</v>
      </c>
      <c r="S350" s="35">
        <f t="shared" si="115"/>
        <v>-1</v>
      </c>
      <c r="T350" s="33" t="s">
        <v>30</v>
      </c>
      <c r="U350" s="21"/>
      <c r="V350" s="22"/>
      <c r="W350" s="22"/>
    </row>
    <row r="351" spans="1:29" ht="47.25" x14ac:dyDescent="0.25">
      <c r="A351" s="42" t="s">
        <v>746</v>
      </c>
      <c r="B351" s="43" t="s">
        <v>747</v>
      </c>
      <c r="C351" s="46" t="s">
        <v>748</v>
      </c>
      <c r="D351" s="47" t="s">
        <v>30</v>
      </c>
      <c r="E351" s="47">
        <v>14.920834320000001</v>
      </c>
      <c r="F351" s="44" t="s">
        <v>30</v>
      </c>
      <c r="G351" s="47">
        <v>1.4920588799999999</v>
      </c>
      <c r="H351" s="44" t="s">
        <v>30</v>
      </c>
      <c r="I351" s="46">
        <f t="shared" ref="I351" si="116">E351-G351</f>
        <v>13.428775440000001</v>
      </c>
      <c r="J351" s="44" t="s">
        <v>30</v>
      </c>
      <c r="K351" s="47">
        <v>13.428775440000001</v>
      </c>
      <c r="L351" s="44" t="s">
        <v>30</v>
      </c>
      <c r="M351" s="47">
        <v>0</v>
      </c>
      <c r="N351" s="44" t="s">
        <v>30</v>
      </c>
      <c r="O351" s="47">
        <f t="shared" ref="O351" si="117">I351-M351</f>
        <v>13.428775440000001</v>
      </c>
      <c r="P351" s="44" t="s">
        <v>30</v>
      </c>
      <c r="Q351" s="47">
        <f t="shared" ref="Q351" si="118">M351-K351</f>
        <v>-13.428775440000001</v>
      </c>
      <c r="R351" s="44" t="s">
        <v>30</v>
      </c>
      <c r="S351" s="88">
        <f t="shared" si="115"/>
        <v>-1</v>
      </c>
      <c r="T351" s="47" t="s">
        <v>749</v>
      </c>
      <c r="U351" s="68"/>
      <c r="V351" s="13"/>
      <c r="W351" s="13"/>
      <c r="X351" s="23"/>
      <c r="Y351" s="23"/>
      <c r="Z351" s="23"/>
      <c r="AA351" s="23"/>
      <c r="AC351" s="23"/>
    </row>
    <row r="352" spans="1:29" ht="63" x14ac:dyDescent="0.25">
      <c r="A352" s="42" t="s">
        <v>746</v>
      </c>
      <c r="B352" s="43" t="s">
        <v>750</v>
      </c>
      <c r="C352" s="46" t="s">
        <v>751</v>
      </c>
      <c r="D352" s="47" t="s">
        <v>30</v>
      </c>
      <c r="E352" s="47" t="s">
        <v>30</v>
      </c>
      <c r="F352" s="44" t="s">
        <v>30</v>
      </c>
      <c r="G352" s="47" t="s">
        <v>30</v>
      </c>
      <c r="H352" s="44" t="s">
        <v>30</v>
      </c>
      <c r="I352" s="46" t="s">
        <v>30</v>
      </c>
      <c r="J352" s="44" t="s">
        <v>30</v>
      </c>
      <c r="K352" s="47" t="s">
        <v>30</v>
      </c>
      <c r="L352" s="44" t="s">
        <v>30</v>
      </c>
      <c r="M352" s="47">
        <v>1.2847390000000001</v>
      </c>
      <c r="N352" s="44" t="s">
        <v>30</v>
      </c>
      <c r="O352" s="47" t="s">
        <v>30</v>
      </c>
      <c r="P352" s="44" t="s">
        <v>30</v>
      </c>
      <c r="Q352" s="47" t="s">
        <v>30</v>
      </c>
      <c r="R352" s="44" t="s">
        <v>30</v>
      </c>
      <c r="S352" s="88" t="s">
        <v>30</v>
      </c>
      <c r="T352" s="47" t="s">
        <v>752</v>
      </c>
      <c r="U352" s="68"/>
      <c r="V352" s="13"/>
      <c r="W352" s="13"/>
      <c r="X352" s="23"/>
      <c r="Y352" s="23"/>
      <c r="Z352" s="23"/>
      <c r="AA352" s="23"/>
      <c r="AC352" s="23"/>
    </row>
    <row r="353" spans="1:29" ht="63" x14ac:dyDescent="0.25">
      <c r="A353" s="42" t="s">
        <v>746</v>
      </c>
      <c r="B353" s="43" t="s">
        <v>753</v>
      </c>
      <c r="C353" s="46" t="s">
        <v>754</v>
      </c>
      <c r="D353" s="47" t="s">
        <v>30</v>
      </c>
      <c r="E353" s="47" t="s">
        <v>30</v>
      </c>
      <c r="F353" s="44" t="s">
        <v>30</v>
      </c>
      <c r="G353" s="47" t="s">
        <v>30</v>
      </c>
      <c r="H353" s="44" t="s">
        <v>30</v>
      </c>
      <c r="I353" s="46" t="s">
        <v>30</v>
      </c>
      <c r="J353" s="44" t="s">
        <v>30</v>
      </c>
      <c r="K353" s="47" t="s">
        <v>30</v>
      </c>
      <c r="L353" s="44" t="s">
        <v>30</v>
      </c>
      <c r="M353" s="47">
        <v>3.3800030000000003</v>
      </c>
      <c r="N353" s="44" t="s">
        <v>30</v>
      </c>
      <c r="O353" s="47" t="s">
        <v>30</v>
      </c>
      <c r="P353" s="44" t="s">
        <v>30</v>
      </c>
      <c r="Q353" s="47" t="s">
        <v>30</v>
      </c>
      <c r="R353" s="44" t="s">
        <v>30</v>
      </c>
      <c r="S353" s="88" t="s">
        <v>30</v>
      </c>
      <c r="T353" s="47" t="s">
        <v>755</v>
      </c>
      <c r="U353" s="68"/>
      <c r="V353" s="13"/>
      <c r="W353" s="13"/>
      <c r="X353" s="23"/>
      <c r="Y353" s="23"/>
      <c r="Z353" s="23"/>
      <c r="AA353" s="23"/>
      <c r="AC353" s="23"/>
    </row>
    <row r="354" spans="1:29" ht="63" x14ac:dyDescent="0.25">
      <c r="A354" s="42" t="s">
        <v>746</v>
      </c>
      <c r="B354" s="43" t="s">
        <v>756</v>
      </c>
      <c r="C354" s="46" t="s">
        <v>757</v>
      </c>
      <c r="D354" s="47" t="s">
        <v>30</v>
      </c>
      <c r="E354" s="47" t="s">
        <v>30</v>
      </c>
      <c r="F354" s="44" t="s">
        <v>30</v>
      </c>
      <c r="G354" s="47" t="s">
        <v>30</v>
      </c>
      <c r="H354" s="44" t="s">
        <v>30</v>
      </c>
      <c r="I354" s="46" t="s">
        <v>30</v>
      </c>
      <c r="J354" s="44" t="s">
        <v>30</v>
      </c>
      <c r="K354" s="47" t="s">
        <v>30</v>
      </c>
      <c r="L354" s="44" t="s">
        <v>30</v>
      </c>
      <c r="M354" s="47">
        <v>4.881697</v>
      </c>
      <c r="N354" s="44" t="s">
        <v>30</v>
      </c>
      <c r="O354" s="47" t="s">
        <v>30</v>
      </c>
      <c r="P354" s="44" t="s">
        <v>30</v>
      </c>
      <c r="Q354" s="47" t="s">
        <v>30</v>
      </c>
      <c r="R354" s="44" t="s">
        <v>30</v>
      </c>
      <c r="S354" s="88" t="s">
        <v>30</v>
      </c>
      <c r="T354" s="47" t="s">
        <v>758</v>
      </c>
      <c r="U354" s="68"/>
      <c r="V354" s="13"/>
      <c r="W354" s="13"/>
      <c r="X354" s="23"/>
      <c r="Y354" s="23"/>
      <c r="Z354" s="23"/>
      <c r="AA354" s="23"/>
      <c r="AC354" s="23"/>
    </row>
    <row r="355" spans="1:29" ht="63" x14ac:dyDescent="0.25">
      <c r="A355" s="42" t="s">
        <v>746</v>
      </c>
      <c r="B355" s="43" t="s">
        <v>759</v>
      </c>
      <c r="C355" s="46" t="s">
        <v>760</v>
      </c>
      <c r="D355" s="47" t="s">
        <v>30</v>
      </c>
      <c r="E355" s="47" t="s">
        <v>30</v>
      </c>
      <c r="F355" s="44" t="s">
        <v>30</v>
      </c>
      <c r="G355" s="47" t="s">
        <v>30</v>
      </c>
      <c r="H355" s="44" t="s">
        <v>30</v>
      </c>
      <c r="I355" s="46" t="s">
        <v>30</v>
      </c>
      <c r="J355" s="44" t="s">
        <v>30</v>
      </c>
      <c r="K355" s="47" t="s">
        <v>30</v>
      </c>
      <c r="L355" s="44" t="s">
        <v>30</v>
      </c>
      <c r="M355" s="47">
        <v>2.5000000000000001E-2</v>
      </c>
      <c r="N355" s="44" t="s">
        <v>30</v>
      </c>
      <c r="O355" s="47" t="s">
        <v>30</v>
      </c>
      <c r="P355" s="44" t="s">
        <v>30</v>
      </c>
      <c r="Q355" s="47" t="s">
        <v>30</v>
      </c>
      <c r="R355" s="44" t="s">
        <v>30</v>
      </c>
      <c r="S355" s="88" t="s">
        <v>30</v>
      </c>
      <c r="T355" s="47" t="s">
        <v>761</v>
      </c>
      <c r="U355" s="68"/>
      <c r="V355" s="13"/>
      <c r="W355" s="13"/>
      <c r="X355" s="23"/>
      <c r="Y355" s="23"/>
      <c r="Z355" s="23"/>
      <c r="AA355" s="23"/>
      <c r="AC355" s="23"/>
    </row>
    <row r="356" spans="1:29" s="23" customFormat="1" ht="99" customHeight="1" x14ac:dyDescent="0.25">
      <c r="A356" s="30" t="s">
        <v>762</v>
      </c>
      <c r="B356" s="36" t="s">
        <v>68</v>
      </c>
      <c r="C356" s="32" t="s">
        <v>29</v>
      </c>
      <c r="D356" s="33" t="s">
        <v>30</v>
      </c>
      <c r="E356" s="33">
        <f>SUM(E357)</f>
        <v>626.98</v>
      </c>
      <c r="F356" s="34" t="s">
        <v>30</v>
      </c>
      <c r="G356" s="33">
        <f>SUM(G357)</f>
        <v>145.86291735999998</v>
      </c>
      <c r="H356" s="34" t="s">
        <v>30</v>
      </c>
      <c r="I356" s="33">
        <f>SUM(I357)</f>
        <v>481.11708264000004</v>
      </c>
      <c r="J356" s="34" t="s">
        <v>30</v>
      </c>
      <c r="K356" s="33">
        <f>SUM(K357)</f>
        <v>159.22</v>
      </c>
      <c r="L356" s="34" t="s">
        <v>30</v>
      </c>
      <c r="M356" s="33">
        <f>SUM(M357)</f>
        <v>0</v>
      </c>
      <c r="N356" s="34" t="s">
        <v>30</v>
      </c>
      <c r="O356" s="33">
        <f>SUM(O357)</f>
        <v>481.11708264000004</v>
      </c>
      <c r="P356" s="34" t="s">
        <v>30</v>
      </c>
      <c r="Q356" s="33">
        <f>SUM(Q357)</f>
        <v>-159.22</v>
      </c>
      <c r="R356" s="34" t="s">
        <v>30</v>
      </c>
      <c r="S356" s="35">
        <f t="shared" si="115"/>
        <v>-1</v>
      </c>
      <c r="T356" s="40" t="s">
        <v>30</v>
      </c>
      <c r="U356" s="21"/>
      <c r="V356" s="22"/>
      <c r="W356" s="22"/>
    </row>
    <row r="357" spans="1:29" ht="63" x14ac:dyDescent="0.25">
      <c r="A357" s="42" t="s">
        <v>762</v>
      </c>
      <c r="B357" s="43" t="s">
        <v>763</v>
      </c>
      <c r="C357" s="46" t="s">
        <v>764</v>
      </c>
      <c r="D357" s="47" t="s">
        <v>30</v>
      </c>
      <c r="E357" s="47">
        <v>626.98</v>
      </c>
      <c r="F357" s="44" t="s">
        <v>30</v>
      </c>
      <c r="G357" s="47">
        <v>145.86291735999998</v>
      </c>
      <c r="H357" s="44" t="s">
        <v>30</v>
      </c>
      <c r="I357" s="46">
        <f>E357-G357</f>
        <v>481.11708264000004</v>
      </c>
      <c r="J357" s="44" t="s">
        <v>30</v>
      </c>
      <c r="K357" s="47">
        <v>159.22</v>
      </c>
      <c r="L357" s="44" t="s">
        <v>30</v>
      </c>
      <c r="M357" s="47">
        <v>0</v>
      </c>
      <c r="N357" s="44" t="s">
        <v>30</v>
      </c>
      <c r="O357" s="47">
        <f t="shared" ref="O357" si="119">I357-M357</f>
        <v>481.11708264000004</v>
      </c>
      <c r="P357" s="44" t="s">
        <v>30</v>
      </c>
      <c r="Q357" s="47">
        <f t="shared" ref="Q357" si="120">M357-K357</f>
        <v>-159.22</v>
      </c>
      <c r="R357" s="44" t="s">
        <v>30</v>
      </c>
      <c r="S357" s="88">
        <f t="shared" si="115"/>
        <v>-1</v>
      </c>
      <c r="T357" s="48" t="s">
        <v>765</v>
      </c>
      <c r="U357" s="68"/>
      <c r="V357" s="13"/>
      <c r="W357" s="13"/>
      <c r="X357" s="23"/>
      <c r="Y357" s="23"/>
      <c r="Z357" s="23"/>
      <c r="AA357" s="23"/>
      <c r="AC357" s="23"/>
    </row>
    <row r="358" spans="1:29" s="23" customFormat="1" ht="78.75" x14ac:dyDescent="0.25">
      <c r="A358" s="30" t="s">
        <v>766</v>
      </c>
      <c r="B358" s="36" t="s">
        <v>70</v>
      </c>
      <c r="C358" s="32" t="s">
        <v>29</v>
      </c>
      <c r="D358" s="33" t="s">
        <v>30</v>
      </c>
      <c r="E358" s="33">
        <f>SUM(E359:E365)</f>
        <v>17.294789999999999</v>
      </c>
      <c r="F358" s="34" t="s">
        <v>30</v>
      </c>
      <c r="G358" s="33">
        <f>SUM(G359:G365)</f>
        <v>17.606720120000002</v>
      </c>
      <c r="H358" s="34" t="s">
        <v>30</v>
      </c>
      <c r="I358" s="33">
        <f>SUM(I359:I365)</f>
        <v>-0.3119301200000022</v>
      </c>
      <c r="J358" s="34" t="s">
        <v>30</v>
      </c>
      <c r="K358" s="33">
        <f>SUM(K359:K365)</f>
        <v>0</v>
      </c>
      <c r="L358" s="34" t="s">
        <v>30</v>
      </c>
      <c r="M358" s="33">
        <f>SUM(M359:M365)</f>
        <v>116.41410562999999</v>
      </c>
      <c r="N358" s="34" t="s">
        <v>30</v>
      </c>
      <c r="O358" s="33">
        <f>SUM(O359:O365)</f>
        <v>-0.3119301200000022</v>
      </c>
      <c r="P358" s="34" t="s">
        <v>30</v>
      </c>
      <c r="Q358" s="33">
        <f>SUM(Q359:Q365)</f>
        <v>0</v>
      </c>
      <c r="R358" s="34" t="s">
        <v>30</v>
      </c>
      <c r="S358" s="35">
        <v>1</v>
      </c>
      <c r="T358" s="40" t="s">
        <v>30</v>
      </c>
      <c r="U358" s="21"/>
      <c r="V358" s="22"/>
      <c r="W358" s="22"/>
    </row>
    <row r="359" spans="1:29" ht="59.25" customHeight="1" x14ac:dyDescent="0.25">
      <c r="A359" s="42" t="s">
        <v>766</v>
      </c>
      <c r="B359" s="43" t="s">
        <v>767</v>
      </c>
      <c r="C359" s="52" t="s">
        <v>768</v>
      </c>
      <c r="D359" s="45" t="s">
        <v>30</v>
      </c>
      <c r="E359" s="45" t="s">
        <v>30</v>
      </c>
      <c r="F359" s="44" t="s">
        <v>30</v>
      </c>
      <c r="G359" s="46" t="s">
        <v>30</v>
      </c>
      <c r="H359" s="44" t="s">
        <v>30</v>
      </c>
      <c r="I359" s="46" t="s">
        <v>30</v>
      </c>
      <c r="J359" s="44" t="s">
        <v>30</v>
      </c>
      <c r="K359" s="45" t="s">
        <v>30</v>
      </c>
      <c r="L359" s="44" t="s">
        <v>30</v>
      </c>
      <c r="M359" s="45">
        <v>0</v>
      </c>
      <c r="N359" s="44" t="s">
        <v>30</v>
      </c>
      <c r="O359" s="47" t="s">
        <v>30</v>
      </c>
      <c r="P359" s="44" t="s">
        <v>30</v>
      </c>
      <c r="Q359" s="47" t="s">
        <v>30</v>
      </c>
      <c r="R359" s="44" t="s">
        <v>30</v>
      </c>
      <c r="S359" s="88" t="s">
        <v>30</v>
      </c>
      <c r="T359" s="48" t="s">
        <v>769</v>
      </c>
      <c r="U359" s="21"/>
      <c r="V359" s="13"/>
      <c r="W359" s="13"/>
      <c r="X359" s="23"/>
      <c r="Y359" s="23"/>
      <c r="Z359" s="23"/>
      <c r="AA359" s="23"/>
      <c r="AC359" s="23"/>
    </row>
    <row r="360" spans="1:29" ht="47.25" x14ac:dyDescent="0.25">
      <c r="A360" s="42" t="s">
        <v>766</v>
      </c>
      <c r="B360" s="43" t="s">
        <v>770</v>
      </c>
      <c r="C360" s="52" t="s">
        <v>771</v>
      </c>
      <c r="D360" s="46" t="s">
        <v>30</v>
      </c>
      <c r="E360" s="45">
        <v>6.4020799999999998</v>
      </c>
      <c r="F360" s="44" t="s">
        <v>30</v>
      </c>
      <c r="G360" s="46">
        <v>7.8804503200000005</v>
      </c>
      <c r="H360" s="44" t="s">
        <v>30</v>
      </c>
      <c r="I360" s="46">
        <f t="shared" ref="I360:I361" si="121">E360-G360</f>
        <v>-1.4783703200000007</v>
      </c>
      <c r="J360" s="44" t="s">
        <v>30</v>
      </c>
      <c r="K360" s="45">
        <v>0</v>
      </c>
      <c r="L360" s="44" t="s">
        <v>30</v>
      </c>
      <c r="M360" s="45">
        <v>0</v>
      </c>
      <c r="N360" s="44" t="s">
        <v>30</v>
      </c>
      <c r="O360" s="47">
        <f t="shared" ref="O360:O361" si="122">I360-M360</f>
        <v>-1.4783703200000007</v>
      </c>
      <c r="P360" s="44" t="s">
        <v>30</v>
      </c>
      <c r="Q360" s="47">
        <f t="shared" ref="Q360:Q361" si="123">M360-K360</f>
        <v>0</v>
      </c>
      <c r="R360" s="44" t="s">
        <v>30</v>
      </c>
      <c r="S360" s="88">
        <v>0</v>
      </c>
      <c r="T360" s="48" t="s">
        <v>772</v>
      </c>
      <c r="U360" s="21"/>
      <c r="V360" s="13"/>
      <c r="W360" s="13"/>
      <c r="X360" s="23"/>
      <c r="Y360" s="23"/>
      <c r="Z360" s="23"/>
      <c r="AA360" s="23"/>
      <c r="AC360" s="23"/>
    </row>
    <row r="361" spans="1:29" ht="31.5" x14ac:dyDescent="0.25">
      <c r="A361" s="42" t="s">
        <v>766</v>
      </c>
      <c r="B361" s="43" t="s">
        <v>773</v>
      </c>
      <c r="C361" s="52" t="s">
        <v>774</v>
      </c>
      <c r="D361" s="46" t="s">
        <v>30</v>
      </c>
      <c r="E361" s="45">
        <v>10.892709999999999</v>
      </c>
      <c r="F361" s="44" t="s">
        <v>30</v>
      </c>
      <c r="G361" s="46">
        <v>9.7262698000000007</v>
      </c>
      <c r="H361" s="44" t="s">
        <v>30</v>
      </c>
      <c r="I361" s="46">
        <f t="shared" si="121"/>
        <v>1.1664401999999985</v>
      </c>
      <c r="J361" s="44" t="s">
        <v>30</v>
      </c>
      <c r="K361" s="45">
        <v>0</v>
      </c>
      <c r="L361" s="44" t="s">
        <v>30</v>
      </c>
      <c r="M361" s="45">
        <v>0</v>
      </c>
      <c r="N361" s="44" t="s">
        <v>30</v>
      </c>
      <c r="O361" s="47">
        <f t="shared" si="122"/>
        <v>1.1664401999999985</v>
      </c>
      <c r="P361" s="44" t="s">
        <v>30</v>
      </c>
      <c r="Q361" s="47">
        <f t="shared" si="123"/>
        <v>0</v>
      </c>
      <c r="R361" s="44" t="s">
        <v>30</v>
      </c>
      <c r="S361" s="88">
        <v>0</v>
      </c>
      <c r="T361" s="47" t="s">
        <v>30</v>
      </c>
      <c r="U361" s="21"/>
      <c r="V361" s="13"/>
      <c r="W361" s="13"/>
      <c r="X361" s="23"/>
      <c r="Y361" s="23"/>
      <c r="Z361" s="23"/>
      <c r="AA361" s="23"/>
      <c r="AC361" s="23"/>
    </row>
    <row r="362" spans="1:29" ht="63" x14ac:dyDescent="0.25">
      <c r="A362" s="42" t="s">
        <v>766</v>
      </c>
      <c r="B362" s="43" t="s">
        <v>775</v>
      </c>
      <c r="C362" s="52" t="s">
        <v>776</v>
      </c>
      <c r="D362" s="45" t="s">
        <v>30</v>
      </c>
      <c r="E362" s="45" t="s">
        <v>30</v>
      </c>
      <c r="F362" s="44" t="s">
        <v>30</v>
      </c>
      <c r="G362" s="46" t="s">
        <v>30</v>
      </c>
      <c r="H362" s="44" t="s">
        <v>30</v>
      </c>
      <c r="I362" s="46" t="s">
        <v>30</v>
      </c>
      <c r="J362" s="44" t="s">
        <v>30</v>
      </c>
      <c r="K362" s="45" t="s">
        <v>30</v>
      </c>
      <c r="L362" s="44" t="s">
        <v>30</v>
      </c>
      <c r="M362" s="45">
        <v>23.558989459999999</v>
      </c>
      <c r="N362" s="44" t="s">
        <v>30</v>
      </c>
      <c r="O362" s="47" t="s">
        <v>30</v>
      </c>
      <c r="P362" s="44" t="s">
        <v>30</v>
      </c>
      <c r="Q362" s="47" t="s">
        <v>30</v>
      </c>
      <c r="R362" s="44" t="s">
        <v>30</v>
      </c>
      <c r="S362" s="88" t="s">
        <v>30</v>
      </c>
      <c r="T362" s="61" t="s">
        <v>777</v>
      </c>
      <c r="U362" s="21"/>
      <c r="V362" s="13"/>
      <c r="W362" s="13"/>
      <c r="X362" s="23"/>
      <c r="Y362" s="23"/>
      <c r="Z362" s="23"/>
      <c r="AA362" s="23"/>
      <c r="AC362" s="23"/>
    </row>
    <row r="363" spans="1:29" ht="63" x14ac:dyDescent="0.25">
      <c r="A363" s="42" t="s">
        <v>766</v>
      </c>
      <c r="B363" s="43" t="s">
        <v>778</v>
      </c>
      <c r="C363" s="52" t="s">
        <v>779</v>
      </c>
      <c r="D363" s="45" t="s">
        <v>30</v>
      </c>
      <c r="E363" s="45" t="s">
        <v>30</v>
      </c>
      <c r="F363" s="44" t="s">
        <v>30</v>
      </c>
      <c r="G363" s="46" t="s">
        <v>30</v>
      </c>
      <c r="H363" s="44" t="s">
        <v>30</v>
      </c>
      <c r="I363" s="46" t="s">
        <v>30</v>
      </c>
      <c r="J363" s="44" t="s">
        <v>30</v>
      </c>
      <c r="K363" s="45" t="s">
        <v>30</v>
      </c>
      <c r="L363" s="44" t="s">
        <v>30</v>
      </c>
      <c r="M363" s="45">
        <v>52.069579140000002</v>
      </c>
      <c r="N363" s="44" t="s">
        <v>30</v>
      </c>
      <c r="O363" s="47" t="s">
        <v>30</v>
      </c>
      <c r="P363" s="44" t="s">
        <v>30</v>
      </c>
      <c r="Q363" s="47" t="s">
        <v>30</v>
      </c>
      <c r="R363" s="44" t="s">
        <v>30</v>
      </c>
      <c r="S363" s="88" t="s">
        <v>30</v>
      </c>
      <c r="T363" s="47" t="s">
        <v>777</v>
      </c>
      <c r="U363" s="21"/>
      <c r="V363" s="13"/>
      <c r="W363" s="13"/>
      <c r="X363" s="23"/>
      <c r="Y363" s="23"/>
      <c r="Z363" s="23"/>
      <c r="AA363" s="23"/>
      <c r="AC363" s="23"/>
    </row>
    <row r="364" spans="1:29" ht="63" x14ac:dyDescent="0.25">
      <c r="A364" s="42" t="s">
        <v>766</v>
      </c>
      <c r="B364" s="43" t="s">
        <v>780</v>
      </c>
      <c r="C364" s="52" t="s">
        <v>781</v>
      </c>
      <c r="D364" s="45" t="s">
        <v>30</v>
      </c>
      <c r="E364" s="45" t="s">
        <v>30</v>
      </c>
      <c r="F364" s="44" t="s">
        <v>30</v>
      </c>
      <c r="G364" s="46" t="s">
        <v>30</v>
      </c>
      <c r="H364" s="44" t="s">
        <v>30</v>
      </c>
      <c r="I364" s="46" t="s">
        <v>30</v>
      </c>
      <c r="J364" s="44" t="s">
        <v>30</v>
      </c>
      <c r="K364" s="45" t="s">
        <v>30</v>
      </c>
      <c r="L364" s="44" t="s">
        <v>30</v>
      </c>
      <c r="M364" s="45">
        <v>36.360388890000003</v>
      </c>
      <c r="N364" s="44" t="s">
        <v>30</v>
      </c>
      <c r="O364" s="47" t="s">
        <v>30</v>
      </c>
      <c r="P364" s="44" t="s">
        <v>30</v>
      </c>
      <c r="Q364" s="47" t="s">
        <v>30</v>
      </c>
      <c r="R364" s="44" t="s">
        <v>30</v>
      </c>
      <c r="S364" s="88" t="s">
        <v>30</v>
      </c>
      <c r="T364" s="47" t="s">
        <v>777</v>
      </c>
      <c r="U364" s="21"/>
      <c r="V364" s="13"/>
      <c r="W364" s="13"/>
      <c r="X364" s="23"/>
      <c r="Y364" s="23"/>
      <c r="Z364" s="23"/>
      <c r="AA364" s="23"/>
      <c r="AC364" s="23"/>
    </row>
    <row r="365" spans="1:29" ht="63" x14ac:dyDescent="0.25">
      <c r="A365" s="42" t="s">
        <v>766</v>
      </c>
      <c r="B365" s="43" t="s">
        <v>782</v>
      </c>
      <c r="C365" s="52" t="s">
        <v>783</v>
      </c>
      <c r="D365" s="70" t="s">
        <v>30</v>
      </c>
      <c r="E365" s="70" t="s">
        <v>30</v>
      </c>
      <c r="F365" s="44" t="s">
        <v>30</v>
      </c>
      <c r="G365" s="46" t="s">
        <v>30</v>
      </c>
      <c r="H365" s="44" t="s">
        <v>30</v>
      </c>
      <c r="I365" s="46" t="s">
        <v>30</v>
      </c>
      <c r="J365" s="44" t="s">
        <v>30</v>
      </c>
      <c r="K365" s="45" t="s">
        <v>30</v>
      </c>
      <c r="L365" s="44" t="s">
        <v>30</v>
      </c>
      <c r="M365" s="45">
        <v>4.4251481400000001</v>
      </c>
      <c r="N365" s="44" t="s">
        <v>30</v>
      </c>
      <c r="O365" s="47" t="s">
        <v>30</v>
      </c>
      <c r="P365" s="44" t="s">
        <v>30</v>
      </c>
      <c r="Q365" s="47" t="s">
        <v>30</v>
      </c>
      <c r="R365" s="44" t="s">
        <v>30</v>
      </c>
      <c r="S365" s="88" t="s">
        <v>30</v>
      </c>
      <c r="T365" s="61" t="s">
        <v>784</v>
      </c>
      <c r="U365" s="21"/>
      <c r="V365" s="13"/>
      <c r="W365" s="13"/>
      <c r="X365" s="23"/>
      <c r="Y365" s="23"/>
      <c r="Z365" s="23"/>
      <c r="AA365" s="23"/>
      <c r="AC365" s="23"/>
    </row>
    <row r="366" spans="1:29" s="23" customFormat="1" ht="31.5" x14ac:dyDescent="0.25">
      <c r="A366" s="30" t="s">
        <v>785</v>
      </c>
      <c r="B366" s="36" t="s">
        <v>80</v>
      </c>
      <c r="C366" s="32" t="s">
        <v>29</v>
      </c>
      <c r="D366" s="33" t="s">
        <v>30</v>
      </c>
      <c r="E366" s="33">
        <v>0</v>
      </c>
      <c r="F366" s="34" t="s">
        <v>30</v>
      </c>
      <c r="G366" s="33">
        <v>0</v>
      </c>
      <c r="H366" s="34" t="s">
        <v>30</v>
      </c>
      <c r="I366" s="33">
        <v>0</v>
      </c>
      <c r="J366" s="34" t="s">
        <v>30</v>
      </c>
      <c r="K366" s="33">
        <v>0</v>
      </c>
      <c r="L366" s="34" t="s">
        <v>30</v>
      </c>
      <c r="M366" s="33">
        <v>0</v>
      </c>
      <c r="N366" s="34" t="s">
        <v>30</v>
      </c>
      <c r="O366" s="33">
        <v>0</v>
      </c>
      <c r="P366" s="34" t="s">
        <v>30</v>
      </c>
      <c r="Q366" s="33">
        <v>0</v>
      </c>
      <c r="R366" s="34" t="s">
        <v>30</v>
      </c>
      <c r="S366" s="35">
        <v>0</v>
      </c>
      <c r="T366" s="40" t="s">
        <v>30</v>
      </c>
      <c r="U366" s="21"/>
      <c r="V366" s="22"/>
      <c r="W366" s="22"/>
    </row>
    <row r="367" spans="1:29" s="23" customFormat="1" ht="47.25" x14ac:dyDescent="0.25">
      <c r="A367" s="30" t="s">
        <v>786</v>
      </c>
      <c r="B367" s="36" t="s">
        <v>82</v>
      </c>
      <c r="C367" s="32" t="s">
        <v>29</v>
      </c>
      <c r="D367" s="33" t="s">
        <v>30</v>
      </c>
      <c r="E367" s="33">
        <f>E368+E372+E369+E370</f>
        <v>612.24881530999994</v>
      </c>
      <c r="F367" s="34" t="s">
        <v>30</v>
      </c>
      <c r="G367" s="33">
        <f>G368+G372+G369+G370</f>
        <v>590.87725264000005</v>
      </c>
      <c r="H367" s="34" t="s">
        <v>30</v>
      </c>
      <c r="I367" s="33">
        <f>I368+I372+I369+I370</f>
        <v>21.371562669999886</v>
      </c>
      <c r="J367" s="34" t="s">
        <v>30</v>
      </c>
      <c r="K367" s="33">
        <f>K368+K372+K369+K370</f>
        <v>0</v>
      </c>
      <c r="L367" s="34" t="s">
        <v>30</v>
      </c>
      <c r="M367" s="33">
        <f>M368+M372+M369+M370</f>
        <v>18.60587426</v>
      </c>
      <c r="N367" s="34" t="s">
        <v>30</v>
      </c>
      <c r="O367" s="33">
        <f>O368+O372+O369+O370</f>
        <v>2.7656884099998855</v>
      </c>
      <c r="P367" s="34" t="s">
        <v>30</v>
      </c>
      <c r="Q367" s="33">
        <f>Q368+Q372+Q369+Q370</f>
        <v>18.60587426</v>
      </c>
      <c r="R367" s="34" t="s">
        <v>30</v>
      </c>
      <c r="S367" s="35">
        <v>1</v>
      </c>
      <c r="T367" s="40" t="s">
        <v>30</v>
      </c>
      <c r="U367" s="21"/>
      <c r="V367" s="22"/>
      <c r="W367" s="22"/>
    </row>
    <row r="368" spans="1:29" s="23" customFormat="1" ht="31.5" x14ac:dyDescent="0.25">
      <c r="A368" s="30" t="s">
        <v>787</v>
      </c>
      <c r="B368" s="36" t="s">
        <v>84</v>
      </c>
      <c r="C368" s="32" t="s">
        <v>29</v>
      </c>
      <c r="D368" s="33" t="s">
        <v>30</v>
      </c>
      <c r="E368" s="33">
        <v>0</v>
      </c>
      <c r="F368" s="34" t="s">
        <v>30</v>
      </c>
      <c r="G368" s="33">
        <v>0</v>
      </c>
      <c r="H368" s="34" t="s">
        <v>30</v>
      </c>
      <c r="I368" s="33">
        <v>0</v>
      </c>
      <c r="J368" s="34" t="s">
        <v>30</v>
      </c>
      <c r="K368" s="33">
        <v>0</v>
      </c>
      <c r="L368" s="34" t="s">
        <v>30</v>
      </c>
      <c r="M368" s="33">
        <v>0</v>
      </c>
      <c r="N368" s="34" t="s">
        <v>30</v>
      </c>
      <c r="O368" s="33">
        <v>0</v>
      </c>
      <c r="P368" s="34" t="s">
        <v>30</v>
      </c>
      <c r="Q368" s="33">
        <v>0</v>
      </c>
      <c r="R368" s="34" t="s">
        <v>30</v>
      </c>
      <c r="S368" s="35">
        <v>0</v>
      </c>
      <c r="T368" s="40" t="s">
        <v>30</v>
      </c>
      <c r="U368" s="21"/>
      <c r="V368" s="22"/>
      <c r="W368" s="22"/>
    </row>
    <row r="369" spans="1:29" s="23" customFormat="1" x14ac:dyDescent="0.25">
      <c r="A369" s="30" t="s">
        <v>788</v>
      </c>
      <c r="B369" s="36" t="s">
        <v>95</v>
      </c>
      <c r="C369" s="32" t="s">
        <v>29</v>
      </c>
      <c r="D369" s="33" t="s">
        <v>30</v>
      </c>
      <c r="E369" s="33">
        <v>0</v>
      </c>
      <c r="F369" s="34" t="s">
        <v>30</v>
      </c>
      <c r="G369" s="33">
        <v>0</v>
      </c>
      <c r="H369" s="34" t="s">
        <v>30</v>
      </c>
      <c r="I369" s="33">
        <v>0</v>
      </c>
      <c r="J369" s="34" t="s">
        <v>30</v>
      </c>
      <c r="K369" s="33">
        <v>0</v>
      </c>
      <c r="L369" s="34" t="s">
        <v>30</v>
      </c>
      <c r="M369" s="33">
        <v>0</v>
      </c>
      <c r="N369" s="34" t="s">
        <v>30</v>
      </c>
      <c r="O369" s="33">
        <v>0</v>
      </c>
      <c r="P369" s="34" t="s">
        <v>30</v>
      </c>
      <c r="Q369" s="33">
        <v>0</v>
      </c>
      <c r="R369" s="34" t="s">
        <v>30</v>
      </c>
      <c r="S369" s="35">
        <v>0</v>
      </c>
      <c r="T369" s="40" t="s">
        <v>30</v>
      </c>
      <c r="U369" s="21"/>
      <c r="V369" s="22"/>
      <c r="W369" s="22"/>
    </row>
    <row r="370" spans="1:29" s="23" customFormat="1" x14ac:dyDescent="0.25">
      <c r="A370" s="30" t="s">
        <v>789</v>
      </c>
      <c r="B370" s="36" t="s">
        <v>109</v>
      </c>
      <c r="C370" s="32" t="s">
        <v>29</v>
      </c>
      <c r="D370" s="33" t="s">
        <v>30</v>
      </c>
      <c r="E370" s="33">
        <f>SUM(E371)</f>
        <v>17.5</v>
      </c>
      <c r="F370" s="34" t="s">
        <v>30</v>
      </c>
      <c r="G370" s="33">
        <f>SUM(G371)</f>
        <v>17.084190179999997</v>
      </c>
      <c r="H370" s="34" t="s">
        <v>30</v>
      </c>
      <c r="I370" s="33">
        <f>SUM(I371)</f>
        <v>0.41580982000000333</v>
      </c>
      <c r="J370" s="34" t="s">
        <v>30</v>
      </c>
      <c r="K370" s="33">
        <f>SUM(K371)</f>
        <v>0</v>
      </c>
      <c r="L370" s="34" t="s">
        <v>30</v>
      </c>
      <c r="M370" s="33">
        <f>SUM(M371)</f>
        <v>0</v>
      </c>
      <c r="N370" s="34" t="s">
        <v>30</v>
      </c>
      <c r="O370" s="33">
        <f>SUM(O371)</f>
        <v>0.41580982000000333</v>
      </c>
      <c r="P370" s="34" t="s">
        <v>30</v>
      </c>
      <c r="Q370" s="33">
        <f>SUM(Q371)</f>
        <v>0</v>
      </c>
      <c r="R370" s="34" t="s">
        <v>30</v>
      </c>
      <c r="S370" s="35">
        <v>0</v>
      </c>
      <c r="T370" s="33" t="s">
        <v>30</v>
      </c>
      <c r="U370" s="21"/>
      <c r="V370" s="22"/>
      <c r="W370" s="22"/>
    </row>
    <row r="371" spans="1:29" ht="31.5" x14ac:dyDescent="0.25">
      <c r="A371" s="42" t="s">
        <v>789</v>
      </c>
      <c r="B371" s="67" t="s">
        <v>790</v>
      </c>
      <c r="C371" s="46" t="s">
        <v>791</v>
      </c>
      <c r="D371" s="47" t="s">
        <v>30</v>
      </c>
      <c r="E371" s="47">
        <v>17.5</v>
      </c>
      <c r="F371" s="44" t="s">
        <v>30</v>
      </c>
      <c r="G371" s="47">
        <v>17.084190179999997</v>
      </c>
      <c r="H371" s="44" t="s">
        <v>30</v>
      </c>
      <c r="I371" s="46">
        <f>E371-G371</f>
        <v>0.41580982000000333</v>
      </c>
      <c r="J371" s="44" t="s">
        <v>30</v>
      </c>
      <c r="K371" s="47">
        <v>0</v>
      </c>
      <c r="L371" s="44" t="s">
        <v>30</v>
      </c>
      <c r="M371" s="47">
        <v>0</v>
      </c>
      <c r="N371" s="44" t="s">
        <v>30</v>
      </c>
      <c r="O371" s="47">
        <f>I371-M371</f>
        <v>0.41580982000000333</v>
      </c>
      <c r="P371" s="44" t="s">
        <v>30</v>
      </c>
      <c r="Q371" s="47">
        <f t="shared" ref="Q371" si="124">M371-K371</f>
        <v>0</v>
      </c>
      <c r="R371" s="44" t="s">
        <v>30</v>
      </c>
      <c r="S371" s="88">
        <v>0</v>
      </c>
      <c r="T371" s="47" t="s">
        <v>30</v>
      </c>
      <c r="U371" s="68"/>
      <c r="V371" s="13"/>
      <c r="W371" s="13"/>
      <c r="X371" s="23"/>
      <c r="Y371" s="23"/>
      <c r="Z371" s="23"/>
      <c r="AA371" s="23"/>
      <c r="AC371" s="23"/>
    </row>
    <row r="372" spans="1:29" s="23" customFormat="1" ht="31.5" x14ac:dyDescent="0.25">
      <c r="A372" s="30" t="s">
        <v>792</v>
      </c>
      <c r="B372" s="36" t="s">
        <v>114</v>
      </c>
      <c r="C372" s="32" t="s">
        <v>29</v>
      </c>
      <c r="D372" s="33" t="s">
        <v>30</v>
      </c>
      <c r="E372" s="33">
        <f>SUM(E373:E374)</f>
        <v>594.74881530999994</v>
      </c>
      <c r="F372" s="34" t="s">
        <v>30</v>
      </c>
      <c r="G372" s="33">
        <f>SUM(G373:G374)</f>
        <v>573.7930624600001</v>
      </c>
      <c r="H372" s="34" t="s">
        <v>30</v>
      </c>
      <c r="I372" s="33">
        <f>SUM(I373:I374)</f>
        <v>20.955752849999882</v>
      </c>
      <c r="J372" s="34" t="s">
        <v>30</v>
      </c>
      <c r="K372" s="33">
        <f>SUM(K373:K374)</f>
        <v>0</v>
      </c>
      <c r="L372" s="34" t="s">
        <v>30</v>
      </c>
      <c r="M372" s="33">
        <f>SUM(M373:M374)</f>
        <v>18.60587426</v>
      </c>
      <c r="N372" s="34" t="s">
        <v>30</v>
      </c>
      <c r="O372" s="33">
        <f>SUM(O373:O374)</f>
        <v>2.3498785899998822</v>
      </c>
      <c r="P372" s="34" t="s">
        <v>30</v>
      </c>
      <c r="Q372" s="33">
        <f>SUM(Q373:Q374)</f>
        <v>18.60587426</v>
      </c>
      <c r="R372" s="34" t="s">
        <v>30</v>
      </c>
      <c r="S372" s="35">
        <v>1</v>
      </c>
      <c r="T372" s="40" t="s">
        <v>30</v>
      </c>
      <c r="U372" s="21"/>
      <c r="V372" s="22"/>
      <c r="W372" s="22"/>
    </row>
    <row r="373" spans="1:29" ht="31.5" x14ac:dyDescent="0.25">
      <c r="A373" s="49" t="s">
        <v>792</v>
      </c>
      <c r="B373" s="50" t="s">
        <v>793</v>
      </c>
      <c r="C373" s="71" t="s">
        <v>794</v>
      </c>
      <c r="D373" s="45" t="s">
        <v>30</v>
      </c>
      <c r="E373" s="45">
        <v>574.74881530999994</v>
      </c>
      <c r="F373" s="44" t="s">
        <v>30</v>
      </c>
      <c r="G373" s="46">
        <v>572.43881453000006</v>
      </c>
      <c r="H373" s="44" t="s">
        <v>30</v>
      </c>
      <c r="I373" s="46">
        <f t="shared" ref="I373:I374" si="125">E373-G373</f>
        <v>2.3100007799998821</v>
      </c>
      <c r="J373" s="44" t="s">
        <v>30</v>
      </c>
      <c r="K373" s="45">
        <v>0</v>
      </c>
      <c r="L373" s="44" t="s">
        <v>30</v>
      </c>
      <c r="M373" s="45">
        <v>0</v>
      </c>
      <c r="N373" s="44" t="s">
        <v>30</v>
      </c>
      <c r="O373" s="47">
        <f t="shared" ref="O373:O374" si="126">I373-M373</f>
        <v>2.3100007799998821</v>
      </c>
      <c r="P373" s="44" t="s">
        <v>30</v>
      </c>
      <c r="Q373" s="47">
        <f t="shared" ref="Q373:Q374" si="127">M373-K373</f>
        <v>0</v>
      </c>
      <c r="R373" s="44" t="s">
        <v>30</v>
      </c>
      <c r="S373" s="88">
        <v>0</v>
      </c>
      <c r="T373" s="48" t="s">
        <v>30</v>
      </c>
      <c r="U373" s="21"/>
      <c r="V373" s="13"/>
      <c r="W373" s="13"/>
      <c r="X373" s="23"/>
      <c r="Y373" s="23"/>
      <c r="Z373" s="23"/>
      <c r="AA373" s="23"/>
      <c r="AC373" s="23"/>
    </row>
    <row r="374" spans="1:29" ht="31.5" x14ac:dyDescent="0.25">
      <c r="A374" s="49" t="s">
        <v>792</v>
      </c>
      <c r="B374" s="50" t="s">
        <v>795</v>
      </c>
      <c r="C374" s="71" t="s">
        <v>796</v>
      </c>
      <c r="D374" s="45" t="s">
        <v>30</v>
      </c>
      <c r="E374" s="45">
        <v>20</v>
      </c>
      <c r="F374" s="44" t="s">
        <v>30</v>
      </c>
      <c r="G374" s="46">
        <v>1.3542479300000001</v>
      </c>
      <c r="H374" s="44" t="s">
        <v>30</v>
      </c>
      <c r="I374" s="46">
        <f t="shared" si="125"/>
        <v>18.64575207</v>
      </c>
      <c r="J374" s="44" t="s">
        <v>30</v>
      </c>
      <c r="K374" s="45">
        <v>0</v>
      </c>
      <c r="L374" s="44" t="s">
        <v>30</v>
      </c>
      <c r="M374" s="45">
        <v>18.60587426</v>
      </c>
      <c r="N374" s="44" t="s">
        <v>30</v>
      </c>
      <c r="O374" s="47">
        <f t="shared" si="126"/>
        <v>3.9877810000000125E-2</v>
      </c>
      <c r="P374" s="44" t="s">
        <v>30</v>
      </c>
      <c r="Q374" s="47">
        <f t="shared" si="127"/>
        <v>18.60587426</v>
      </c>
      <c r="R374" s="44" t="s">
        <v>30</v>
      </c>
      <c r="S374" s="88">
        <v>1</v>
      </c>
      <c r="T374" s="48" t="s">
        <v>797</v>
      </c>
      <c r="U374" s="21"/>
      <c r="V374" s="13"/>
      <c r="W374" s="13"/>
      <c r="X374" s="23"/>
      <c r="Y374" s="23"/>
      <c r="Z374" s="23"/>
      <c r="AA374" s="23"/>
      <c r="AC374" s="23"/>
    </row>
    <row r="375" spans="1:29" s="23" customFormat="1" ht="31.5" x14ac:dyDescent="0.25">
      <c r="A375" s="30" t="s">
        <v>798</v>
      </c>
      <c r="B375" s="36" t="s">
        <v>132</v>
      </c>
      <c r="C375" s="32" t="s">
        <v>29</v>
      </c>
      <c r="D375" s="33" t="s">
        <v>30</v>
      </c>
      <c r="E375" s="33">
        <f>E376+E380+E383+E411</f>
        <v>2192.2797653994917</v>
      </c>
      <c r="F375" s="34" t="s">
        <v>30</v>
      </c>
      <c r="G375" s="33">
        <f>G376+G380+G383+G411</f>
        <v>241.03483553000001</v>
      </c>
      <c r="H375" s="34" t="s">
        <v>30</v>
      </c>
      <c r="I375" s="33">
        <f>I376+I380+I383+I411</f>
        <v>1951.2449298694914</v>
      </c>
      <c r="J375" s="34" t="s">
        <v>30</v>
      </c>
      <c r="K375" s="33">
        <f>K376+K380+K383+K411</f>
        <v>789.98979896000014</v>
      </c>
      <c r="L375" s="34" t="s">
        <v>30</v>
      </c>
      <c r="M375" s="33">
        <f>M376+M380+M383+M411</f>
        <v>358.62350590999995</v>
      </c>
      <c r="N375" s="34" t="s">
        <v>30</v>
      </c>
      <c r="O375" s="33">
        <f>O376+O380+O383+O411</f>
        <v>1654.0229901494913</v>
      </c>
      <c r="P375" s="34" t="s">
        <v>30</v>
      </c>
      <c r="Q375" s="33">
        <f>Q376+Q380+Q383+Q411</f>
        <v>-492.76785924000006</v>
      </c>
      <c r="R375" s="34" t="s">
        <v>30</v>
      </c>
      <c r="S375" s="35">
        <f t="shared" si="115"/>
        <v>-0.62376483834185636</v>
      </c>
      <c r="T375" s="40" t="s">
        <v>30</v>
      </c>
      <c r="U375" s="21"/>
      <c r="V375" s="22"/>
      <c r="W375" s="22"/>
    </row>
    <row r="376" spans="1:29" s="23" customFormat="1" ht="31.5" x14ac:dyDescent="0.25">
      <c r="A376" s="30" t="s">
        <v>799</v>
      </c>
      <c r="B376" s="36" t="s">
        <v>134</v>
      </c>
      <c r="C376" s="32" t="s">
        <v>29</v>
      </c>
      <c r="D376" s="33" t="s">
        <v>30</v>
      </c>
      <c r="E376" s="33">
        <f>SUM(E377:E379)</f>
        <v>105.9</v>
      </c>
      <c r="F376" s="34" t="s">
        <v>30</v>
      </c>
      <c r="G376" s="33">
        <f>SUM(G377:G379)</f>
        <v>3.7202790000000001</v>
      </c>
      <c r="H376" s="34" t="s">
        <v>30</v>
      </c>
      <c r="I376" s="33">
        <f>SUM(I377:I379)</f>
        <v>102.179721</v>
      </c>
      <c r="J376" s="34" t="s">
        <v>30</v>
      </c>
      <c r="K376" s="33">
        <f>SUM(K377:K379)</f>
        <v>89.9</v>
      </c>
      <c r="L376" s="34" t="s">
        <v>30</v>
      </c>
      <c r="M376" s="33">
        <f>SUM(M377:M379)</f>
        <v>5.7924255400000009</v>
      </c>
      <c r="N376" s="34" t="s">
        <v>30</v>
      </c>
      <c r="O376" s="33">
        <f>SUM(O377:O379)</f>
        <v>96.38729545999999</v>
      </c>
      <c r="P376" s="34" t="s">
        <v>30</v>
      </c>
      <c r="Q376" s="33">
        <f>SUM(Q377:Q379)</f>
        <v>-84.107574459999995</v>
      </c>
      <c r="R376" s="34" t="s">
        <v>30</v>
      </c>
      <c r="S376" s="35">
        <f t="shared" si="115"/>
        <v>-0.93556812525027799</v>
      </c>
      <c r="T376" s="40" t="s">
        <v>30</v>
      </c>
      <c r="U376" s="21"/>
      <c r="V376" s="22"/>
      <c r="W376" s="22"/>
    </row>
    <row r="377" spans="1:29" ht="51.75" customHeight="1" x14ac:dyDescent="0.25">
      <c r="A377" s="42" t="s">
        <v>799</v>
      </c>
      <c r="B377" s="72" t="s">
        <v>800</v>
      </c>
      <c r="C377" s="46" t="s">
        <v>801</v>
      </c>
      <c r="D377" s="45" t="s">
        <v>30</v>
      </c>
      <c r="E377" s="45">
        <v>5.5</v>
      </c>
      <c r="F377" s="44" t="s">
        <v>30</v>
      </c>
      <c r="G377" s="46">
        <v>0</v>
      </c>
      <c r="H377" s="44" t="s">
        <v>30</v>
      </c>
      <c r="I377" s="46">
        <f t="shared" ref="I377:I379" si="128">E377-G377</f>
        <v>5.5</v>
      </c>
      <c r="J377" s="44" t="s">
        <v>30</v>
      </c>
      <c r="K377" s="45">
        <v>0</v>
      </c>
      <c r="L377" s="44" t="s">
        <v>30</v>
      </c>
      <c r="M377" s="45">
        <v>0</v>
      </c>
      <c r="N377" s="44" t="s">
        <v>30</v>
      </c>
      <c r="O377" s="47">
        <f t="shared" ref="O377:O379" si="129">I377-M377</f>
        <v>5.5</v>
      </c>
      <c r="P377" s="44" t="s">
        <v>30</v>
      </c>
      <c r="Q377" s="47">
        <f t="shared" ref="Q377:Q379" si="130">M377-K377</f>
        <v>0</v>
      </c>
      <c r="R377" s="44" t="s">
        <v>30</v>
      </c>
      <c r="S377" s="88">
        <v>0</v>
      </c>
      <c r="T377" s="48" t="s">
        <v>30</v>
      </c>
      <c r="U377" s="21"/>
      <c r="V377" s="13"/>
      <c r="W377" s="13"/>
      <c r="X377" s="23"/>
      <c r="Y377" s="23"/>
      <c r="Z377" s="23"/>
      <c r="AA377" s="23"/>
      <c r="AC377" s="23"/>
    </row>
    <row r="378" spans="1:29" ht="47.25" x14ac:dyDescent="0.25">
      <c r="A378" s="71" t="s">
        <v>799</v>
      </c>
      <c r="B378" s="72" t="s">
        <v>802</v>
      </c>
      <c r="C378" s="71" t="s">
        <v>803</v>
      </c>
      <c r="D378" s="45" t="s">
        <v>30</v>
      </c>
      <c r="E378" s="45">
        <v>69.8</v>
      </c>
      <c r="F378" s="44" t="s">
        <v>30</v>
      </c>
      <c r="G378" s="46">
        <v>1.930809</v>
      </c>
      <c r="H378" s="44" t="s">
        <v>30</v>
      </c>
      <c r="I378" s="46">
        <f t="shared" si="128"/>
        <v>67.869191000000001</v>
      </c>
      <c r="J378" s="44" t="s">
        <v>30</v>
      </c>
      <c r="K378" s="45">
        <v>61.8</v>
      </c>
      <c r="L378" s="44" t="s">
        <v>30</v>
      </c>
      <c r="M378" s="45">
        <v>5.7924255400000009</v>
      </c>
      <c r="N378" s="44" t="s">
        <v>30</v>
      </c>
      <c r="O378" s="47">
        <f t="shared" si="129"/>
        <v>62.076765459999997</v>
      </c>
      <c r="P378" s="44" t="s">
        <v>30</v>
      </c>
      <c r="Q378" s="47">
        <f t="shared" si="130"/>
        <v>-56.007574459999994</v>
      </c>
      <c r="R378" s="44" t="s">
        <v>30</v>
      </c>
      <c r="S378" s="88">
        <f t="shared" si="115"/>
        <v>-0.90627143139158572</v>
      </c>
      <c r="T378" s="48" t="s">
        <v>804</v>
      </c>
      <c r="U378" s="21"/>
      <c r="V378" s="13"/>
      <c r="W378" s="13"/>
      <c r="X378" s="23"/>
      <c r="Y378" s="23"/>
      <c r="Z378" s="23"/>
      <c r="AA378" s="23"/>
      <c r="AC378" s="23"/>
    </row>
    <row r="379" spans="1:29" ht="126" x14ac:dyDescent="0.25">
      <c r="A379" s="42" t="s">
        <v>799</v>
      </c>
      <c r="B379" s="72" t="s">
        <v>805</v>
      </c>
      <c r="C379" s="46" t="s">
        <v>806</v>
      </c>
      <c r="D379" s="45" t="s">
        <v>30</v>
      </c>
      <c r="E379" s="45">
        <v>30.6</v>
      </c>
      <c r="F379" s="44" t="s">
        <v>30</v>
      </c>
      <c r="G379" s="46">
        <v>1.7894700000000001</v>
      </c>
      <c r="H379" s="44" t="s">
        <v>30</v>
      </c>
      <c r="I379" s="46">
        <f t="shared" si="128"/>
        <v>28.81053</v>
      </c>
      <c r="J379" s="44" t="s">
        <v>30</v>
      </c>
      <c r="K379" s="45">
        <v>28.1</v>
      </c>
      <c r="L379" s="44" t="s">
        <v>30</v>
      </c>
      <c r="M379" s="45">
        <v>0</v>
      </c>
      <c r="N379" s="44" t="s">
        <v>30</v>
      </c>
      <c r="O379" s="47">
        <f t="shared" si="129"/>
        <v>28.81053</v>
      </c>
      <c r="P379" s="44" t="s">
        <v>30</v>
      </c>
      <c r="Q379" s="47">
        <f t="shared" si="130"/>
        <v>-28.1</v>
      </c>
      <c r="R379" s="44" t="s">
        <v>30</v>
      </c>
      <c r="S379" s="88">
        <f t="shared" si="115"/>
        <v>-1</v>
      </c>
      <c r="T379" s="47" t="s">
        <v>807</v>
      </c>
      <c r="U379" s="21"/>
      <c r="V379" s="13"/>
      <c r="W379" s="13"/>
      <c r="X379" s="23"/>
      <c r="Y379" s="23"/>
      <c r="Z379" s="23"/>
      <c r="AA379" s="23"/>
      <c r="AC379" s="23"/>
    </row>
    <row r="380" spans="1:29" s="23" customFormat="1" ht="31.5" x14ac:dyDescent="0.25">
      <c r="A380" s="30" t="s">
        <v>808</v>
      </c>
      <c r="B380" s="36" t="s">
        <v>169</v>
      </c>
      <c r="C380" s="32" t="s">
        <v>29</v>
      </c>
      <c r="D380" s="33" t="s">
        <v>30</v>
      </c>
      <c r="E380" s="33">
        <f>SUM(E381:E382)</f>
        <v>48</v>
      </c>
      <c r="F380" s="34" t="s">
        <v>30</v>
      </c>
      <c r="G380" s="33">
        <f>SUM(G381:G382)</f>
        <v>1.4999937000000001</v>
      </c>
      <c r="H380" s="34" t="s">
        <v>30</v>
      </c>
      <c r="I380" s="33">
        <f>SUM(I381:I382)</f>
        <v>46.500006300000003</v>
      </c>
      <c r="J380" s="34" t="s">
        <v>30</v>
      </c>
      <c r="K380" s="33">
        <f>SUM(K381:K382)</f>
        <v>43</v>
      </c>
      <c r="L380" s="34" t="s">
        <v>30</v>
      </c>
      <c r="M380" s="33">
        <f>SUM(M381:M382)</f>
        <v>3.6310852999999996</v>
      </c>
      <c r="N380" s="34" t="s">
        <v>30</v>
      </c>
      <c r="O380" s="33">
        <f>SUM(O381:O382)</f>
        <v>42.868921</v>
      </c>
      <c r="P380" s="34" t="s">
        <v>30</v>
      </c>
      <c r="Q380" s="33">
        <f>SUM(Q381:Q382)</f>
        <v>-39.368914699999998</v>
      </c>
      <c r="R380" s="34" t="s">
        <v>30</v>
      </c>
      <c r="S380" s="35">
        <f>Q380/K380</f>
        <v>-0.91555615581395344</v>
      </c>
      <c r="T380" s="37" t="s">
        <v>30</v>
      </c>
      <c r="U380" s="21"/>
      <c r="V380" s="22"/>
      <c r="W380" s="22"/>
    </row>
    <row r="381" spans="1:29" ht="78.75" x14ac:dyDescent="0.25">
      <c r="A381" s="42" t="s">
        <v>808</v>
      </c>
      <c r="B381" s="72" t="s">
        <v>809</v>
      </c>
      <c r="C381" s="46" t="s">
        <v>810</v>
      </c>
      <c r="D381" s="47" t="s">
        <v>30</v>
      </c>
      <c r="E381" s="47">
        <v>48</v>
      </c>
      <c r="F381" s="44" t="s">
        <v>30</v>
      </c>
      <c r="G381" s="47">
        <v>1.4999937000000001</v>
      </c>
      <c r="H381" s="44" t="s">
        <v>30</v>
      </c>
      <c r="I381" s="46">
        <f t="shared" ref="I381" si="131">E381-G381</f>
        <v>46.500006300000003</v>
      </c>
      <c r="J381" s="44" t="s">
        <v>30</v>
      </c>
      <c r="K381" s="47">
        <v>43</v>
      </c>
      <c r="L381" s="44" t="s">
        <v>30</v>
      </c>
      <c r="M381" s="47">
        <v>3.6310852999999996</v>
      </c>
      <c r="N381" s="44" t="s">
        <v>30</v>
      </c>
      <c r="O381" s="47">
        <f>I381-M381</f>
        <v>42.868921</v>
      </c>
      <c r="P381" s="44" t="s">
        <v>30</v>
      </c>
      <c r="Q381" s="47">
        <f t="shared" ref="Q381" si="132">M381-K381</f>
        <v>-39.368914699999998</v>
      </c>
      <c r="R381" s="44" t="s">
        <v>30</v>
      </c>
      <c r="S381" s="88">
        <f t="shared" ref="S381" si="133">Q381/K381</f>
        <v>-0.91555615581395344</v>
      </c>
      <c r="T381" s="61" t="s">
        <v>811</v>
      </c>
      <c r="U381" s="68"/>
      <c r="V381" s="13"/>
      <c r="W381" s="13"/>
      <c r="X381" s="23"/>
      <c r="Y381" s="23"/>
      <c r="Z381" s="23"/>
      <c r="AA381" s="23"/>
      <c r="AC381" s="23"/>
    </row>
    <row r="382" spans="1:29" ht="63" x14ac:dyDescent="0.25">
      <c r="A382" s="42" t="s">
        <v>808</v>
      </c>
      <c r="B382" s="72" t="s">
        <v>812</v>
      </c>
      <c r="C382" s="46" t="s">
        <v>813</v>
      </c>
      <c r="D382" s="47" t="s">
        <v>30</v>
      </c>
      <c r="E382" s="47" t="s">
        <v>30</v>
      </c>
      <c r="F382" s="44" t="s">
        <v>30</v>
      </c>
      <c r="G382" s="47" t="s">
        <v>30</v>
      </c>
      <c r="H382" s="44" t="s">
        <v>30</v>
      </c>
      <c r="I382" s="46" t="s">
        <v>30</v>
      </c>
      <c r="J382" s="44" t="s">
        <v>30</v>
      </c>
      <c r="K382" s="47" t="s">
        <v>30</v>
      </c>
      <c r="L382" s="44" t="s">
        <v>30</v>
      </c>
      <c r="M382" s="47">
        <v>0</v>
      </c>
      <c r="N382" s="44" t="s">
        <v>30</v>
      </c>
      <c r="O382" s="47" t="s">
        <v>30</v>
      </c>
      <c r="P382" s="44" t="s">
        <v>30</v>
      </c>
      <c r="Q382" s="47" t="s">
        <v>30</v>
      </c>
      <c r="R382" s="44" t="s">
        <v>30</v>
      </c>
      <c r="S382" s="88" t="s">
        <v>30</v>
      </c>
      <c r="T382" s="61" t="s">
        <v>814</v>
      </c>
      <c r="U382" s="68"/>
      <c r="V382" s="13"/>
      <c r="W382" s="13"/>
      <c r="X382" s="23"/>
      <c r="Y382" s="23"/>
      <c r="Z382" s="23"/>
      <c r="AA382" s="23"/>
      <c r="AC382" s="23"/>
    </row>
    <row r="383" spans="1:29" s="23" customFormat="1" ht="31.5" x14ac:dyDescent="0.25">
      <c r="A383" s="30" t="s">
        <v>815</v>
      </c>
      <c r="B383" s="36" t="s">
        <v>171</v>
      </c>
      <c r="C383" s="32" t="s">
        <v>29</v>
      </c>
      <c r="D383" s="33" t="s">
        <v>30</v>
      </c>
      <c r="E383" s="33">
        <f>SUM(E384:E410)</f>
        <v>605.78715012000009</v>
      </c>
      <c r="F383" s="34" t="s">
        <v>30</v>
      </c>
      <c r="G383" s="33">
        <f>SUM(G384:G410)</f>
        <v>89.831208250000003</v>
      </c>
      <c r="H383" s="34" t="s">
        <v>30</v>
      </c>
      <c r="I383" s="33">
        <f>SUM(I384:I410)</f>
        <v>515.95594187000017</v>
      </c>
      <c r="J383" s="34" t="s">
        <v>30</v>
      </c>
      <c r="K383" s="33">
        <f>SUM(K384:K410)</f>
        <v>430.05700000000007</v>
      </c>
      <c r="L383" s="34" t="s">
        <v>30</v>
      </c>
      <c r="M383" s="33">
        <f>SUM(M384:M410)</f>
        <v>217.64213068999999</v>
      </c>
      <c r="N383" s="34" t="s">
        <v>30</v>
      </c>
      <c r="O383" s="33">
        <f>SUM(O384:O410)</f>
        <v>358.54556533000004</v>
      </c>
      <c r="P383" s="34" t="s">
        <v>30</v>
      </c>
      <c r="Q383" s="33">
        <f>SUM(Q384:Q410)</f>
        <v>-272.64662346</v>
      </c>
      <c r="R383" s="34" t="s">
        <v>30</v>
      </c>
      <c r="S383" s="35">
        <f t="shared" si="115"/>
        <v>-0.63397787609549416</v>
      </c>
      <c r="T383" s="40" t="s">
        <v>30</v>
      </c>
      <c r="U383" s="21"/>
      <c r="V383" s="22"/>
      <c r="W383" s="22"/>
    </row>
    <row r="384" spans="1:29" ht="31.5" x14ac:dyDescent="0.25">
      <c r="A384" s="42" t="s">
        <v>815</v>
      </c>
      <c r="B384" s="53" t="s">
        <v>816</v>
      </c>
      <c r="C384" s="46" t="s">
        <v>817</v>
      </c>
      <c r="D384" s="46" t="s">
        <v>30</v>
      </c>
      <c r="E384" s="45">
        <v>4.6870000000000003</v>
      </c>
      <c r="F384" s="44" t="s">
        <v>30</v>
      </c>
      <c r="G384" s="46">
        <v>0</v>
      </c>
      <c r="H384" s="44" t="s">
        <v>30</v>
      </c>
      <c r="I384" s="46">
        <f t="shared" ref="I384:I410" si="134">E384-G384</f>
        <v>4.6870000000000003</v>
      </c>
      <c r="J384" s="44" t="s">
        <v>30</v>
      </c>
      <c r="K384" s="45">
        <v>4.6870000000000003</v>
      </c>
      <c r="L384" s="44" t="s">
        <v>30</v>
      </c>
      <c r="M384" s="45">
        <v>8.5268764499999996</v>
      </c>
      <c r="N384" s="44" t="s">
        <v>30</v>
      </c>
      <c r="O384" s="47">
        <f t="shared" ref="O384:O410" si="135">I384-M384</f>
        <v>-3.8398764499999993</v>
      </c>
      <c r="P384" s="44" t="s">
        <v>30</v>
      </c>
      <c r="Q384" s="47">
        <f t="shared" ref="Q384:Q410" si="136">M384-K384</f>
        <v>3.8398764499999993</v>
      </c>
      <c r="R384" s="44" t="s">
        <v>30</v>
      </c>
      <c r="S384" s="88">
        <f t="shared" si="115"/>
        <v>0.81926103050992083</v>
      </c>
      <c r="T384" s="48" t="s">
        <v>818</v>
      </c>
      <c r="U384" s="21"/>
      <c r="V384" s="13"/>
      <c r="W384" s="13"/>
      <c r="X384" s="23"/>
      <c r="Y384" s="23"/>
      <c r="Z384" s="23"/>
      <c r="AA384" s="23"/>
      <c r="AC384" s="23"/>
    </row>
    <row r="385" spans="1:29" ht="78.75" x14ac:dyDescent="0.25">
      <c r="A385" s="42" t="s">
        <v>815</v>
      </c>
      <c r="B385" s="53" t="s">
        <v>819</v>
      </c>
      <c r="C385" s="46" t="s">
        <v>820</v>
      </c>
      <c r="D385" s="46" t="s">
        <v>30</v>
      </c>
      <c r="E385" s="45">
        <v>22.518999999999998</v>
      </c>
      <c r="F385" s="44" t="s">
        <v>30</v>
      </c>
      <c r="G385" s="46">
        <v>2.2976333699999998</v>
      </c>
      <c r="H385" s="44" t="s">
        <v>30</v>
      </c>
      <c r="I385" s="46">
        <f t="shared" si="134"/>
        <v>20.221366629999999</v>
      </c>
      <c r="J385" s="44" t="s">
        <v>30</v>
      </c>
      <c r="K385" s="45">
        <v>0</v>
      </c>
      <c r="L385" s="44" t="s">
        <v>30</v>
      </c>
      <c r="M385" s="45">
        <v>30.142436849999999</v>
      </c>
      <c r="N385" s="44" t="s">
        <v>30</v>
      </c>
      <c r="O385" s="47">
        <f t="shared" si="135"/>
        <v>-9.9210702200000007</v>
      </c>
      <c r="P385" s="44" t="s">
        <v>30</v>
      </c>
      <c r="Q385" s="47">
        <f t="shared" si="136"/>
        <v>30.142436849999999</v>
      </c>
      <c r="R385" s="44" t="s">
        <v>30</v>
      </c>
      <c r="S385" s="88">
        <v>1</v>
      </c>
      <c r="T385" s="48" t="s">
        <v>821</v>
      </c>
      <c r="U385" s="21"/>
      <c r="V385" s="13"/>
      <c r="W385" s="13"/>
      <c r="X385" s="23"/>
      <c r="Y385" s="23"/>
      <c r="Z385" s="23"/>
      <c r="AA385" s="23"/>
      <c r="AC385" s="23"/>
    </row>
    <row r="386" spans="1:29" ht="47.25" x14ac:dyDescent="0.25">
      <c r="A386" s="42" t="s">
        <v>815</v>
      </c>
      <c r="B386" s="53" t="s">
        <v>822</v>
      </c>
      <c r="C386" s="46" t="s">
        <v>823</v>
      </c>
      <c r="D386" s="46" t="s">
        <v>30</v>
      </c>
      <c r="E386" s="45">
        <v>19.77</v>
      </c>
      <c r="F386" s="44" t="s">
        <v>30</v>
      </c>
      <c r="G386" s="46">
        <v>0</v>
      </c>
      <c r="H386" s="44" t="s">
        <v>30</v>
      </c>
      <c r="I386" s="46">
        <f t="shared" si="134"/>
        <v>19.77</v>
      </c>
      <c r="J386" s="44" t="s">
        <v>30</v>
      </c>
      <c r="K386" s="45">
        <v>19.77</v>
      </c>
      <c r="L386" s="44" t="s">
        <v>30</v>
      </c>
      <c r="M386" s="45">
        <v>21.69700263</v>
      </c>
      <c r="N386" s="44" t="s">
        <v>30</v>
      </c>
      <c r="O386" s="47">
        <f t="shared" si="135"/>
        <v>-1.9270026300000005</v>
      </c>
      <c r="P386" s="44" t="s">
        <v>30</v>
      </c>
      <c r="Q386" s="47">
        <f t="shared" si="136"/>
        <v>1.9270026300000005</v>
      </c>
      <c r="R386" s="44" t="s">
        <v>30</v>
      </c>
      <c r="S386" s="88">
        <f t="shared" si="115"/>
        <v>9.7471048558421883E-2</v>
      </c>
      <c r="T386" s="48" t="s">
        <v>90</v>
      </c>
      <c r="U386" s="21"/>
      <c r="V386" s="13"/>
      <c r="W386" s="13"/>
      <c r="X386" s="23"/>
      <c r="Y386" s="23"/>
      <c r="Z386" s="23"/>
      <c r="AA386" s="23"/>
      <c r="AC386" s="23"/>
    </row>
    <row r="387" spans="1:29" ht="78.75" x14ac:dyDescent="0.25">
      <c r="A387" s="42" t="s">
        <v>815</v>
      </c>
      <c r="B387" s="53" t="s">
        <v>824</v>
      </c>
      <c r="C387" s="46" t="s">
        <v>825</v>
      </c>
      <c r="D387" s="46" t="s">
        <v>30</v>
      </c>
      <c r="E387" s="45">
        <v>31.06</v>
      </c>
      <c r="F387" s="44" t="s">
        <v>30</v>
      </c>
      <c r="G387" s="46">
        <v>0</v>
      </c>
      <c r="H387" s="44" t="s">
        <v>30</v>
      </c>
      <c r="I387" s="46">
        <f t="shared" si="134"/>
        <v>31.06</v>
      </c>
      <c r="J387" s="44" t="s">
        <v>30</v>
      </c>
      <c r="K387" s="45">
        <v>31.06</v>
      </c>
      <c r="L387" s="44" t="s">
        <v>30</v>
      </c>
      <c r="M387" s="45">
        <v>7.2064716999999998</v>
      </c>
      <c r="N387" s="44" t="s">
        <v>30</v>
      </c>
      <c r="O387" s="47">
        <f t="shared" si="135"/>
        <v>23.853528300000001</v>
      </c>
      <c r="P387" s="44" t="s">
        <v>30</v>
      </c>
      <c r="Q387" s="47">
        <f t="shared" si="136"/>
        <v>-23.853528300000001</v>
      </c>
      <c r="R387" s="44" t="s">
        <v>30</v>
      </c>
      <c r="S387" s="88">
        <f t="shared" si="115"/>
        <v>-0.76798223760463624</v>
      </c>
      <c r="T387" s="48" t="s">
        <v>826</v>
      </c>
      <c r="U387" s="21"/>
      <c r="V387" s="13"/>
      <c r="W387" s="13"/>
      <c r="X387" s="23"/>
      <c r="Y387" s="23"/>
      <c r="Z387" s="23"/>
      <c r="AA387" s="23"/>
      <c r="AC387" s="23"/>
    </row>
    <row r="388" spans="1:29" ht="31.5" x14ac:dyDescent="0.25">
      <c r="A388" s="42" t="s">
        <v>815</v>
      </c>
      <c r="B388" s="53" t="s">
        <v>827</v>
      </c>
      <c r="C388" s="46" t="s">
        <v>828</v>
      </c>
      <c r="D388" s="46" t="s">
        <v>30</v>
      </c>
      <c r="E388" s="45">
        <v>20.067</v>
      </c>
      <c r="F388" s="44" t="s">
        <v>30</v>
      </c>
      <c r="G388" s="46">
        <v>18.257774260000001</v>
      </c>
      <c r="H388" s="44" t="s">
        <v>30</v>
      </c>
      <c r="I388" s="46">
        <f t="shared" si="134"/>
        <v>1.8092257399999987</v>
      </c>
      <c r="J388" s="44" t="s">
        <v>30</v>
      </c>
      <c r="K388" s="45">
        <v>0</v>
      </c>
      <c r="L388" s="44" t="s">
        <v>30</v>
      </c>
      <c r="M388" s="45">
        <v>0</v>
      </c>
      <c r="N388" s="44" t="s">
        <v>30</v>
      </c>
      <c r="O388" s="47">
        <f t="shared" si="135"/>
        <v>1.8092257399999987</v>
      </c>
      <c r="P388" s="44" t="s">
        <v>30</v>
      </c>
      <c r="Q388" s="47">
        <f t="shared" si="136"/>
        <v>0</v>
      </c>
      <c r="R388" s="44" t="s">
        <v>30</v>
      </c>
      <c r="S388" s="88">
        <v>0</v>
      </c>
      <c r="T388" s="48" t="s">
        <v>30</v>
      </c>
      <c r="U388" s="21"/>
      <c r="V388" s="13"/>
      <c r="W388" s="13"/>
      <c r="X388" s="23"/>
      <c r="Y388" s="23"/>
      <c r="Z388" s="23"/>
      <c r="AA388" s="23"/>
      <c r="AC388" s="23"/>
    </row>
    <row r="389" spans="1:29" ht="31.5" x14ac:dyDescent="0.25">
      <c r="A389" s="42" t="s">
        <v>815</v>
      </c>
      <c r="B389" s="53" t="s">
        <v>829</v>
      </c>
      <c r="C389" s="46" t="s">
        <v>830</v>
      </c>
      <c r="D389" s="46" t="s">
        <v>30</v>
      </c>
      <c r="E389" s="45" t="s">
        <v>30</v>
      </c>
      <c r="F389" s="44" t="s">
        <v>30</v>
      </c>
      <c r="G389" s="46" t="s">
        <v>30</v>
      </c>
      <c r="H389" s="44" t="s">
        <v>30</v>
      </c>
      <c r="I389" s="46" t="s">
        <v>30</v>
      </c>
      <c r="J389" s="44" t="s">
        <v>30</v>
      </c>
      <c r="K389" s="45" t="s">
        <v>30</v>
      </c>
      <c r="L389" s="44" t="s">
        <v>30</v>
      </c>
      <c r="M389" s="45">
        <v>0</v>
      </c>
      <c r="N389" s="44" t="s">
        <v>30</v>
      </c>
      <c r="O389" s="47" t="s">
        <v>30</v>
      </c>
      <c r="P389" s="44" t="s">
        <v>30</v>
      </c>
      <c r="Q389" s="47" t="s">
        <v>30</v>
      </c>
      <c r="R389" s="44" t="s">
        <v>30</v>
      </c>
      <c r="S389" s="88" t="s">
        <v>30</v>
      </c>
      <c r="T389" s="48" t="s">
        <v>769</v>
      </c>
      <c r="U389" s="21"/>
      <c r="V389" s="13"/>
      <c r="W389" s="13"/>
      <c r="X389" s="23"/>
      <c r="Y389" s="23"/>
      <c r="Z389" s="23"/>
      <c r="AA389" s="23"/>
      <c r="AC389" s="23"/>
    </row>
    <row r="390" spans="1:29" ht="31.5" x14ac:dyDescent="0.25">
      <c r="A390" s="42" t="s">
        <v>815</v>
      </c>
      <c r="B390" s="53" t="s">
        <v>831</v>
      </c>
      <c r="C390" s="46" t="s">
        <v>832</v>
      </c>
      <c r="D390" s="46" t="s">
        <v>30</v>
      </c>
      <c r="E390" s="45">
        <v>21.840999999999998</v>
      </c>
      <c r="F390" s="44" t="s">
        <v>30</v>
      </c>
      <c r="G390" s="46">
        <v>19.79857165</v>
      </c>
      <c r="H390" s="44" t="s">
        <v>30</v>
      </c>
      <c r="I390" s="46">
        <f t="shared" si="134"/>
        <v>2.042428349999998</v>
      </c>
      <c r="J390" s="44" t="s">
        <v>30</v>
      </c>
      <c r="K390" s="45">
        <v>0</v>
      </c>
      <c r="L390" s="44" t="s">
        <v>30</v>
      </c>
      <c r="M390" s="45">
        <v>0</v>
      </c>
      <c r="N390" s="44" t="s">
        <v>30</v>
      </c>
      <c r="O390" s="47">
        <f t="shared" si="135"/>
        <v>2.042428349999998</v>
      </c>
      <c r="P390" s="44" t="s">
        <v>30</v>
      </c>
      <c r="Q390" s="47">
        <f t="shared" si="136"/>
        <v>0</v>
      </c>
      <c r="R390" s="44" t="s">
        <v>30</v>
      </c>
      <c r="S390" s="88">
        <v>0</v>
      </c>
      <c r="T390" s="48" t="s">
        <v>30</v>
      </c>
      <c r="U390" s="21"/>
      <c r="V390" s="13"/>
      <c r="W390" s="13"/>
      <c r="X390" s="23"/>
      <c r="Y390" s="23"/>
      <c r="Z390" s="23"/>
      <c r="AA390" s="23"/>
      <c r="AC390" s="23"/>
    </row>
    <row r="391" spans="1:29" ht="63" x14ac:dyDescent="0.25">
      <c r="A391" s="42" t="s">
        <v>815</v>
      </c>
      <c r="B391" s="53" t="s">
        <v>833</v>
      </c>
      <c r="C391" s="46" t="s">
        <v>834</v>
      </c>
      <c r="D391" s="46" t="s">
        <v>30</v>
      </c>
      <c r="E391" s="45" t="s">
        <v>30</v>
      </c>
      <c r="F391" s="44" t="s">
        <v>30</v>
      </c>
      <c r="G391" s="46" t="s">
        <v>30</v>
      </c>
      <c r="H391" s="44" t="s">
        <v>30</v>
      </c>
      <c r="I391" s="46" t="s">
        <v>30</v>
      </c>
      <c r="J391" s="44" t="s">
        <v>30</v>
      </c>
      <c r="K391" s="45" t="s">
        <v>30</v>
      </c>
      <c r="L391" s="44" t="s">
        <v>30</v>
      </c>
      <c r="M391" s="45">
        <v>3.0799591199999998</v>
      </c>
      <c r="N391" s="44" t="s">
        <v>30</v>
      </c>
      <c r="O391" s="47" t="s">
        <v>30</v>
      </c>
      <c r="P391" s="44" t="s">
        <v>30</v>
      </c>
      <c r="Q391" s="47" t="s">
        <v>30</v>
      </c>
      <c r="R391" s="44" t="s">
        <v>30</v>
      </c>
      <c r="S391" s="88" t="s">
        <v>30</v>
      </c>
      <c r="T391" s="48" t="s">
        <v>835</v>
      </c>
      <c r="U391" s="21"/>
      <c r="V391" s="13"/>
      <c r="W391" s="13"/>
      <c r="X391" s="23"/>
      <c r="Y391" s="23"/>
      <c r="Z391" s="23"/>
      <c r="AA391" s="23"/>
      <c r="AC391" s="23"/>
    </row>
    <row r="392" spans="1:29" ht="47.25" x14ac:dyDescent="0.25">
      <c r="A392" s="42" t="s">
        <v>815</v>
      </c>
      <c r="B392" s="53" t="s">
        <v>836</v>
      </c>
      <c r="C392" s="46" t="s">
        <v>837</v>
      </c>
      <c r="D392" s="46" t="s">
        <v>30</v>
      </c>
      <c r="E392" s="45">
        <v>63.534999999999997</v>
      </c>
      <c r="F392" s="44" t="s">
        <v>30</v>
      </c>
      <c r="G392" s="46">
        <v>0</v>
      </c>
      <c r="H392" s="44" t="s">
        <v>30</v>
      </c>
      <c r="I392" s="46">
        <f t="shared" si="134"/>
        <v>63.534999999999997</v>
      </c>
      <c r="J392" s="44" t="s">
        <v>30</v>
      </c>
      <c r="K392" s="45">
        <v>63.534999999999997</v>
      </c>
      <c r="L392" s="44" t="s">
        <v>30</v>
      </c>
      <c r="M392" s="45">
        <v>12.896730010000001</v>
      </c>
      <c r="N392" s="44" t="s">
        <v>30</v>
      </c>
      <c r="O392" s="47">
        <f t="shared" si="135"/>
        <v>50.638269989999998</v>
      </c>
      <c r="P392" s="44" t="s">
        <v>30</v>
      </c>
      <c r="Q392" s="47">
        <f t="shared" si="136"/>
        <v>-50.638269989999998</v>
      </c>
      <c r="R392" s="44" t="s">
        <v>30</v>
      </c>
      <c r="S392" s="88">
        <f t="shared" si="115"/>
        <v>-0.79701377177933419</v>
      </c>
      <c r="T392" s="48" t="s">
        <v>838</v>
      </c>
      <c r="U392" s="21"/>
      <c r="V392" s="13"/>
      <c r="W392" s="13"/>
      <c r="X392" s="23"/>
      <c r="Y392" s="23"/>
      <c r="Z392" s="23"/>
      <c r="AA392" s="23"/>
      <c r="AC392" s="23"/>
    </row>
    <row r="393" spans="1:29" ht="63" x14ac:dyDescent="0.25">
      <c r="A393" s="42" t="s">
        <v>815</v>
      </c>
      <c r="B393" s="53" t="s">
        <v>839</v>
      </c>
      <c r="C393" s="46" t="s">
        <v>840</v>
      </c>
      <c r="D393" s="46" t="s">
        <v>30</v>
      </c>
      <c r="E393" s="45">
        <v>9.5</v>
      </c>
      <c r="F393" s="44" t="s">
        <v>30</v>
      </c>
      <c r="G393" s="46">
        <v>0</v>
      </c>
      <c r="H393" s="44" t="s">
        <v>30</v>
      </c>
      <c r="I393" s="46">
        <f t="shared" si="134"/>
        <v>9.5</v>
      </c>
      <c r="J393" s="44" t="s">
        <v>30</v>
      </c>
      <c r="K393" s="45">
        <v>9.5</v>
      </c>
      <c r="L393" s="44" t="s">
        <v>30</v>
      </c>
      <c r="M393" s="45">
        <v>2.9002170000000001E-2</v>
      </c>
      <c r="N393" s="44" t="s">
        <v>30</v>
      </c>
      <c r="O393" s="47">
        <f t="shared" si="135"/>
        <v>9.47099783</v>
      </c>
      <c r="P393" s="44" t="s">
        <v>30</v>
      </c>
      <c r="Q393" s="47">
        <f t="shared" si="136"/>
        <v>-9.47099783</v>
      </c>
      <c r="R393" s="44" t="s">
        <v>30</v>
      </c>
      <c r="S393" s="88">
        <f t="shared" si="115"/>
        <v>-0.99694713999999995</v>
      </c>
      <c r="T393" s="47" t="s">
        <v>841</v>
      </c>
      <c r="U393" s="21"/>
      <c r="V393" s="13"/>
      <c r="W393" s="13"/>
      <c r="X393" s="23"/>
      <c r="Y393" s="23"/>
      <c r="Z393" s="23"/>
      <c r="AA393" s="23"/>
      <c r="AC393" s="23"/>
    </row>
    <row r="394" spans="1:29" ht="47.25" x14ac:dyDescent="0.25">
      <c r="A394" s="42" t="s">
        <v>815</v>
      </c>
      <c r="B394" s="53" t="s">
        <v>842</v>
      </c>
      <c r="C394" s="46" t="s">
        <v>843</v>
      </c>
      <c r="D394" s="46" t="s">
        <v>30</v>
      </c>
      <c r="E394" s="45">
        <v>30.962319999999998</v>
      </c>
      <c r="F394" s="44" t="s">
        <v>30</v>
      </c>
      <c r="G394" s="46">
        <v>0</v>
      </c>
      <c r="H394" s="44" t="s">
        <v>30</v>
      </c>
      <c r="I394" s="46">
        <f t="shared" si="134"/>
        <v>30.962319999999998</v>
      </c>
      <c r="J394" s="44" t="s">
        <v>30</v>
      </c>
      <c r="K394" s="45">
        <v>0</v>
      </c>
      <c r="L394" s="44" t="s">
        <v>30</v>
      </c>
      <c r="M394" s="45">
        <v>0</v>
      </c>
      <c r="N394" s="44" t="s">
        <v>30</v>
      </c>
      <c r="O394" s="47">
        <f t="shared" si="135"/>
        <v>30.962319999999998</v>
      </c>
      <c r="P394" s="44" t="s">
        <v>30</v>
      </c>
      <c r="Q394" s="47">
        <f t="shared" si="136"/>
        <v>0</v>
      </c>
      <c r="R394" s="44" t="s">
        <v>30</v>
      </c>
      <c r="S394" s="88">
        <v>0</v>
      </c>
      <c r="T394" s="47" t="s">
        <v>30</v>
      </c>
      <c r="U394" s="21"/>
      <c r="V394" s="13"/>
      <c r="W394" s="13"/>
      <c r="X394" s="23"/>
      <c r="Y394" s="23"/>
      <c r="Z394" s="23"/>
      <c r="AA394" s="23"/>
      <c r="AC394" s="23"/>
    </row>
    <row r="395" spans="1:29" ht="31.5" x14ac:dyDescent="0.25">
      <c r="A395" s="42" t="s">
        <v>815</v>
      </c>
      <c r="B395" s="53" t="s">
        <v>844</v>
      </c>
      <c r="C395" s="46" t="s">
        <v>845</v>
      </c>
      <c r="D395" s="46" t="s">
        <v>30</v>
      </c>
      <c r="E395" s="45">
        <v>53.622</v>
      </c>
      <c r="F395" s="44" t="s">
        <v>30</v>
      </c>
      <c r="G395" s="46">
        <v>0</v>
      </c>
      <c r="H395" s="44" t="s">
        <v>30</v>
      </c>
      <c r="I395" s="46">
        <f t="shared" si="134"/>
        <v>53.622</v>
      </c>
      <c r="J395" s="44" t="s">
        <v>30</v>
      </c>
      <c r="K395" s="45">
        <v>53.622</v>
      </c>
      <c r="L395" s="44" t="s">
        <v>30</v>
      </c>
      <c r="M395" s="45">
        <v>57.630839389999998</v>
      </c>
      <c r="N395" s="44" t="s">
        <v>30</v>
      </c>
      <c r="O395" s="47">
        <f t="shared" si="135"/>
        <v>-4.0088393899999986</v>
      </c>
      <c r="P395" s="44" t="s">
        <v>30</v>
      </c>
      <c r="Q395" s="47">
        <f t="shared" si="136"/>
        <v>4.0088393899999986</v>
      </c>
      <c r="R395" s="44" t="s">
        <v>30</v>
      </c>
      <c r="S395" s="88">
        <f t="shared" si="115"/>
        <v>7.4761094140464709E-2</v>
      </c>
      <c r="T395" s="48" t="s">
        <v>90</v>
      </c>
      <c r="U395" s="21"/>
      <c r="V395" s="13"/>
      <c r="W395" s="13"/>
      <c r="X395" s="23"/>
      <c r="Y395" s="23"/>
      <c r="Z395" s="23"/>
      <c r="AA395" s="23"/>
      <c r="AC395" s="23"/>
    </row>
    <row r="396" spans="1:29" ht="47.25" x14ac:dyDescent="0.25">
      <c r="A396" s="42" t="s">
        <v>815</v>
      </c>
      <c r="B396" s="53" t="s">
        <v>846</v>
      </c>
      <c r="C396" s="46" t="s">
        <v>847</v>
      </c>
      <c r="D396" s="46" t="s">
        <v>30</v>
      </c>
      <c r="E396" s="45" t="s">
        <v>30</v>
      </c>
      <c r="F396" s="44" t="s">
        <v>30</v>
      </c>
      <c r="G396" s="46" t="s">
        <v>30</v>
      </c>
      <c r="H396" s="44" t="s">
        <v>30</v>
      </c>
      <c r="I396" s="46" t="s">
        <v>30</v>
      </c>
      <c r="J396" s="44" t="s">
        <v>30</v>
      </c>
      <c r="K396" s="45" t="s">
        <v>30</v>
      </c>
      <c r="L396" s="44" t="s">
        <v>30</v>
      </c>
      <c r="M396" s="45">
        <v>47.78565528</v>
      </c>
      <c r="N396" s="44" t="s">
        <v>30</v>
      </c>
      <c r="O396" s="47" t="s">
        <v>30</v>
      </c>
      <c r="P396" s="44" t="s">
        <v>30</v>
      </c>
      <c r="Q396" s="47" t="s">
        <v>30</v>
      </c>
      <c r="R396" s="44" t="s">
        <v>30</v>
      </c>
      <c r="S396" s="88" t="s">
        <v>30</v>
      </c>
      <c r="T396" s="48" t="s">
        <v>848</v>
      </c>
      <c r="U396" s="21"/>
      <c r="V396" s="13"/>
      <c r="W396" s="13"/>
      <c r="X396" s="23"/>
      <c r="Y396" s="23"/>
      <c r="Z396" s="23"/>
      <c r="AA396" s="23"/>
      <c r="AC396" s="23"/>
    </row>
    <row r="397" spans="1:29" ht="47.25" x14ac:dyDescent="0.25">
      <c r="A397" s="42" t="s">
        <v>815</v>
      </c>
      <c r="B397" s="53" t="s">
        <v>849</v>
      </c>
      <c r="C397" s="46" t="s">
        <v>850</v>
      </c>
      <c r="D397" s="46" t="s">
        <v>30</v>
      </c>
      <c r="E397" s="45" t="s">
        <v>30</v>
      </c>
      <c r="F397" s="44" t="s">
        <v>30</v>
      </c>
      <c r="G397" s="46" t="s">
        <v>30</v>
      </c>
      <c r="H397" s="44" t="s">
        <v>30</v>
      </c>
      <c r="I397" s="46" t="s">
        <v>30</v>
      </c>
      <c r="J397" s="44" t="s">
        <v>30</v>
      </c>
      <c r="K397" s="45" t="s">
        <v>30</v>
      </c>
      <c r="L397" s="44" t="s">
        <v>30</v>
      </c>
      <c r="M397" s="45">
        <v>1.2032287300000002</v>
      </c>
      <c r="N397" s="44" t="s">
        <v>30</v>
      </c>
      <c r="O397" s="47" t="s">
        <v>30</v>
      </c>
      <c r="P397" s="44" t="s">
        <v>30</v>
      </c>
      <c r="Q397" s="47" t="s">
        <v>30</v>
      </c>
      <c r="R397" s="44" t="s">
        <v>30</v>
      </c>
      <c r="S397" s="88" t="s">
        <v>30</v>
      </c>
      <c r="T397" s="48" t="s">
        <v>851</v>
      </c>
      <c r="U397" s="21"/>
      <c r="V397" s="13"/>
      <c r="W397" s="13"/>
      <c r="X397" s="23"/>
      <c r="Y397" s="23"/>
      <c r="Z397" s="23"/>
      <c r="AA397" s="23"/>
      <c r="AC397" s="23"/>
    </row>
    <row r="398" spans="1:29" ht="47.25" x14ac:dyDescent="0.25">
      <c r="A398" s="42" t="s">
        <v>815</v>
      </c>
      <c r="B398" s="53" t="s">
        <v>852</v>
      </c>
      <c r="C398" s="46" t="s">
        <v>853</v>
      </c>
      <c r="D398" s="46" t="s">
        <v>30</v>
      </c>
      <c r="E398" s="45" t="s">
        <v>30</v>
      </c>
      <c r="F398" s="44" t="s">
        <v>30</v>
      </c>
      <c r="G398" s="46" t="s">
        <v>30</v>
      </c>
      <c r="H398" s="44" t="s">
        <v>30</v>
      </c>
      <c r="I398" s="46" t="s">
        <v>30</v>
      </c>
      <c r="J398" s="44" t="s">
        <v>30</v>
      </c>
      <c r="K398" s="45" t="s">
        <v>30</v>
      </c>
      <c r="L398" s="44" t="s">
        <v>30</v>
      </c>
      <c r="M398" s="45">
        <v>1.4389206200000002</v>
      </c>
      <c r="N398" s="44" t="s">
        <v>30</v>
      </c>
      <c r="O398" s="47" t="s">
        <v>30</v>
      </c>
      <c r="P398" s="44" t="s">
        <v>30</v>
      </c>
      <c r="Q398" s="47" t="s">
        <v>30</v>
      </c>
      <c r="R398" s="44" t="s">
        <v>30</v>
      </c>
      <c r="S398" s="88" t="s">
        <v>30</v>
      </c>
      <c r="T398" s="48" t="s">
        <v>854</v>
      </c>
      <c r="U398" s="21"/>
      <c r="V398" s="13"/>
      <c r="W398" s="13"/>
      <c r="X398" s="23"/>
      <c r="Y398" s="23"/>
      <c r="Z398" s="23"/>
      <c r="AA398" s="23"/>
      <c r="AC398" s="23"/>
    </row>
    <row r="399" spans="1:29" ht="31.5" x14ac:dyDescent="0.25">
      <c r="A399" s="42" t="s">
        <v>815</v>
      </c>
      <c r="B399" s="53" t="s">
        <v>855</v>
      </c>
      <c r="C399" s="46" t="s">
        <v>856</v>
      </c>
      <c r="D399" s="46" t="s">
        <v>30</v>
      </c>
      <c r="E399" s="45" t="s">
        <v>30</v>
      </c>
      <c r="F399" s="44" t="s">
        <v>30</v>
      </c>
      <c r="G399" s="46" t="s">
        <v>30</v>
      </c>
      <c r="H399" s="44" t="s">
        <v>30</v>
      </c>
      <c r="I399" s="46" t="s">
        <v>30</v>
      </c>
      <c r="J399" s="44" t="s">
        <v>30</v>
      </c>
      <c r="K399" s="45" t="s">
        <v>30</v>
      </c>
      <c r="L399" s="44" t="s">
        <v>30</v>
      </c>
      <c r="M399" s="45">
        <v>6.7239903999999999</v>
      </c>
      <c r="N399" s="44" t="s">
        <v>30</v>
      </c>
      <c r="O399" s="47" t="s">
        <v>30</v>
      </c>
      <c r="P399" s="44" t="s">
        <v>30</v>
      </c>
      <c r="Q399" s="47" t="s">
        <v>30</v>
      </c>
      <c r="R399" s="44" t="s">
        <v>30</v>
      </c>
      <c r="S399" s="88" t="s">
        <v>30</v>
      </c>
      <c r="T399" s="48" t="s">
        <v>854</v>
      </c>
      <c r="U399" s="21"/>
      <c r="V399" s="13"/>
      <c r="W399" s="13"/>
      <c r="X399" s="23"/>
      <c r="Y399" s="23"/>
      <c r="Z399" s="23"/>
      <c r="AA399" s="23"/>
      <c r="AC399" s="23"/>
    </row>
    <row r="400" spans="1:29" ht="31.5" x14ac:dyDescent="0.25">
      <c r="A400" s="42" t="s">
        <v>815</v>
      </c>
      <c r="B400" s="53" t="s">
        <v>857</v>
      </c>
      <c r="C400" s="46" t="s">
        <v>858</v>
      </c>
      <c r="D400" s="46" t="s">
        <v>30</v>
      </c>
      <c r="E400" s="45">
        <v>58.8</v>
      </c>
      <c r="F400" s="44" t="s">
        <v>30</v>
      </c>
      <c r="G400" s="46">
        <v>0</v>
      </c>
      <c r="H400" s="44" t="s">
        <v>30</v>
      </c>
      <c r="I400" s="46">
        <f t="shared" si="134"/>
        <v>58.8</v>
      </c>
      <c r="J400" s="44" t="s">
        <v>30</v>
      </c>
      <c r="K400" s="45">
        <v>58.8</v>
      </c>
      <c r="L400" s="44" t="s">
        <v>30</v>
      </c>
      <c r="M400" s="45">
        <v>0</v>
      </c>
      <c r="N400" s="44" t="s">
        <v>30</v>
      </c>
      <c r="O400" s="47">
        <f t="shared" si="135"/>
        <v>58.8</v>
      </c>
      <c r="P400" s="44" t="s">
        <v>30</v>
      </c>
      <c r="Q400" s="47">
        <f t="shared" si="136"/>
        <v>-58.8</v>
      </c>
      <c r="R400" s="44" t="s">
        <v>30</v>
      </c>
      <c r="S400" s="88">
        <f t="shared" si="115"/>
        <v>-1</v>
      </c>
      <c r="T400" s="48" t="s">
        <v>859</v>
      </c>
      <c r="U400" s="21"/>
      <c r="V400" s="13"/>
      <c r="W400" s="13"/>
      <c r="X400" s="23"/>
      <c r="Y400" s="23"/>
      <c r="Z400" s="23"/>
      <c r="AA400" s="23"/>
      <c r="AC400" s="23"/>
    </row>
    <row r="401" spans="1:29" ht="31.5" x14ac:dyDescent="0.25">
      <c r="A401" s="42" t="s">
        <v>815</v>
      </c>
      <c r="B401" s="53" t="s">
        <v>860</v>
      </c>
      <c r="C401" s="46" t="s">
        <v>861</v>
      </c>
      <c r="D401" s="46" t="s">
        <v>30</v>
      </c>
      <c r="E401" s="45">
        <v>42.015000000000001</v>
      </c>
      <c r="F401" s="44" t="s">
        <v>30</v>
      </c>
      <c r="G401" s="46">
        <v>0</v>
      </c>
      <c r="H401" s="44" t="s">
        <v>30</v>
      </c>
      <c r="I401" s="46">
        <f t="shared" si="134"/>
        <v>42.015000000000001</v>
      </c>
      <c r="J401" s="44" t="s">
        <v>30</v>
      </c>
      <c r="K401" s="45">
        <v>42.015000000000001</v>
      </c>
      <c r="L401" s="44" t="s">
        <v>30</v>
      </c>
      <c r="M401" s="45">
        <v>0</v>
      </c>
      <c r="N401" s="44" t="s">
        <v>30</v>
      </c>
      <c r="O401" s="47">
        <f t="shared" si="135"/>
        <v>42.015000000000001</v>
      </c>
      <c r="P401" s="44" t="s">
        <v>30</v>
      </c>
      <c r="Q401" s="47">
        <f t="shared" si="136"/>
        <v>-42.015000000000001</v>
      </c>
      <c r="R401" s="44" t="s">
        <v>30</v>
      </c>
      <c r="S401" s="88">
        <f t="shared" si="115"/>
        <v>-1</v>
      </c>
      <c r="T401" s="48" t="s">
        <v>859</v>
      </c>
      <c r="U401" s="21"/>
      <c r="V401" s="13"/>
      <c r="W401" s="13"/>
      <c r="X401" s="23"/>
      <c r="Y401" s="23"/>
      <c r="Z401" s="23"/>
      <c r="AA401" s="23"/>
      <c r="AC401" s="23"/>
    </row>
    <row r="402" spans="1:29" ht="31.5" x14ac:dyDescent="0.25">
      <c r="A402" s="42" t="s">
        <v>815</v>
      </c>
      <c r="B402" s="53" t="s">
        <v>862</v>
      </c>
      <c r="C402" s="46" t="s">
        <v>863</v>
      </c>
      <c r="D402" s="46" t="s">
        <v>30</v>
      </c>
      <c r="E402" s="45">
        <v>11.112</v>
      </c>
      <c r="F402" s="44" t="s">
        <v>30</v>
      </c>
      <c r="G402" s="46">
        <v>0</v>
      </c>
      <c r="H402" s="44" t="s">
        <v>30</v>
      </c>
      <c r="I402" s="46">
        <f t="shared" si="134"/>
        <v>11.112</v>
      </c>
      <c r="J402" s="44" t="s">
        <v>30</v>
      </c>
      <c r="K402" s="45">
        <v>11.112</v>
      </c>
      <c r="L402" s="44" t="s">
        <v>30</v>
      </c>
      <c r="M402" s="45">
        <v>0</v>
      </c>
      <c r="N402" s="44" t="s">
        <v>30</v>
      </c>
      <c r="O402" s="47">
        <f t="shared" si="135"/>
        <v>11.112</v>
      </c>
      <c r="P402" s="44" t="s">
        <v>30</v>
      </c>
      <c r="Q402" s="47">
        <f t="shared" si="136"/>
        <v>-11.112</v>
      </c>
      <c r="R402" s="44" t="s">
        <v>30</v>
      </c>
      <c r="S402" s="88">
        <f t="shared" si="115"/>
        <v>-1</v>
      </c>
      <c r="T402" s="48" t="s">
        <v>859</v>
      </c>
      <c r="U402" s="21"/>
      <c r="V402" s="13"/>
      <c r="W402" s="13"/>
      <c r="X402" s="23"/>
      <c r="Y402" s="23"/>
      <c r="Z402" s="23"/>
      <c r="AA402" s="23"/>
      <c r="AC402" s="23"/>
    </row>
    <row r="403" spans="1:29" ht="31.5" x14ac:dyDescent="0.25">
      <c r="A403" s="42" t="s">
        <v>815</v>
      </c>
      <c r="B403" s="53" t="s">
        <v>864</v>
      </c>
      <c r="C403" s="46" t="s">
        <v>865</v>
      </c>
      <c r="D403" s="46" t="s">
        <v>30</v>
      </c>
      <c r="E403" s="45">
        <v>33.819000000000003</v>
      </c>
      <c r="F403" s="44" t="s">
        <v>30</v>
      </c>
      <c r="G403" s="46">
        <v>0</v>
      </c>
      <c r="H403" s="44" t="s">
        <v>30</v>
      </c>
      <c r="I403" s="46">
        <f t="shared" si="134"/>
        <v>33.819000000000003</v>
      </c>
      <c r="J403" s="44" t="s">
        <v>30</v>
      </c>
      <c r="K403" s="45">
        <v>33.819000000000003</v>
      </c>
      <c r="L403" s="44" t="s">
        <v>30</v>
      </c>
      <c r="M403" s="45">
        <v>0</v>
      </c>
      <c r="N403" s="44" t="s">
        <v>30</v>
      </c>
      <c r="O403" s="47">
        <f t="shared" si="135"/>
        <v>33.819000000000003</v>
      </c>
      <c r="P403" s="44" t="s">
        <v>30</v>
      </c>
      <c r="Q403" s="47">
        <f t="shared" si="136"/>
        <v>-33.819000000000003</v>
      </c>
      <c r="R403" s="44" t="s">
        <v>30</v>
      </c>
      <c r="S403" s="88">
        <f t="shared" si="115"/>
        <v>-1</v>
      </c>
      <c r="T403" s="48" t="s">
        <v>859</v>
      </c>
      <c r="U403" s="21"/>
      <c r="V403" s="13"/>
      <c r="W403" s="13"/>
      <c r="X403" s="23"/>
      <c r="Y403" s="23"/>
      <c r="Z403" s="23"/>
      <c r="AA403" s="23"/>
      <c r="AC403" s="23"/>
    </row>
    <row r="404" spans="1:29" ht="31.5" x14ac:dyDescent="0.25">
      <c r="A404" s="42" t="s">
        <v>815</v>
      </c>
      <c r="B404" s="53" t="s">
        <v>866</v>
      </c>
      <c r="C404" s="46" t="s">
        <v>867</v>
      </c>
      <c r="D404" s="46" t="s">
        <v>30</v>
      </c>
      <c r="E404" s="45">
        <v>10.356</v>
      </c>
      <c r="F404" s="44" t="s">
        <v>30</v>
      </c>
      <c r="G404" s="46">
        <v>0</v>
      </c>
      <c r="H404" s="44" t="s">
        <v>30</v>
      </c>
      <c r="I404" s="46">
        <f t="shared" si="134"/>
        <v>10.356</v>
      </c>
      <c r="J404" s="44" t="s">
        <v>30</v>
      </c>
      <c r="K404" s="45">
        <v>10.356</v>
      </c>
      <c r="L404" s="44" t="s">
        <v>30</v>
      </c>
      <c r="M404" s="45">
        <v>0</v>
      </c>
      <c r="N404" s="44" t="s">
        <v>30</v>
      </c>
      <c r="O404" s="47">
        <f t="shared" si="135"/>
        <v>10.356</v>
      </c>
      <c r="P404" s="44" t="s">
        <v>30</v>
      </c>
      <c r="Q404" s="47">
        <f t="shared" si="136"/>
        <v>-10.356</v>
      </c>
      <c r="R404" s="44" t="s">
        <v>30</v>
      </c>
      <c r="S404" s="88">
        <f t="shared" ref="S404:S467" si="137">Q404/K404</f>
        <v>-1</v>
      </c>
      <c r="T404" s="48" t="s">
        <v>859</v>
      </c>
      <c r="U404" s="21"/>
      <c r="V404" s="13"/>
      <c r="W404" s="13"/>
      <c r="X404" s="23"/>
      <c r="Y404" s="23"/>
      <c r="Z404" s="23"/>
      <c r="AA404" s="23"/>
      <c r="AC404" s="23"/>
    </row>
    <row r="405" spans="1:29" ht="47.25" x14ac:dyDescent="0.25">
      <c r="A405" s="42" t="s">
        <v>815</v>
      </c>
      <c r="B405" s="53" t="s">
        <v>868</v>
      </c>
      <c r="C405" s="46" t="s">
        <v>869</v>
      </c>
      <c r="D405" s="46" t="s">
        <v>30</v>
      </c>
      <c r="E405" s="45">
        <v>16.326000000000001</v>
      </c>
      <c r="F405" s="44" t="s">
        <v>30</v>
      </c>
      <c r="G405" s="46">
        <v>0</v>
      </c>
      <c r="H405" s="44" t="s">
        <v>30</v>
      </c>
      <c r="I405" s="46">
        <f t="shared" si="134"/>
        <v>16.326000000000001</v>
      </c>
      <c r="J405" s="44" t="s">
        <v>30</v>
      </c>
      <c r="K405" s="45">
        <v>16.326000000000001</v>
      </c>
      <c r="L405" s="44" t="s">
        <v>30</v>
      </c>
      <c r="M405" s="45">
        <v>0</v>
      </c>
      <c r="N405" s="44" t="s">
        <v>30</v>
      </c>
      <c r="O405" s="47">
        <f t="shared" si="135"/>
        <v>16.326000000000001</v>
      </c>
      <c r="P405" s="44" t="s">
        <v>30</v>
      </c>
      <c r="Q405" s="47">
        <f t="shared" si="136"/>
        <v>-16.326000000000001</v>
      </c>
      <c r="R405" s="44" t="s">
        <v>30</v>
      </c>
      <c r="S405" s="88">
        <f t="shared" si="137"/>
        <v>-1</v>
      </c>
      <c r="T405" s="47" t="s">
        <v>859</v>
      </c>
      <c r="U405" s="21"/>
      <c r="V405" s="13"/>
      <c r="W405" s="13"/>
      <c r="X405" s="23"/>
      <c r="Y405" s="23"/>
      <c r="Z405" s="23"/>
      <c r="AA405" s="23"/>
      <c r="AC405" s="23"/>
    </row>
    <row r="406" spans="1:29" ht="31.5" x14ac:dyDescent="0.25">
      <c r="A406" s="42" t="s">
        <v>815</v>
      </c>
      <c r="B406" s="53" t="s">
        <v>870</v>
      </c>
      <c r="C406" s="46" t="s">
        <v>871</v>
      </c>
      <c r="D406" s="46" t="s">
        <v>30</v>
      </c>
      <c r="E406" s="45">
        <v>12.416</v>
      </c>
      <c r="F406" s="44" t="s">
        <v>30</v>
      </c>
      <c r="G406" s="46">
        <v>0</v>
      </c>
      <c r="H406" s="44" t="s">
        <v>30</v>
      </c>
      <c r="I406" s="46">
        <f t="shared" si="134"/>
        <v>12.416</v>
      </c>
      <c r="J406" s="44" t="s">
        <v>30</v>
      </c>
      <c r="K406" s="45">
        <v>12.416</v>
      </c>
      <c r="L406" s="44" t="s">
        <v>30</v>
      </c>
      <c r="M406" s="45">
        <v>0</v>
      </c>
      <c r="N406" s="44" t="s">
        <v>30</v>
      </c>
      <c r="O406" s="47">
        <f t="shared" si="135"/>
        <v>12.416</v>
      </c>
      <c r="P406" s="44" t="s">
        <v>30</v>
      </c>
      <c r="Q406" s="47">
        <f t="shared" si="136"/>
        <v>-12.416</v>
      </c>
      <c r="R406" s="44" t="s">
        <v>30</v>
      </c>
      <c r="S406" s="88">
        <f t="shared" si="137"/>
        <v>-1</v>
      </c>
      <c r="T406" s="48" t="s">
        <v>859</v>
      </c>
      <c r="U406" s="21"/>
      <c r="V406" s="13"/>
      <c r="W406" s="13"/>
      <c r="X406" s="23"/>
      <c r="Y406" s="23"/>
      <c r="Z406" s="23"/>
      <c r="AA406" s="23"/>
      <c r="AC406" s="23"/>
    </row>
    <row r="407" spans="1:29" ht="50.25" customHeight="1" x14ac:dyDescent="0.25">
      <c r="A407" s="42" t="s">
        <v>815</v>
      </c>
      <c r="B407" s="53" t="s">
        <v>872</v>
      </c>
      <c r="C407" s="46" t="s">
        <v>873</v>
      </c>
      <c r="D407" s="45" t="s">
        <v>30</v>
      </c>
      <c r="E407" s="45">
        <v>6.6890000000000001</v>
      </c>
      <c r="F407" s="44" t="s">
        <v>30</v>
      </c>
      <c r="G407" s="46">
        <v>0</v>
      </c>
      <c r="H407" s="44" t="s">
        <v>30</v>
      </c>
      <c r="I407" s="46">
        <f t="shared" si="134"/>
        <v>6.6890000000000001</v>
      </c>
      <c r="J407" s="44" t="s">
        <v>30</v>
      </c>
      <c r="K407" s="45">
        <v>6.6890000000000001</v>
      </c>
      <c r="L407" s="44" t="s">
        <v>30</v>
      </c>
      <c r="M407" s="45">
        <v>0</v>
      </c>
      <c r="N407" s="44" t="s">
        <v>30</v>
      </c>
      <c r="O407" s="47">
        <f t="shared" si="135"/>
        <v>6.6890000000000001</v>
      </c>
      <c r="P407" s="44" t="s">
        <v>30</v>
      </c>
      <c r="Q407" s="47">
        <f t="shared" si="136"/>
        <v>-6.6890000000000001</v>
      </c>
      <c r="R407" s="44" t="s">
        <v>30</v>
      </c>
      <c r="S407" s="88">
        <f t="shared" si="137"/>
        <v>-1</v>
      </c>
      <c r="T407" s="48" t="s">
        <v>859</v>
      </c>
      <c r="U407" s="21"/>
      <c r="V407" s="13"/>
      <c r="W407" s="13"/>
      <c r="X407" s="23"/>
      <c r="Y407" s="23"/>
      <c r="Z407" s="23"/>
      <c r="AA407" s="23"/>
      <c r="AC407" s="23"/>
    </row>
    <row r="408" spans="1:29" ht="45" customHeight="1" x14ac:dyDescent="0.25">
      <c r="A408" s="42" t="s">
        <v>815</v>
      </c>
      <c r="B408" s="53" t="s">
        <v>874</v>
      </c>
      <c r="C408" s="46" t="s">
        <v>875</v>
      </c>
      <c r="D408" s="45" t="s">
        <v>30</v>
      </c>
      <c r="E408" s="45">
        <v>32.85</v>
      </c>
      <c r="F408" s="44" t="s">
        <v>30</v>
      </c>
      <c r="G408" s="46">
        <v>0</v>
      </c>
      <c r="H408" s="44" t="s">
        <v>30</v>
      </c>
      <c r="I408" s="46">
        <f t="shared" si="134"/>
        <v>32.85</v>
      </c>
      <c r="J408" s="44" t="s">
        <v>30</v>
      </c>
      <c r="K408" s="45">
        <v>32.85</v>
      </c>
      <c r="L408" s="44" t="s">
        <v>30</v>
      </c>
      <c r="M408" s="45">
        <v>0</v>
      </c>
      <c r="N408" s="44" t="s">
        <v>30</v>
      </c>
      <c r="O408" s="47">
        <f t="shared" si="135"/>
        <v>32.85</v>
      </c>
      <c r="P408" s="44" t="s">
        <v>30</v>
      </c>
      <c r="Q408" s="47">
        <f t="shared" si="136"/>
        <v>-32.85</v>
      </c>
      <c r="R408" s="44" t="s">
        <v>30</v>
      </c>
      <c r="S408" s="88">
        <f t="shared" si="137"/>
        <v>-1</v>
      </c>
      <c r="T408" s="48" t="s">
        <v>859</v>
      </c>
      <c r="U408" s="21"/>
      <c r="V408" s="13"/>
      <c r="W408" s="13"/>
      <c r="X408" s="23"/>
      <c r="Y408" s="23"/>
      <c r="Z408" s="23"/>
      <c r="AA408" s="23"/>
      <c r="AC408" s="23"/>
    </row>
    <row r="409" spans="1:29" ht="53.25" customHeight="1" x14ac:dyDescent="0.25">
      <c r="A409" s="42" t="s">
        <v>815</v>
      </c>
      <c r="B409" s="53" t="s">
        <v>876</v>
      </c>
      <c r="C409" s="46" t="s">
        <v>877</v>
      </c>
      <c r="D409" s="45" t="s">
        <v>30</v>
      </c>
      <c r="E409" s="45">
        <v>7.5038301199999999</v>
      </c>
      <c r="F409" s="44" t="s">
        <v>30</v>
      </c>
      <c r="G409" s="46">
        <v>4.5132390099999995</v>
      </c>
      <c r="H409" s="44" t="s">
        <v>30</v>
      </c>
      <c r="I409" s="46">
        <f t="shared" si="134"/>
        <v>2.9905911100000004</v>
      </c>
      <c r="J409" s="44" t="s">
        <v>30</v>
      </c>
      <c r="K409" s="45">
        <v>1.5</v>
      </c>
      <c r="L409" s="44" t="s">
        <v>30</v>
      </c>
      <c r="M409" s="45">
        <v>1.5954210200000001</v>
      </c>
      <c r="N409" s="44" t="s">
        <v>30</v>
      </c>
      <c r="O409" s="47">
        <f t="shared" si="135"/>
        <v>1.3951700900000004</v>
      </c>
      <c r="P409" s="44" t="s">
        <v>30</v>
      </c>
      <c r="Q409" s="47">
        <f t="shared" si="136"/>
        <v>9.5421020000000079E-2</v>
      </c>
      <c r="R409" s="44" t="s">
        <v>30</v>
      </c>
      <c r="S409" s="88">
        <f t="shared" si="137"/>
        <v>6.3614013333333386E-2</v>
      </c>
      <c r="T409" s="48" t="s">
        <v>30</v>
      </c>
      <c r="U409" s="21"/>
      <c r="V409" s="13"/>
      <c r="W409" s="13"/>
      <c r="X409" s="23"/>
      <c r="Y409" s="23"/>
      <c r="Z409" s="23"/>
      <c r="AA409" s="23"/>
      <c r="AC409" s="23"/>
    </row>
    <row r="410" spans="1:29" ht="47.25" x14ac:dyDescent="0.25">
      <c r="A410" s="42" t="s">
        <v>815</v>
      </c>
      <c r="B410" s="53" t="s">
        <v>878</v>
      </c>
      <c r="C410" s="46" t="s">
        <v>879</v>
      </c>
      <c r="D410" s="45" t="s">
        <v>30</v>
      </c>
      <c r="E410" s="45">
        <v>96.337000000000018</v>
      </c>
      <c r="F410" s="44" t="s">
        <v>30</v>
      </c>
      <c r="G410" s="46">
        <v>44.963989959999999</v>
      </c>
      <c r="H410" s="44" t="s">
        <v>30</v>
      </c>
      <c r="I410" s="46">
        <f t="shared" si="134"/>
        <v>51.373010040000018</v>
      </c>
      <c r="J410" s="44" t="s">
        <v>30</v>
      </c>
      <c r="K410" s="45">
        <v>22</v>
      </c>
      <c r="L410" s="44" t="s">
        <v>30</v>
      </c>
      <c r="M410" s="45">
        <v>17.685596320000002</v>
      </c>
      <c r="N410" s="44" t="s">
        <v>30</v>
      </c>
      <c r="O410" s="47">
        <f t="shared" si="135"/>
        <v>33.687413720000016</v>
      </c>
      <c r="P410" s="44" t="s">
        <v>30</v>
      </c>
      <c r="Q410" s="47">
        <f t="shared" si="136"/>
        <v>-4.3144036799999981</v>
      </c>
      <c r="R410" s="44" t="s">
        <v>30</v>
      </c>
      <c r="S410" s="88">
        <f t="shared" si="137"/>
        <v>-0.1961092581818181</v>
      </c>
      <c r="T410" s="48" t="s">
        <v>880</v>
      </c>
      <c r="U410" s="21"/>
      <c r="V410" s="13"/>
      <c r="W410" s="13"/>
      <c r="X410" s="23"/>
      <c r="Y410" s="23"/>
      <c r="Z410" s="23"/>
      <c r="AA410" s="23"/>
      <c r="AC410" s="23"/>
    </row>
    <row r="411" spans="1:29" s="23" customFormat="1" ht="53.25" customHeight="1" x14ac:dyDescent="0.25">
      <c r="A411" s="30" t="s">
        <v>881</v>
      </c>
      <c r="B411" s="36" t="s">
        <v>204</v>
      </c>
      <c r="C411" s="32" t="s">
        <v>29</v>
      </c>
      <c r="D411" s="33" t="s">
        <v>30</v>
      </c>
      <c r="E411" s="33">
        <f>SUM(E412:E439)</f>
        <v>1432.5926152794916</v>
      </c>
      <c r="F411" s="34" t="s">
        <v>30</v>
      </c>
      <c r="G411" s="33">
        <f>SUM(G412:G439)</f>
        <v>145.98335458</v>
      </c>
      <c r="H411" s="34" t="s">
        <v>30</v>
      </c>
      <c r="I411" s="33">
        <f>SUM(I412:I439)</f>
        <v>1286.6092606994914</v>
      </c>
      <c r="J411" s="34" t="s">
        <v>30</v>
      </c>
      <c r="K411" s="33">
        <f>SUM(K412:K439)</f>
        <v>227.03279896000001</v>
      </c>
      <c r="L411" s="34" t="s">
        <v>30</v>
      </c>
      <c r="M411" s="33">
        <f>SUM(M412:M439)</f>
        <v>131.55786437999998</v>
      </c>
      <c r="N411" s="34" t="s">
        <v>30</v>
      </c>
      <c r="O411" s="33">
        <f>SUM(O412:O439)</f>
        <v>1156.2212083594914</v>
      </c>
      <c r="P411" s="34" t="s">
        <v>30</v>
      </c>
      <c r="Q411" s="33">
        <f>SUM(Q412:Q439)</f>
        <v>-96.644746620000021</v>
      </c>
      <c r="R411" s="34" t="s">
        <v>30</v>
      </c>
      <c r="S411" s="35">
        <f t="shared" si="137"/>
        <v>-0.42568627556332717</v>
      </c>
      <c r="T411" s="33" t="s">
        <v>30</v>
      </c>
      <c r="U411" s="21"/>
      <c r="V411" s="22"/>
      <c r="W411" s="22"/>
    </row>
    <row r="412" spans="1:29" ht="31.5" x14ac:dyDescent="0.25">
      <c r="A412" s="49" t="s">
        <v>881</v>
      </c>
      <c r="B412" s="57" t="s">
        <v>882</v>
      </c>
      <c r="C412" s="47" t="s">
        <v>883</v>
      </c>
      <c r="D412" s="45" t="s">
        <v>30</v>
      </c>
      <c r="E412" s="45">
        <v>6.0000000000000009</v>
      </c>
      <c r="F412" s="44" t="s">
        <v>30</v>
      </c>
      <c r="G412" s="46">
        <v>6.1312751000000008</v>
      </c>
      <c r="H412" s="44" t="s">
        <v>30</v>
      </c>
      <c r="I412" s="46">
        <f t="shared" ref="I412:I439" si="138">E412-G412</f>
        <v>-0.13127509999999987</v>
      </c>
      <c r="J412" s="44" t="s">
        <v>30</v>
      </c>
      <c r="K412" s="45">
        <v>0</v>
      </c>
      <c r="L412" s="44" t="s">
        <v>30</v>
      </c>
      <c r="M412" s="45">
        <v>0</v>
      </c>
      <c r="N412" s="44" t="s">
        <v>30</v>
      </c>
      <c r="O412" s="47">
        <f t="shared" ref="O412:O439" si="139">I412-M412</f>
        <v>-0.13127509999999987</v>
      </c>
      <c r="P412" s="44" t="s">
        <v>30</v>
      </c>
      <c r="Q412" s="47">
        <f t="shared" ref="Q412:Q439" si="140">M412-K412</f>
        <v>0</v>
      </c>
      <c r="R412" s="44" t="s">
        <v>30</v>
      </c>
      <c r="S412" s="88">
        <v>0</v>
      </c>
      <c r="T412" s="47" t="s">
        <v>884</v>
      </c>
      <c r="U412" s="21"/>
      <c r="V412" s="13"/>
      <c r="W412" s="13"/>
      <c r="X412" s="23"/>
      <c r="Y412" s="23"/>
      <c r="Z412" s="23"/>
      <c r="AA412" s="23"/>
      <c r="AC412" s="23"/>
    </row>
    <row r="413" spans="1:29" ht="31.5" x14ac:dyDescent="0.25">
      <c r="A413" s="49" t="s">
        <v>881</v>
      </c>
      <c r="B413" s="57" t="s">
        <v>885</v>
      </c>
      <c r="C413" s="47" t="s">
        <v>886</v>
      </c>
      <c r="D413" s="45" t="s">
        <v>30</v>
      </c>
      <c r="E413" s="45">
        <v>8.5000000000000018</v>
      </c>
      <c r="F413" s="44" t="s">
        <v>30</v>
      </c>
      <c r="G413" s="46">
        <v>0</v>
      </c>
      <c r="H413" s="44" t="s">
        <v>30</v>
      </c>
      <c r="I413" s="46">
        <f t="shared" si="138"/>
        <v>8.5000000000000018</v>
      </c>
      <c r="J413" s="44" t="s">
        <v>30</v>
      </c>
      <c r="K413" s="45">
        <v>0</v>
      </c>
      <c r="L413" s="44" t="s">
        <v>30</v>
      </c>
      <c r="M413" s="45">
        <v>0</v>
      </c>
      <c r="N413" s="44" t="s">
        <v>30</v>
      </c>
      <c r="O413" s="47">
        <f t="shared" si="139"/>
        <v>8.5000000000000018</v>
      </c>
      <c r="P413" s="44" t="s">
        <v>30</v>
      </c>
      <c r="Q413" s="47">
        <f t="shared" si="140"/>
        <v>0</v>
      </c>
      <c r="R413" s="44" t="s">
        <v>30</v>
      </c>
      <c r="S413" s="88">
        <v>0</v>
      </c>
      <c r="T413" s="47" t="s">
        <v>30</v>
      </c>
      <c r="U413" s="21"/>
      <c r="V413" s="13"/>
      <c r="W413" s="13"/>
      <c r="X413" s="23"/>
      <c r="Y413" s="23"/>
      <c r="Z413" s="23"/>
      <c r="AA413" s="23"/>
      <c r="AC413" s="23"/>
    </row>
    <row r="414" spans="1:29" ht="47.25" x14ac:dyDescent="0.25">
      <c r="A414" s="42" t="s">
        <v>881</v>
      </c>
      <c r="B414" s="72" t="s">
        <v>887</v>
      </c>
      <c r="C414" s="46" t="s">
        <v>888</v>
      </c>
      <c r="D414" s="45" t="s">
        <v>30</v>
      </c>
      <c r="E414" s="45">
        <v>197.9275531101695</v>
      </c>
      <c r="F414" s="44" t="s">
        <v>30</v>
      </c>
      <c r="G414" s="46">
        <v>21.981981119999997</v>
      </c>
      <c r="H414" s="44" t="s">
        <v>30</v>
      </c>
      <c r="I414" s="46">
        <f t="shared" si="138"/>
        <v>175.9455719901695</v>
      </c>
      <c r="J414" s="44" t="s">
        <v>30</v>
      </c>
      <c r="K414" s="45">
        <v>11.391</v>
      </c>
      <c r="L414" s="44" t="s">
        <v>30</v>
      </c>
      <c r="M414" s="45">
        <v>0</v>
      </c>
      <c r="N414" s="44" t="s">
        <v>30</v>
      </c>
      <c r="O414" s="47">
        <f t="shared" si="139"/>
        <v>175.9455719901695</v>
      </c>
      <c r="P414" s="44" t="s">
        <v>30</v>
      </c>
      <c r="Q414" s="47">
        <f t="shared" si="140"/>
        <v>-11.391</v>
      </c>
      <c r="R414" s="44" t="s">
        <v>30</v>
      </c>
      <c r="S414" s="88">
        <f t="shared" si="137"/>
        <v>-1</v>
      </c>
      <c r="T414" s="47" t="s">
        <v>889</v>
      </c>
      <c r="U414" s="21"/>
      <c r="V414" s="13"/>
      <c r="W414" s="13"/>
      <c r="X414" s="23"/>
      <c r="Y414" s="23"/>
      <c r="Z414" s="23"/>
      <c r="AA414" s="23"/>
      <c r="AC414" s="23"/>
    </row>
    <row r="415" spans="1:29" ht="31.5" x14ac:dyDescent="0.25">
      <c r="A415" s="49" t="s">
        <v>881</v>
      </c>
      <c r="B415" s="50" t="s">
        <v>890</v>
      </c>
      <c r="C415" s="71" t="s">
        <v>891</v>
      </c>
      <c r="D415" s="45" t="s">
        <v>30</v>
      </c>
      <c r="E415" s="45">
        <v>230.28545000000003</v>
      </c>
      <c r="F415" s="44" t="s">
        <v>30</v>
      </c>
      <c r="G415" s="46">
        <v>27.921824269999998</v>
      </c>
      <c r="H415" s="44" t="s">
        <v>30</v>
      </c>
      <c r="I415" s="46">
        <f t="shared" si="138"/>
        <v>202.36362573000002</v>
      </c>
      <c r="J415" s="44" t="s">
        <v>30</v>
      </c>
      <c r="K415" s="45">
        <v>5.0000000000000009</v>
      </c>
      <c r="L415" s="44" t="s">
        <v>30</v>
      </c>
      <c r="M415" s="45">
        <v>4.3170641299999994</v>
      </c>
      <c r="N415" s="44" t="s">
        <v>30</v>
      </c>
      <c r="O415" s="47">
        <f t="shared" si="139"/>
        <v>198.04656160000002</v>
      </c>
      <c r="P415" s="44" t="s">
        <v>30</v>
      </c>
      <c r="Q415" s="47">
        <f t="shared" si="140"/>
        <v>-0.68293587000000144</v>
      </c>
      <c r="R415" s="44" t="s">
        <v>30</v>
      </c>
      <c r="S415" s="88">
        <f t="shared" si="137"/>
        <v>-0.13658717400000026</v>
      </c>
      <c r="T415" s="47" t="s">
        <v>880</v>
      </c>
      <c r="U415" s="21"/>
      <c r="V415" s="13"/>
      <c r="W415" s="13"/>
      <c r="X415" s="23"/>
      <c r="Y415" s="23"/>
      <c r="Z415" s="23"/>
      <c r="AA415" s="23"/>
      <c r="AC415" s="23"/>
    </row>
    <row r="416" spans="1:29" ht="31.5" x14ac:dyDescent="0.25">
      <c r="A416" s="42" t="s">
        <v>881</v>
      </c>
      <c r="B416" s="72" t="s">
        <v>892</v>
      </c>
      <c r="C416" s="46" t="s">
        <v>893</v>
      </c>
      <c r="D416" s="54" t="s">
        <v>30</v>
      </c>
      <c r="E416" s="54">
        <v>2.9249779399999998</v>
      </c>
      <c r="F416" s="44" t="s">
        <v>30</v>
      </c>
      <c r="G416" s="46">
        <v>0.52497793999999998</v>
      </c>
      <c r="H416" s="44" t="s">
        <v>30</v>
      </c>
      <c r="I416" s="46">
        <f t="shared" si="138"/>
        <v>2.4</v>
      </c>
      <c r="J416" s="44" t="s">
        <v>30</v>
      </c>
      <c r="K416" s="45">
        <v>0.89999999999999991</v>
      </c>
      <c r="L416" s="44" t="s">
        <v>30</v>
      </c>
      <c r="M416" s="45">
        <v>0</v>
      </c>
      <c r="N416" s="44" t="s">
        <v>30</v>
      </c>
      <c r="O416" s="47">
        <f t="shared" si="139"/>
        <v>2.4</v>
      </c>
      <c r="P416" s="44" t="s">
        <v>30</v>
      </c>
      <c r="Q416" s="47">
        <f t="shared" si="140"/>
        <v>-0.89999999999999991</v>
      </c>
      <c r="R416" s="44" t="s">
        <v>30</v>
      </c>
      <c r="S416" s="88">
        <f t="shared" si="137"/>
        <v>-1</v>
      </c>
      <c r="T416" s="47" t="s">
        <v>894</v>
      </c>
      <c r="U416" s="21"/>
      <c r="V416" s="13"/>
      <c r="W416" s="13"/>
      <c r="X416" s="23"/>
      <c r="Y416" s="23"/>
      <c r="Z416" s="23"/>
      <c r="AA416" s="23"/>
      <c r="AC416" s="23"/>
    </row>
    <row r="417" spans="1:29" ht="141.75" x14ac:dyDescent="0.25">
      <c r="A417" s="42" t="s">
        <v>881</v>
      </c>
      <c r="B417" s="72" t="s">
        <v>895</v>
      </c>
      <c r="C417" s="46" t="s">
        <v>896</v>
      </c>
      <c r="D417" s="45" t="s">
        <v>30</v>
      </c>
      <c r="E417" s="45">
        <v>6.9</v>
      </c>
      <c r="F417" s="44" t="s">
        <v>30</v>
      </c>
      <c r="G417" s="46">
        <v>0</v>
      </c>
      <c r="H417" s="44" t="s">
        <v>30</v>
      </c>
      <c r="I417" s="46">
        <f t="shared" si="138"/>
        <v>6.9</v>
      </c>
      <c r="J417" s="44" t="s">
        <v>30</v>
      </c>
      <c r="K417" s="45">
        <v>0</v>
      </c>
      <c r="L417" s="44" t="s">
        <v>30</v>
      </c>
      <c r="M417" s="45">
        <v>0.65811149999999996</v>
      </c>
      <c r="N417" s="44" t="s">
        <v>30</v>
      </c>
      <c r="O417" s="47">
        <f t="shared" si="139"/>
        <v>6.2418885</v>
      </c>
      <c r="P417" s="44" t="s">
        <v>30</v>
      </c>
      <c r="Q417" s="47">
        <f t="shared" si="140"/>
        <v>0.65811149999999996</v>
      </c>
      <c r="R417" s="44" t="s">
        <v>30</v>
      </c>
      <c r="S417" s="88">
        <v>1</v>
      </c>
      <c r="T417" s="47" t="s">
        <v>897</v>
      </c>
      <c r="U417" s="21"/>
      <c r="V417" s="13"/>
      <c r="W417" s="13"/>
      <c r="X417" s="23"/>
      <c r="Y417" s="23"/>
      <c r="Z417" s="23"/>
      <c r="AA417" s="23"/>
      <c r="AC417" s="23"/>
    </row>
    <row r="418" spans="1:29" ht="54.75" customHeight="1" x14ac:dyDescent="0.25">
      <c r="A418" s="42" t="s">
        <v>881</v>
      </c>
      <c r="B418" s="72" t="s">
        <v>898</v>
      </c>
      <c r="C418" s="46" t="s">
        <v>899</v>
      </c>
      <c r="D418" s="45" t="s">
        <v>30</v>
      </c>
      <c r="E418" s="45">
        <v>5.4993526499999996</v>
      </c>
      <c r="F418" s="44" t="s">
        <v>30</v>
      </c>
      <c r="G418" s="46">
        <v>0.49935265000000001</v>
      </c>
      <c r="H418" s="44" t="s">
        <v>30</v>
      </c>
      <c r="I418" s="46">
        <f t="shared" si="138"/>
        <v>5</v>
      </c>
      <c r="J418" s="44" t="s">
        <v>30</v>
      </c>
      <c r="K418" s="45">
        <v>5</v>
      </c>
      <c r="L418" s="44" t="s">
        <v>30</v>
      </c>
      <c r="M418" s="45">
        <v>1.2804583200000001</v>
      </c>
      <c r="N418" s="44" t="s">
        <v>30</v>
      </c>
      <c r="O418" s="47">
        <f t="shared" si="139"/>
        <v>3.7195416799999999</v>
      </c>
      <c r="P418" s="44" t="s">
        <v>30</v>
      </c>
      <c r="Q418" s="47">
        <f t="shared" si="140"/>
        <v>-3.7195416799999999</v>
      </c>
      <c r="R418" s="44" t="s">
        <v>30</v>
      </c>
      <c r="S418" s="88">
        <f t="shared" si="137"/>
        <v>-0.74390833599999995</v>
      </c>
      <c r="T418" s="47" t="s">
        <v>880</v>
      </c>
      <c r="U418" s="21"/>
      <c r="V418" s="13"/>
      <c r="W418" s="13"/>
      <c r="X418" s="23"/>
      <c r="Y418" s="23"/>
      <c r="Z418" s="23"/>
      <c r="AA418" s="23"/>
      <c r="AC418" s="23"/>
    </row>
    <row r="419" spans="1:29" ht="47.25" x14ac:dyDescent="0.25">
      <c r="A419" s="42" t="s">
        <v>881</v>
      </c>
      <c r="B419" s="72" t="s">
        <v>900</v>
      </c>
      <c r="C419" s="46" t="s">
        <v>901</v>
      </c>
      <c r="D419" s="45" t="s">
        <v>30</v>
      </c>
      <c r="E419" s="45">
        <v>64.988804389999999</v>
      </c>
      <c r="F419" s="44" t="s">
        <v>30</v>
      </c>
      <c r="G419" s="46">
        <v>4.9988043900000001</v>
      </c>
      <c r="H419" s="44" t="s">
        <v>30</v>
      </c>
      <c r="I419" s="46">
        <f t="shared" si="138"/>
        <v>59.989999999999995</v>
      </c>
      <c r="J419" s="44" t="s">
        <v>30</v>
      </c>
      <c r="K419" s="45">
        <v>30</v>
      </c>
      <c r="L419" s="44" t="s">
        <v>30</v>
      </c>
      <c r="M419" s="45">
        <v>0</v>
      </c>
      <c r="N419" s="44" t="s">
        <v>30</v>
      </c>
      <c r="O419" s="47">
        <f t="shared" si="139"/>
        <v>59.989999999999995</v>
      </c>
      <c r="P419" s="44" t="s">
        <v>30</v>
      </c>
      <c r="Q419" s="47">
        <f t="shared" si="140"/>
        <v>-30</v>
      </c>
      <c r="R419" s="44" t="s">
        <v>30</v>
      </c>
      <c r="S419" s="88">
        <f t="shared" si="137"/>
        <v>-1</v>
      </c>
      <c r="T419" s="47" t="s">
        <v>902</v>
      </c>
      <c r="U419" s="21"/>
      <c r="V419" s="13"/>
      <c r="W419" s="13"/>
      <c r="X419" s="23"/>
      <c r="Y419" s="23"/>
      <c r="Z419" s="23"/>
      <c r="AA419" s="23"/>
      <c r="AC419" s="23"/>
    </row>
    <row r="420" spans="1:29" ht="69" customHeight="1" x14ac:dyDescent="0.25">
      <c r="A420" s="42" t="s">
        <v>881</v>
      </c>
      <c r="B420" s="72" t="s">
        <v>903</v>
      </c>
      <c r="C420" s="46" t="s">
        <v>904</v>
      </c>
      <c r="D420" s="45" t="s">
        <v>30</v>
      </c>
      <c r="E420" s="45">
        <v>61.027000000000001</v>
      </c>
      <c r="F420" s="44" t="s">
        <v>30</v>
      </c>
      <c r="G420" s="46">
        <v>21.669140889999998</v>
      </c>
      <c r="H420" s="44" t="s">
        <v>30</v>
      </c>
      <c r="I420" s="46">
        <f t="shared" si="138"/>
        <v>39.357859110000007</v>
      </c>
      <c r="J420" s="44" t="s">
        <v>30</v>
      </c>
      <c r="K420" s="45">
        <v>38.778721130000008</v>
      </c>
      <c r="L420" s="44" t="s">
        <v>30</v>
      </c>
      <c r="M420" s="45">
        <v>24.341477490000003</v>
      </c>
      <c r="N420" s="44" t="s">
        <v>30</v>
      </c>
      <c r="O420" s="47">
        <f t="shared" si="139"/>
        <v>15.016381620000004</v>
      </c>
      <c r="P420" s="44" t="s">
        <v>30</v>
      </c>
      <c r="Q420" s="47">
        <f t="shared" si="140"/>
        <v>-14.437243640000005</v>
      </c>
      <c r="R420" s="44" t="s">
        <v>30</v>
      </c>
      <c r="S420" s="88">
        <f t="shared" si="137"/>
        <v>-0.37229808563312988</v>
      </c>
      <c r="T420" s="47" t="s">
        <v>880</v>
      </c>
      <c r="U420" s="21"/>
      <c r="V420" s="13"/>
      <c r="W420" s="13"/>
      <c r="X420" s="23"/>
      <c r="Y420" s="23"/>
      <c r="Z420" s="23"/>
      <c r="AA420" s="23"/>
      <c r="AC420" s="23"/>
    </row>
    <row r="421" spans="1:29" ht="157.5" x14ac:dyDescent="0.25">
      <c r="A421" s="42" t="s">
        <v>881</v>
      </c>
      <c r="B421" s="72" t="s">
        <v>905</v>
      </c>
      <c r="C421" s="46" t="s">
        <v>906</v>
      </c>
      <c r="D421" s="45" t="s">
        <v>30</v>
      </c>
      <c r="E421" s="45">
        <v>15.127559999999999</v>
      </c>
      <c r="F421" s="44" t="s">
        <v>30</v>
      </c>
      <c r="G421" s="46">
        <v>0.60827700000000007</v>
      </c>
      <c r="H421" s="44" t="s">
        <v>30</v>
      </c>
      <c r="I421" s="46">
        <f t="shared" si="138"/>
        <v>14.519283</v>
      </c>
      <c r="J421" s="44" t="s">
        <v>30</v>
      </c>
      <c r="K421" s="45">
        <v>0</v>
      </c>
      <c r="L421" s="44" t="s">
        <v>30</v>
      </c>
      <c r="M421" s="45">
        <v>11.854199580000001</v>
      </c>
      <c r="N421" s="44" t="s">
        <v>30</v>
      </c>
      <c r="O421" s="47">
        <f t="shared" si="139"/>
        <v>2.6650834199999984</v>
      </c>
      <c r="P421" s="44" t="s">
        <v>30</v>
      </c>
      <c r="Q421" s="47">
        <f t="shared" si="140"/>
        <v>11.854199580000001</v>
      </c>
      <c r="R421" s="44" t="s">
        <v>30</v>
      </c>
      <c r="S421" s="88">
        <v>1</v>
      </c>
      <c r="T421" s="47" t="s">
        <v>907</v>
      </c>
      <c r="U421" s="21"/>
      <c r="V421" s="13"/>
      <c r="W421" s="13"/>
      <c r="X421" s="23"/>
      <c r="Y421" s="23"/>
      <c r="Z421" s="23"/>
      <c r="AA421" s="23"/>
      <c r="AC421" s="23"/>
    </row>
    <row r="422" spans="1:29" ht="94.5" x14ac:dyDescent="0.25">
      <c r="A422" s="42" t="s">
        <v>881</v>
      </c>
      <c r="B422" s="72" t="s">
        <v>908</v>
      </c>
      <c r="C422" s="46" t="s">
        <v>909</v>
      </c>
      <c r="D422" s="45" t="s">
        <v>30</v>
      </c>
      <c r="E422" s="45">
        <v>112.42034255932204</v>
      </c>
      <c r="F422" s="44" t="s">
        <v>30</v>
      </c>
      <c r="G422" s="46">
        <v>25.891129530000004</v>
      </c>
      <c r="H422" s="44" t="s">
        <v>30</v>
      </c>
      <c r="I422" s="46">
        <f t="shared" si="138"/>
        <v>86.529213029322037</v>
      </c>
      <c r="J422" s="44" t="s">
        <v>30</v>
      </c>
      <c r="K422" s="45">
        <v>20.945</v>
      </c>
      <c r="L422" s="44" t="s">
        <v>30</v>
      </c>
      <c r="M422" s="45">
        <v>24.500957839999998</v>
      </c>
      <c r="N422" s="44" t="s">
        <v>30</v>
      </c>
      <c r="O422" s="47">
        <f t="shared" si="139"/>
        <v>62.028255189322039</v>
      </c>
      <c r="P422" s="44" t="s">
        <v>30</v>
      </c>
      <c r="Q422" s="47">
        <f t="shared" si="140"/>
        <v>3.5559578399999978</v>
      </c>
      <c r="R422" s="44" t="s">
        <v>30</v>
      </c>
      <c r="S422" s="88">
        <f t="shared" si="137"/>
        <v>0.1697759770828359</v>
      </c>
      <c r="T422" s="47" t="s">
        <v>910</v>
      </c>
      <c r="U422" s="21"/>
      <c r="V422" s="13"/>
      <c r="W422" s="13"/>
      <c r="X422" s="23"/>
      <c r="Y422" s="23"/>
      <c r="Z422" s="23"/>
      <c r="AA422" s="23"/>
      <c r="AC422" s="23"/>
    </row>
    <row r="423" spans="1:29" ht="78.75" x14ac:dyDescent="0.25">
      <c r="A423" s="42" t="s">
        <v>881</v>
      </c>
      <c r="B423" s="72" t="s">
        <v>911</v>
      </c>
      <c r="C423" s="46" t="s">
        <v>912</v>
      </c>
      <c r="D423" s="45" t="s">
        <v>30</v>
      </c>
      <c r="E423" s="45">
        <v>68.545257579999998</v>
      </c>
      <c r="F423" s="44" t="s">
        <v>30</v>
      </c>
      <c r="G423" s="46">
        <v>8.66734619</v>
      </c>
      <c r="H423" s="44" t="s">
        <v>30</v>
      </c>
      <c r="I423" s="46">
        <f t="shared" si="138"/>
        <v>59.877911389999994</v>
      </c>
      <c r="J423" s="44" t="s">
        <v>30</v>
      </c>
      <c r="K423" s="45">
        <v>10.589999999999998</v>
      </c>
      <c r="L423" s="44" t="s">
        <v>30</v>
      </c>
      <c r="M423" s="45">
        <v>5.6269341100000005</v>
      </c>
      <c r="N423" s="44" t="s">
        <v>30</v>
      </c>
      <c r="O423" s="47">
        <f t="shared" si="139"/>
        <v>54.250977279999994</v>
      </c>
      <c r="P423" s="44" t="s">
        <v>30</v>
      </c>
      <c r="Q423" s="47">
        <f t="shared" si="140"/>
        <v>-4.9630658899999975</v>
      </c>
      <c r="R423" s="44" t="s">
        <v>30</v>
      </c>
      <c r="S423" s="88">
        <f t="shared" si="137"/>
        <v>-0.4686558914069876</v>
      </c>
      <c r="T423" s="47" t="s">
        <v>913</v>
      </c>
      <c r="U423" s="21"/>
      <c r="V423" s="13"/>
      <c r="W423" s="13"/>
      <c r="X423" s="23"/>
      <c r="Y423" s="23"/>
      <c r="Z423" s="23"/>
      <c r="AA423" s="23"/>
      <c r="AC423" s="23"/>
    </row>
    <row r="424" spans="1:29" ht="267.75" x14ac:dyDescent="0.25">
      <c r="A424" s="42" t="s">
        <v>881</v>
      </c>
      <c r="B424" s="72" t="s">
        <v>914</v>
      </c>
      <c r="C424" s="46" t="s">
        <v>915</v>
      </c>
      <c r="D424" s="45" t="s">
        <v>30</v>
      </c>
      <c r="E424" s="45">
        <v>11.12652265</v>
      </c>
      <c r="F424" s="44" t="s">
        <v>30</v>
      </c>
      <c r="G424" s="46">
        <v>1.1265226499999998</v>
      </c>
      <c r="H424" s="44" t="s">
        <v>30</v>
      </c>
      <c r="I424" s="46">
        <f t="shared" si="138"/>
        <v>10</v>
      </c>
      <c r="J424" s="44" t="s">
        <v>30</v>
      </c>
      <c r="K424" s="45">
        <v>10</v>
      </c>
      <c r="L424" s="44" t="s">
        <v>30</v>
      </c>
      <c r="M424" s="45">
        <v>0</v>
      </c>
      <c r="N424" s="44" t="s">
        <v>30</v>
      </c>
      <c r="O424" s="47">
        <f t="shared" si="139"/>
        <v>10</v>
      </c>
      <c r="P424" s="44" t="s">
        <v>30</v>
      </c>
      <c r="Q424" s="47">
        <f t="shared" si="140"/>
        <v>-10</v>
      </c>
      <c r="R424" s="44" t="s">
        <v>30</v>
      </c>
      <c r="S424" s="88">
        <f t="shared" si="137"/>
        <v>-1</v>
      </c>
      <c r="T424" s="47" t="s">
        <v>916</v>
      </c>
      <c r="U424" s="21"/>
      <c r="V424" s="13"/>
      <c r="W424" s="13"/>
      <c r="X424" s="23"/>
      <c r="Y424" s="23"/>
      <c r="Z424" s="23"/>
      <c r="AA424" s="23"/>
      <c r="AC424" s="23"/>
    </row>
    <row r="425" spans="1:29" ht="47.25" x14ac:dyDescent="0.25">
      <c r="A425" s="42" t="s">
        <v>881</v>
      </c>
      <c r="B425" s="72" t="s">
        <v>917</v>
      </c>
      <c r="C425" s="46" t="s">
        <v>918</v>
      </c>
      <c r="D425" s="45" t="s">
        <v>30</v>
      </c>
      <c r="E425" s="45">
        <v>46.695263619999999</v>
      </c>
      <c r="F425" s="44" t="s">
        <v>30</v>
      </c>
      <c r="G425" s="46">
        <v>4.4315268600000008</v>
      </c>
      <c r="H425" s="44" t="s">
        <v>30</v>
      </c>
      <c r="I425" s="46">
        <f t="shared" si="138"/>
        <v>42.26373676</v>
      </c>
      <c r="J425" s="44" t="s">
        <v>30</v>
      </c>
      <c r="K425" s="45">
        <v>0</v>
      </c>
      <c r="L425" s="44" t="s">
        <v>30</v>
      </c>
      <c r="M425" s="45">
        <v>13.084147529999999</v>
      </c>
      <c r="N425" s="44" t="s">
        <v>30</v>
      </c>
      <c r="O425" s="47">
        <f t="shared" si="139"/>
        <v>29.179589230000001</v>
      </c>
      <c r="P425" s="44" t="s">
        <v>30</v>
      </c>
      <c r="Q425" s="47">
        <f t="shared" si="140"/>
        <v>13.084147529999999</v>
      </c>
      <c r="R425" s="44" t="s">
        <v>30</v>
      </c>
      <c r="S425" s="88">
        <v>1</v>
      </c>
      <c r="T425" s="47" t="s">
        <v>919</v>
      </c>
      <c r="U425" s="21"/>
      <c r="V425" s="13"/>
      <c r="W425" s="13"/>
      <c r="X425" s="23"/>
      <c r="Y425" s="23"/>
      <c r="Z425" s="23"/>
      <c r="AA425" s="23"/>
      <c r="AC425" s="23"/>
    </row>
    <row r="426" spans="1:29" ht="236.25" x14ac:dyDescent="0.25">
      <c r="A426" s="42" t="s">
        <v>881</v>
      </c>
      <c r="B426" s="72" t="s">
        <v>920</v>
      </c>
      <c r="C426" s="46" t="s">
        <v>921</v>
      </c>
      <c r="D426" s="45" t="s">
        <v>30</v>
      </c>
      <c r="E426" s="45">
        <v>72.465000000000003</v>
      </c>
      <c r="F426" s="44" t="s">
        <v>30</v>
      </c>
      <c r="G426" s="46">
        <v>0</v>
      </c>
      <c r="H426" s="44" t="s">
        <v>30</v>
      </c>
      <c r="I426" s="46">
        <f t="shared" si="138"/>
        <v>72.465000000000003</v>
      </c>
      <c r="J426" s="44" t="s">
        <v>30</v>
      </c>
      <c r="K426" s="45">
        <v>2</v>
      </c>
      <c r="L426" s="44" t="s">
        <v>30</v>
      </c>
      <c r="M426" s="45">
        <v>1.5</v>
      </c>
      <c r="N426" s="44" t="s">
        <v>30</v>
      </c>
      <c r="O426" s="47">
        <f t="shared" si="139"/>
        <v>70.965000000000003</v>
      </c>
      <c r="P426" s="44" t="s">
        <v>30</v>
      </c>
      <c r="Q426" s="47">
        <f t="shared" si="140"/>
        <v>-0.5</v>
      </c>
      <c r="R426" s="44" t="s">
        <v>30</v>
      </c>
      <c r="S426" s="88">
        <f t="shared" si="137"/>
        <v>-0.25</v>
      </c>
      <c r="T426" s="47" t="s">
        <v>922</v>
      </c>
      <c r="U426" s="21"/>
      <c r="V426" s="13"/>
      <c r="W426" s="13"/>
      <c r="X426" s="23"/>
      <c r="Y426" s="23"/>
      <c r="Z426" s="23"/>
      <c r="AA426" s="23"/>
      <c r="AC426" s="23"/>
    </row>
    <row r="427" spans="1:29" ht="31.5" x14ac:dyDescent="0.25">
      <c r="A427" s="42" t="s">
        <v>881</v>
      </c>
      <c r="B427" s="72" t="s">
        <v>923</v>
      </c>
      <c r="C427" s="46" t="s">
        <v>924</v>
      </c>
      <c r="D427" s="45" t="s">
        <v>30</v>
      </c>
      <c r="E427" s="45">
        <v>4.1512188500000002</v>
      </c>
      <c r="F427" s="44" t="s">
        <v>30</v>
      </c>
      <c r="G427" s="46">
        <v>0</v>
      </c>
      <c r="H427" s="44" t="s">
        <v>30</v>
      </c>
      <c r="I427" s="46">
        <f t="shared" si="138"/>
        <v>4.1512188500000002</v>
      </c>
      <c r="J427" s="44" t="s">
        <v>30</v>
      </c>
      <c r="K427" s="45">
        <v>4.1512188499999993</v>
      </c>
      <c r="L427" s="44" t="s">
        <v>30</v>
      </c>
      <c r="M427" s="45">
        <v>4.2916263200000007</v>
      </c>
      <c r="N427" s="44" t="s">
        <v>30</v>
      </c>
      <c r="O427" s="47">
        <f t="shared" si="139"/>
        <v>-0.14040747000000042</v>
      </c>
      <c r="P427" s="44" t="s">
        <v>30</v>
      </c>
      <c r="Q427" s="47">
        <f t="shared" si="140"/>
        <v>0.14040747000000131</v>
      </c>
      <c r="R427" s="44" t="s">
        <v>30</v>
      </c>
      <c r="S427" s="88">
        <f t="shared" si="137"/>
        <v>3.3823191470621052E-2</v>
      </c>
      <c r="T427" s="47" t="s">
        <v>90</v>
      </c>
      <c r="U427" s="21"/>
      <c r="V427" s="13"/>
      <c r="W427" s="13"/>
      <c r="X427" s="23"/>
      <c r="Y427" s="23"/>
      <c r="Z427" s="23"/>
      <c r="AA427" s="23"/>
      <c r="AC427" s="23"/>
    </row>
    <row r="428" spans="1:29" ht="31.5" x14ac:dyDescent="0.25">
      <c r="A428" s="42" t="s">
        <v>881</v>
      </c>
      <c r="B428" s="72" t="s">
        <v>925</v>
      </c>
      <c r="C428" s="46" t="s">
        <v>926</v>
      </c>
      <c r="D428" s="45" t="s">
        <v>30</v>
      </c>
      <c r="E428" s="45">
        <v>9.9311081999999988</v>
      </c>
      <c r="F428" s="44" t="s">
        <v>30</v>
      </c>
      <c r="G428" s="46">
        <v>0.44878878999999999</v>
      </c>
      <c r="H428" s="44" t="s">
        <v>30</v>
      </c>
      <c r="I428" s="46">
        <f t="shared" si="138"/>
        <v>9.4823194099999988</v>
      </c>
      <c r="J428" s="44" t="s">
        <v>30</v>
      </c>
      <c r="K428" s="45">
        <v>2.0756149700000002</v>
      </c>
      <c r="L428" s="44" t="s">
        <v>30</v>
      </c>
      <c r="M428" s="45">
        <v>0</v>
      </c>
      <c r="N428" s="44" t="s">
        <v>30</v>
      </c>
      <c r="O428" s="47">
        <f t="shared" si="139"/>
        <v>9.4823194099999988</v>
      </c>
      <c r="P428" s="44" t="s">
        <v>30</v>
      </c>
      <c r="Q428" s="47">
        <f t="shared" si="140"/>
        <v>-2.0756149700000002</v>
      </c>
      <c r="R428" s="44" t="s">
        <v>30</v>
      </c>
      <c r="S428" s="88">
        <f t="shared" si="137"/>
        <v>-1</v>
      </c>
      <c r="T428" s="47" t="s">
        <v>272</v>
      </c>
      <c r="U428" s="21"/>
      <c r="V428" s="13"/>
      <c r="W428" s="13"/>
      <c r="X428" s="23"/>
      <c r="Y428" s="23"/>
      <c r="Z428" s="23"/>
      <c r="AA428" s="23"/>
      <c r="AC428" s="23"/>
    </row>
    <row r="429" spans="1:29" ht="47.25" x14ac:dyDescent="0.25">
      <c r="A429" s="42" t="s">
        <v>881</v>
      </c>
      <c r="B429" s="72" t="s">
        <v>927</v>
      </c>
      <c r="C429" s="46" t="s">
        <v>928</v>
      </c>
      <c r="D429" s="45" t="s">
        <v>30</v>
      </c>
      <c r="E429" s="45">
        <v>11.8</v>
      </c>
      <c r="F429" s="44" t="s">
        <v>30</v>
      </c>
      <c r="G429" s="46">
        <v>0</v>
      </c>
      <c r="H429" s="44" t="s">
        <v>30</v>
      </c>
      <c r="I429" s="46">
        <f t="shared" si="138"/>
        <v>11.8</v>
      </c>
      <c r="J429" s="44" t="s">
        <v>30</v>
      </c>
      <c r="K429" s="45">
        <v>11.500000000000002</v>
      </c>
      <c r="L429" s="44" t="s">
        <v>30</v>
      </c>
      <c r="M429" s="45">
        <v>0</v>
      </c>
      <c r="N429" s="44" t="s">
        <v>30</v>
      </c>
      <c r="O429" s="47">
        <f t="shared" si="139"/>
        <v>11.8</v>
      </c>
      <c r="P429" s="44" t="s">
        <v>30</v>
      </c>
      <c r="Q429" s="47">
        <f t="shared" si="140"/>
        <v>-11.500000000000002</v>
      </c>
      <c r="R429" s="44" t="s">
        <v>30</v>
      </c>
      <c r="S429" s="88">
        <f t="shared" si="137"/>
        <v>-1</v>
      </c>
      <c r="T429" s="47" t="s">
        <v>929</v>
      </c>
      <c r="U429" s="21"/>
      <c r="V429" s="13"/>
      <c r="W429" s="13"/>
      <c r="X429" s="23"/>
      <c r="Y429" s="23"/>
      <c r="Z429" s="23"/>
      <c r="AA429" s="23"/>
      <c r="AC429" s="23"/>
    </row>
    <row r="430" spans="1:29" ht="47.25" x14ac:dyDescent="0.25">
      <c r="A430" s="42" t="s">
        <v>881</v>
      </c>
      <c r="B430" s="72" t="s">
        <v>930</v>
      </c>
      <c r="C430" s="46" t="s">
        <v>931</v>
      </c>
      <c r="D430" s="45" t="s">
        <v>30</v>
      </c>
      <c r="E430" s="45">
        <v>21.449000000000002</v>
      </c>
      <c r="F430" s="44" t="s">
        <v>30</v>
      </c>
      <c r="G430" s="46">
        <v>0</v>
      </c>
      <c r="H430" s="44" t="s">
        <v>30</v>
      </c>
      <c r="I430" s="46">
        <f t="shared" si="138"/>
        <v>21.449000000000002</v>
      </c>
      <c r="J430" s="44" t="s">
        <v>30</v>
      </c>
      <c r="K430" s="45">
        <v>21.449000000000002</v>
      </c>
      <c r="L430" s="44" t="s">
        <v>30</v>
      </c>
      <c r="M430" s="45">
        <v>19.607827059999998</v>
      </c>
      <c r="N430" s="44" t="s">
        <v>30</v>
      </c>
      <c r="O430" s="47">
        <f t="shared" si="139"/>
        <v>1.8411729400000034</v>
      </c>
      <c r="P430" s="44" t="s">
        <v>30</v>
      </c>
      <c r="Q430" s="47">
        <f t="shared" si="140"/>
        <v>-1.8411729400000034</v>
      </c>
      <c r="R430" s="44" t="s">
        <v>30</v>
      </c>
      <c r="S430" s="88">
        <f t="shared" si="137"/>
        <v>-8.5839570143130373E-2</v>
      </c>
      <c r="T430" s="47" t="s">
        <v>30</v>
      </c>
      <c r="U430" s="21"/>
      <c r="V430" s="13"/>
      <c r="W430" s="13"/>
      <c r="X430" s="23"/>
      <c r="Y430" s="23"/>
      <c r="Z430" s="23"/>
      <c r="AA430" s="23"/>
      <c r="AC430" s="23"/>
    </row>
    <row r="431" spans="1:29" ht="47.25" x14ac:dyDescent="0.25">
      <c r="A431" s="42" t="s">
        <v>881</v>
      </c>
      <c r="B431" s="72" t="s">
        <v>932</v>
      </c>
      <c r="C431" s="46" t="s">
        <v>933</v>
      </c>
      <c r="D431" s="45" t="s">
        <v>30</v>
      </c>
      <c r="E431" s="45">
        <v>6</v>
      </c>
      <c r="F431" s="44" t="s">
        <v>30</v>
      </c>
      <c r="G431" s="46">
        <v>0</v>
      </c>
      <c r="H431" s="44" t="s">
        <v>30</v>
      </c>
      <c r="I431" s="46">
        <f t="shared" si="138"/>
        <v>6</v>
      </c>
      <c r="J431" s="44" t="s">
        <v>30</v>
      </c>
      <c r="K431" s="45">
        <v>6</v>
      </c>
      <c r="L431" s="44" t="s">
        <v>30</v>
      </c>
      <c r="M431" s="45">
        <v>0.66590970999999999</v>
      </c>
      <c r="N431" s="44" t="s">
        <v>30</v>
      </c>
      <c r="O431" s="47">
        <f t="shared" si="139"/>
        <v>5.3340902899999998</v>
      </c>
      <c r="P431" s="44" t="s">
        <v>30</v>
      </c>
      <c r="Q431" s="47">
        <f t="shared" si="140"/>
        <v>-5.3340902899999998</v>
      </c>
      <c r="R431" s="44" t="s">
        <v>30</v>
      </c>
      <c r="S431" s="88">
        <f t="shared" si="137"/>
        <v>-0.88901504833333334</v>
      </c>
      <c r="T431" s="47" t="s">
        <v>934</v>
      </c>
      <c r="U431" s="21"/>
      <c r="V431" s="13"/>
      <c r="W431" s="13"/>
      <c r="X431" s="23"/>
      <c r="Y431" s="23"/>
      <c r="Z431" s="23"/>
      <c r="AA431" s="23"/>
      <c r="AC431" s="23"/>
    </row>
    <row r="432" spans="1:29" ht="47.25" x14ac:dyDescent="0.25">
      <c r="A432" s="42" t="s">
        <v>881</v>
      </c>
      <c r="B432" s="72" t="s">
        <v>935</v>
      </c>
      <c r="C432" s="46" t="s">
        <v>936</v>
      </c>
      <c r="D432" s="45" t="s">
        <v>30</v>
      </c>
      <c r="E432" s="45">
        <v>40</v>
      </c>
      <c r="F432" s="44" t="s">
        <v>30</v>
      </c>
      <c r="G432" s="46">
        <v>0</v>
      </c>
      <c r="H432" s="44" t="s">
        <v>30</v>
      </c>
      <c r="I432" s="46">
        <f t="shared" si="138"/>
        <v>40</v>
      </c>
      <c r="J432" s="44" t="s">
        <v>30</v>
      </c>
      <c r="K432" s="45">
        <v>32.6</v>
      </c>
      <c r="L432" s="44" t="s">
        <v>30</v>
      </c>
      <c r="M432" s="45">
        <v>9.7213993800000029</v>
      </c>
      <c r="N432" s="44" t="s">
        <v>30</v>
      </c>
      <c r="O432" s="47">
        <f t="shared" si="139"/>
        <v>30.278600619999999</v>
      </c>
      <c r="P432" s="44" t="s">
        <v>30</v>
      </c>
      <c r="Q432" s="47">
        <f t="shared" si="140"/>
        <v>-22.87860062</v>
      </c>
      <c r="R432" s="44" t="s">
        <v>30</v>
      </c>
      <c r="S432" s="88">
        <f t="shared" si="137"/>
        <v>-0.70179756503067481</v>
      </c>
      <c r="T432" s="47" t="s">
        <v>937</v>
      </c>
      <c r="U432" s="21"/>
      <c r="V432" s="13"/>
      <c r="W432" s="13"/>
      <c r="X432" s="23"/>
      <c r="Y432" s="23"/>
      <c r="Z432" s="23"/>
      <c r="AA432" s="23"/>
      <c r="AC432" s="23"/>
    </row>
    <row r="433" spans="1:29" ht="31.5" x14ac:dyDescent="0.25">
      <c r="A433" s="42" t="s">
        <v>881</v>
      </c>
      <c r="B433" s="72" t="s">
        <v>938</v>
      </c>
      <c r="C433" s="46" t="s">
        <v>939</v>
      </c>
      <c r="D433" s="45" t="s">
        <v>30</v>
      </c>
      <c r="E433" s="45">
        <v>7.5</v>
      </c>
      <c r="F433" s="44" t="s">
        <v>30</v>
      </c>
      <c r="G433" s="46">
        <v>7.8227278799999995</v>
      </c>
      <c r="H433" s="44" t="s">
        <v>30</v>
      </c>
      <c r="I433" s="46">
        <f t="shared" si="138"/>
        <v>-0.32272787999999952</v>
      </c>
      <c r="J433" s="44" t="s">
        <v>30</v>
      </c>
      <c r="K433" s="45">
        <v>0</v>
      </c>
      <c r="L433" s="44" t="s">
        <v>30</v>
      </c>
      <c r="M433" s="45">
        <v>0</v>
      </c>
      <c r="N433" s="44" t="s">
        <v>30</v>
      </c>
      <c r="O433" s="47">
        <f t="shared" si="139"/>
        <v>-0.32272787999999952</v>
      </c>
      <c r="P433" s="44" t="s">
        <v>30</v>
      </c>
      <c r="Q433" s="47">
        <f t="shared" si="140"/>
        <v>0</v>
      </c>
      <c r="R433" s="44" t="s">
        <v>30</v>
      </c>
      <c r="S433" s="88">
        <v>0</v>
      </c>
      <c r="T433" s="47" t="s">
        <v>884</v>
      </c>
      <c r="U433" s="21"/>
      <c r="V433" s="13"/>
      <c r="W433" s="13"/>
      <c r="X433" s="23"/>
      <c r="Y433" s="23"/>
      <c r="Z433" s="23"/>
      <c r="AA433" s="23"/>
      <c r="AC433" s="23"/>
    </row>
    <row r="434" spans="1:29" ht="78.75" x14ac:dyDescent="0.25">
      <c r="A434" s="42" t="s">
        <v>881</v>
      </c>
      <c r="B434" s="72" t="s">
        <v>940</v>
      </c>
      <c r="C434" s="46" t="s">
        <v>941</v>
      </c>
      <c r="D434" s="45" t="s">
        <v>30</v>
      </c>
      <c r="E434" s="45">
        <v>9</v>
      </c>
      <c r="F434" s="44" t="s">
        <v>30</v>
      </c>
      <c r="G434" s="46">
        <v>0</v>
      </c>
      <c r="H434" s="44" t="s">
        <v>30</v>
      </c>
      <c r="I434" s="46">
        <f t="shared" si="138"/>
        <v>9</v>
      </c>
      <c r="J434" s="44" t="s">
        <v>30</v>
      </c>
      <c r="K434" s="45">
        <v>9</v>
      </c>
      <c r="L434" s="44" t="s">
        <v>30</v>
      </c>
      <c r="M434" s="45">
        <v>6.3083</v>
      </c>
      <c r="N434" s="44" t="s">
        <v>30</v>
      </c>
      <c r="O434" s="47">
        <f t="shared" si="139"/>
        <v>2.6917</v>
      </c>
      <c r="P434" s="44" t="s">
        <v>30</v>
      </c>
      <c r="Q434" s="47">
        <f t="shared" si="140"/>
        <v>-2.6917</v>
      </c>
      <c r="R434" s="44" t="s">
        <v>30</v>
      </c>
      <c r="S434" s="88">
        <f t="shared" si="137"/>
        <v>-0.29907777777777778</v>
      </c>
      <c r="T434" s="47" t="s">
        <v>942</v>
      </c>
      <c r="U434" s="21"/>
      <c r="V434" s="13"/>
      <c r="W434" s="13"/>
      <c r="X434" s="23"/>
      <c r="Y434" s="23"/>
      <c r="Z434" s="23"/>
      <c r="AA434" s="23"/>
      <c r="AC434" s="23"/>
    </row>
    <row r="435" spans="1:29" ht="31.5" x14ac:dyDescent="0.25">
      <c r="A435" s="42" t="s">
        <v>881</v>
      </c>
      <c r="B435" s="72" t="s">
        <v>943</v>
      </c>
      <c r="C435" s="46" t="s">
        <v>944</v>
      </c>
      <c r="D435" s="45" t="s">
        <v>30</v>
      </c>
      <c r="E435" s="45">
        <v>23.048203729999997</v>
      </c>
      <c r="F435" s="44" t="s">
        <v>30</v>
      </c>
      <c r="G435" s="46">
        <v>0.57457382000000001</v>
      </c>
      <c r="H435" s="44" t="s">
        <v>30</v>
      </c>
      <c r="I435" s="46">
        <f t="shared" si="138"/>
        <v>22.473629909999996</v>
      </c>
      <c r="J435" s="44" t="s">
        <v>30</v>
      </c>
      <c r="K435" s="45">
        <v>2.3522440099999997</v>
      </c>
      <c r="L435" s="44" t="s">
        <v>30</v>
      </c>
      <c r="M435" s="45">
        <v>0</v>
      </c>
      <c r="N435" s="44" t="s">
        <v>30</v>
      </c>
      <c r="O435" s="47">
        <f t="shared" si="139"/>
        <v>22.473629909999996</v>
      </c>
      <c r="P435" s="44" t="s">
        <v>30</v>
      </c>
      <c r="Q435" s="47">
        <f t="shared" si="140"/>
        <v>-2.3522440099999997</v>
      </c>
      <c r="R435" s="44" t="s">
        <v>30</v>
      </c>
      <c r="S435" s="88">
        <f t="shared" si="137"/>
        <v>-1</v>
      </c>
      <c r="T435" s="47" t="s">
        <v>945</v>
      </c>
      <c r="U435" s="21"/>
      <c r="V435" s="13"/>
      <c r="W435" s="13"/>
      <c r="X435" s="23"/>
      <c r="Y435" s="23"/>
      <c r="Z435" s="23"/>
      <c r="AA435" s="23"/>
      <c r="AC435" s="23"/>
    </row>
    <row r="436" spans="1:29" ht="47.25" x14ac:dyDescent="0.25">
      <c r="A436" s="42" t="s">
        <v>881</v>
      </c>
      <c r="B436" s="72" t="s">
        <v>946</v>
      </c>
      <c r="C436" s="46" t="s">
        <v>947</v>
      </c>
      <c r="D436" s="45" t="s">
        <v>30</v>
      </c>
      <c r="E436" s="45">
        <v>382.58</v>
      </c>
      <c r="F436" s="44" t="s">
        <v>30</v>
      </c>
      <c r="G436" s="46">
        <v>12.685105499999999</v>
      </c>
      <c r="H436" s="44" t="s">
        <v>30</v>
      </c>
      <c r="I436" s="46">
        <f t="shared" si="138"/>
        <v>369.89489449999996</v>
      </c>
      <c r="J436" s="44" t="s">
        <v>30</v>
      </c>
      <c r="K436" s="45">
        <v>1.8</v>
      </c>
      <c r="L436" s="44" t="s">
        <v>30</v>
      </c>
      <c r="M436" s="45">
        <v>0.95000762999999999</v>
      </c>
      <c r="N436" s="44" t="s">
        <v>30</v>
      </c>
      <c r="O436" s="47">
        <f t="shared" si="139"/>
        <v>368.94488686999995</v>
      </c>
      <c r="P436" s="44" t="s">
        <v>30</v>
      </c>
      <c r="Q436" s="47">
        <f t="shared" si="140"/>
        <v>-0.84999237000000005</v>
      </c>
      <c r="R436" s="44" t="s">
        <v>30</v>
      </c>
      <c r="S436" s="88">
        <f t="shared" si="137"/>
        <v>-0.47221798333333337</v>
      </c>
      <c r="T436" s="47" t="s">
        <v>527</v>
      </c>
      <c r="U436" s="21"/>
      <c r="V436" s="13"/>
      <c r="W436" s="13"/>
      <c r="X436" s="23"/>
      <c r="Y436" s="23"/>
      <c r="Z436" s="23"/>
      <c r="AA436" s="23"/>
      <c r="AC436" s="23"/>
    </row>
    <row r="437" spans="1:29" ht="63" x14ac:dyDescent="0.25">
      <c r="A437" s="42" t="s">
        <v>881</v>
      </c>
      <c r="B437" s="72" t="s">
        <v>948</v>
      </c>
      <c r="C437" s="46" t="s">
        <v>949</v>
      </c>
      <c r="D437" s="45" t="s">
        <v>30</v>
      </c>
      <c r="E437" s="45" t="s">
        <v>30</v>
      </c>
      <c r="F437" s="44" t="s">
        <v>30</v>
      </c>
      <c r="G437" s="46" t="s">
        <v>30</v>
      </c>
      <c r="H437" s="44" t="s">
        <v>30</v>
      </c>
      <c r="I437" s="46" t="s">
        <v>30</v>
      </c>
      <c r="J437" s="44" t="s">
        <v>30</v>
      </c>
      <c r="K437" s="45" t="s">
        <v>30</v>
      </c>
      <c r="L437" s="44" t="s">
        <v>30</v>
      </c>
      <c r="M437" s="45">
        <v>1.07457727</v>
      </c>
      <c r="N437" s="44" t="s">
        <v>30</v>
      </c>
      <c r="O437" s="47" t="s">
        <v>30</v>
      </c>
      <c r="P437" s="44" t="s">
        <v>30</v>
      </c>
      <c r="Q437" s="47" t="s">
        <v>30</v>
      </c>
      <c r="R437" s="44" t="s">
        <v>30</v>
      </c>
      <c r="S437" s="88" t="s">
        <v>30</v>
      </c>
      <c r="T437" s="47" t="s">
        <v>814</v>
      </c>
      <c r="U437" s="21"/>
      <c r="V437" s="13"/>
      <c r="W437" s="13"/>
      <c r="X437" s="23"/>
      <c r="Y437" s="23"/>
      <c r="Z437" s="23"/>
      <c r="AA437" s="23"/>
      <c r="AC437" s="23"/>
    </row>
    <row r="438" spans="1:29" ht="63" x14ac:dyDescent="0.25">
      <c r="A438" s="42" t="s">
        <v>881</v>
      </c>
      <c r="B438" s="72" t="s">
        <v>950</v>
      </c>
      <c r="C438" s="46" t="s">
        <v>951</v>
      </c>
      <c r="D438" s="45" t="s">
        <v>30</v>
      </c>
      <c r="E438" s="45" t="s">
        <v>30</v>
      </c>
      <c r="F438" s="44" t="s">
        <v>30</v>
      </c>
      <c r="G438" s="46" t="s">
        <v>30</v>
      </c>
      <c r="H438" s="44" t="s">
        <v>30</v>
      </c>
      <c r="I438" s="46" t="s">
        <v>30</v>
      </c>
      <c r="J438" s="44" t="s">
        <v>30</v>
      </c>
      <c r="K438" s="45" t="s">
        <v>30</v>
      </c>
      <c r="L438" s="44" t="s">
        <v>30</v>
      </c>
      <c r="M438" s="45">
        <v>9.5234769999999996E-2</v>
      </c>
      <c r="N438" s="44" t="s">
        <v>30</v>
      </c>
      <c r="O438" s="47" t="s">
        <v>30</v>
      </c>
      <c r="P438" s="44" t="s">
        <v>30</v>
      </c>
      <c r="Q438" s="47" t="s">
        <v>30</v>
      </c>
      <c r="R438" s="44" t="s">
        <v>30</v>
      </c>
      <c r="S438" s="88" t="s">
        <v>30</v>
      </c>
      <c r="T438" s="47" t="s">
        <v>814</v>
      </c>
      <c r="U438" s="21"/>
      <c r="V438" s="13"/>
      <c r="W438" s="13"/>
      <c r="X438" s="23"/>
      <c r="Y438" s="23"/>
      <c r="Z438" s="23"/>
      <c r="AA438" s="23"/>
      <c r="AC438" s="23"/>
    </row>
    <row r="439" spans="1:29" ht="31.5" x14ac:dyDescent="0.25">
      <c r="A439" s="42" t="s">
        <v>881</v>
      </c>
      <c r="B439" s="72" t="s">
        <v>952</v>
      </c>
      <c r="C439" s="46" t="s">
        <v>953</v>
      </c>
      <c r="D439" s="45" t="s">
        <v>30</v>
      </c>
      <c r="E439" s="45">
        <v>6.7</v>
      </c>
      <c r="F439" s="44" t="s">
        <v>30</v>
      </c>
      <c r="G439" s="46">
        <v>0</v>
      </c>
      <c r="H439" s="44" t="s">
        <v>30</v>
      </c>
      <c r="I439" s="46">
        <f t="shared" si="138"/>
        <v>6.7</v>
      </c>
      <c r="J439" s="44" t="s">
        <v>30</v>
      </c>
      <c r="K439" s="45">
        <v>1.5</v>
      </c>
      <c r="L439" s="44" t="s">
        <v>30</v>
      </c>
      <c r="M439" s="45">
        <v>1.67963174</v>
      </c>
      <c r="N439" s="44" t="s">
        <v>30</v>
      </c>
      <c r="O439" s="47">
        <f t="shared" si="139"/>
        <v>5.0203682599999997</v>
      </c>
      <c r="P439" s="44" t="s">
        <v>30</v>
      </c>
      <c r="Q439" s="47">
        <f t="shared" si="140"/>
        <v>0.17963174000000004</v>
      </c>
      <c r="R439" s="44" t="s">
        <v>30</v>
      </c>
      <c r="S439" s="88">
        <f t="shared" si="137"/>
        <v>0.11975449333333336</v>
      </c>
      <c r="T439" s="48" t="s">
        <v>954</v>
      </c>
      <c r="U439" s="21"/>
      <c r="V439" s="13"/>
      <c r="W439" s="13"/>
      <c r="X439" s="23"/>
      <c r="Y439" s="23"/>
      <c r="Z439" s="23"/>
      <c r="AA439" s="23"/>
      <c r="AC439" s="23"/>
    </row>
    <row r="440" spans="1:29" s="23" customFormat="1" ht="47.25" x14ac:dyDescent="0.25">
      <c r="A440" s="30" t="s">
        <v>955</v>
      </c>
      <c r="B440" s="36" t="s">
        <v>350</v>
      </c>
      <c r="C440" s="32" t="s">
        <v>29</v>
      </c>
      <c r="D440" s="33" t="s">
        <v>30</v>
      </c>
      <c r="E440" s="33">
        <f>E441</f>
        <v>0</v>
      </c>
      <c r="F440" s="34" t="s">
        <v>30</v>
      </c>
      <c r="G440" s="33">
        <f t="shared" ref="G440" si="141">G441</f>
        <v>0</v>
      </c>
      <c r="H440" s="34" t="s">
        <v>30</v>
      </c>
      <c r="I440" s="33">
        <f t="shared" ref="I440" si="142">I441</f>
        <v>0</v>
      </c>
      <c r="J440" s="34" t="s">
        <v>30</v>
      </c>
      <c r="K440" s="33">
        <f t="shared" ref="K440" si="143">K441</f>
        <v>0</v>
      </c>
      <c r="L440" s="34" t="s">
        <v>30</v>
      </c>
      <c r="M440" s="33">
        <f t="shared" ref="M440" si="144">M441</f>
        <v>0</v>
      </c>
      <c r="N440" s="34" t="s">
        <v>30</v>
      </c>
      <c r="O440" s="33">
        <f t="shared" ref="O440" si="145">O441</f>
        <v>0</v>
      </c>
      <c r="P440" s="34" t="s">
        <v>30</v>
      </c>
      <c r="Q440" s="33">
        <f t="shared" ref="Q440" si="146">Q441</f>
        <v>0</v>
      </c>
      <c r="R440" s="34" t="s">
        <v>30</v>
      </c>
      <c r="S440" s="35">
        <v>0</v>
      </c>
      <c r="T440" s="40" t="s">
        <v>30</v>
      </c>
      <c r="U440" s="21"/>
      <c r="V440" s="22"/>
      <c r="W440" s="22"/>
    </row>
    <row r="441" spans="1:29" s="23" customFormat="1" x14ac:dyDescent="0.25">
      <c r="A441" s="30" t="s">
        <v>956</v>
      </c>
      <c r="B441" s="36" t="s">
        <v>957</v>
      </c>
      <c r="C441" s="32" t="s">
        <v>29</v>
      </c>
      <c r="D441" s="33" t="s">
        <v>30</v>
      </c>
      <c r="E441" s="33">
        <f>SUM(E442:E443)</f>
        <v>0</v>
      </c>
      <c r="F441" s="34" t="s">
        <v>30</v>
      </c>
      <c r="G441" s="33">
        <f t="shared" ref="G441" si="147">SUM(G442:G443)</f>
        <v>0</v>
      </c>
      <c r="H441" s="34" t="s">
        <v>30</v>
      </c>
      <c r="I441" s="33">
        <f t="shared" ref="I441" si="148">SUM(I442:I443)</f>
        <v>0</v>
      </c>
      <c r="J441" s="34" t="s">
        <v>30</v>
      </c>
      <c r="K441" s="33">
        <f t="shared" ref="K441" si="149">SUM(K442:K443)</f>
        <v>0</v>
      </c>
      <c r="L441" s="34" t="s">
        <v>30</v>
      </c>
      <c r="M441" s="33">
        <f t="shared" ref="M441" si="150">SUM(M442:M443)</f>
        <v>0</v>
      </c>
      <c r="N441" s="34" t="s">
        <v>30</v>
      </c>
      <c r="O441" s="33">
        <f t="shared" ref="O441" si="151">SUM(O442:O443)</f>
        <v>0</v>
      </c>
      <c r="P441" s="34" t="s">
        <v>30</v>
      </c>
      <c r="Q441" s="33">
        <f t="shared" ref="Q441" si="152">SUM(Q442:Q443)</f>
        <v>0</v>
      </c>
      <c r="R441" s="34" t="s">
        <v>30</v>
      </c>
      <c r="S441" s="35">
        <v>0</v>
      </c>
      <c r="T441" s="40" t="s">
        <v>30</v>
      </c>
      <c r="U441" s="21"/>
      <c r="V441" s="22"/>
      <c r="W441" s="22"/>
    </row>
    <row r="442" spans="1:29" s="23" customFormat="1" ht="47.25" x14ac:dyDescent="0.25">
      <c r="A442" s="30" t="s">
        <v>958</v>
      </c>
      <c r="B442" s="36" t="s">
        <v>354</v>
      </c>
      <c r="C442" s="32" t="s">
        <v>29</v>
      </c>
      <c r="D442" s="33" t="s">
        <v>30</v>
      </c>
      <c r="E442" s="33">
        <v>0</v>
      </c>
      <c r="F442" s="34" t="s">
        <v>30</v>
      </c>
      <c r="G442" s="33">
        <v>0</v>
      </c>
      <c r="H442" s="34" t="s">
        <v>30</v>
      </c>
      <c r="I442" s="33">
        <v>0</v>
      </c>
      <c r="J442" s="34" t="s">
        <v>30</v>
      </c>
      <c r="K442" s="33">
        <v>0</v>
      </c>
      <c r="L442" s="34" t="s">
        <v>30</v>
      </c>
      <c r="M442" s="33">
        <v>0</v>
      </c>
      <c r="N442" s="34" t="s">
        <v>30</v>
      </c>
      <c r="O442" s="33">
        <v>0</v>
      </c>
      <c r="P442" s="34" t="s">
        <v>30</v>
      </c>
      <c r="Q442" s="33">
        <v>0</v>
      </c>
      <c r="R442" s="34" t="s">
        <v>30</v>
      </c>
      <c r="S442" s="35">
        <v>0</v>
      </c>
      <c r="T442" s="40" t="s">
        <v>30</v>
      </c>
      <c r="U442" s="21"/>
      <c r="V442" s="22"/>
      <c r="W442" s="22"/>
    </row>
    <row r="443" spans="1:29" s="23" customFormat="1" ht="31.5" x14ac:dyDescent="0.25">
      <c r="A443" s="30" t="s">
        <v>959</v>
      </c>
      <c r="B443" s="36" t="s">
        <v>356</v>
      </c>
      <c r="C443" s="32" t="s">
        <v>29</v>
      </c>
      <c r="D443" s="33" t="s">
        <v>30</v>
      </c>
      <c r="E443" s="33">
        <v>0</v>
      </c>
      <c r="F443" s="34" t="s">
        <v>30</v>
      </c>
      <c r="G443" s="33">
        <f t="shared" ref="G443" si="153">SUM(G444:G444)</f>
        <v>0</v>
      </c>
      <c r="H443" s="34" t="s">
        <v>30</v>
      </c>
      <c r="I443" s="33">
        <f t="shared" ref="I443" si="154">SUM(I444:I444)</f>
        <v>0</v>
      </c>
      <c r="J443" s="34" t="s">
        <v>30</v>
      </c>
      <c r="K443" s="33">
        <f t="shared" ref="K443" si="155">SUM(K444:K444)</f>
        <v>0</v>
      </c>
      <c r="L443" s="34" t="s">
        <v>30</v>
      </c>
      <c r="M443" s="33">
        <f t="shared" ref="M443" si="156">SUM(M444:M444)</f>
        <v>0</v>
      </c>
      <c r="N443" s="34" t="s">
        <v>30</v>
      </c>
      <c r="O443" s="33">
        <f t="shared" ref="O443" si="157">SUM(O444:O444)</f>
        <v>0</v>
      </c>
      <c r="P443" s="34" t="s">
        <v>30</v>
      </c>
      <c r="Q443" s="33">
        <f t="shared" ref="Q443" si="158">SUM(Q444:Q444)</f>
        <v>0</v>
      </c>
      <c r="R443" s="34" t="s">
        <v>30</v>
      </c>
      <c r="S443" s="35">
        <v>0</v>
      </c>
      <c r="T443" s="40" t="s">
        <v>30</v>
      </c>
      <c r="U443" s="21"/>
      <c r="V443" s="22"/>
      <c r="W443" s="22"/>
    </row>
    <row r="444" spans="1:29" s="23" customFormat="1" x14ac:dyDescent="0.25">
      <c r="A444" s="30" t="s">
        <v>960</v>
      </c>
      <c r="B444" s="36" t="s">
        <v>358</v>
      </c>
      <c r="C444" s="32" t="s">
        <v>29</v>
      </c>
      <c r="D444" s="33" t="s">
        <v>30</v>
      </c>
      <c r="E444" s="33">
        <v>0</v>
      </c>
      <c r="F444" s="34" t="s">
        <v>30</v>
      </c>
      <c r="G444" s="33">
        <v>0</v>
      </c>
      <c r="H444" s="34" t="s">
        <v>30</v>
      </c>
      <c r="I444" s="33">
        <v>0</v>
      </c>
      <c r="J444" s="34" t="s">
        <v>30</v>
      </c>
      <c r="K444" s="33">
        <v>0</v>
      </c>
      <c r="L444" s="34" t="s">
        <v>30</v>
      </c>
      <c r="M444" s="33">
        <v>0</v>
      </c>
      <c r="N444" s="34" t="s">
        <v>30</v>
      </c>
      <c r="O444" s="33">
        <v>0</v>
      </c>
      <c r="P444" s="34" t="s">
        <v>30</v>
      </c>
      <c r="Q444" s="33">
        <v>0</v>
      </c>
      <c r="R444" s="34" t="s">
        <v>30</v>
      </c>
      <c r="S444" s="35">
        <v>0</v>
      </c>
      <c r="T444" s="40" t="s">
        <v>30</v>
      </c>
      <c r="U444" s="21"/>
      <c r="V444" s="22"/>
      <c r="W444" s="22"/>
    </row>
    <row r="445" spans="1:29" s="23" customFormat="1" ht="47.25" x14ac:dyDescent="0.25">
      <c r="A445" s="30" t="s">
        <v>961</v>
      </c>
      <c r="B445" s="36" t="s">
        <v>354</v>
      </c>
      <c r="C445" s="32" t="s">
        <v>29</v>
      </c>
      <c r="D445" s="33" t="s">
        <v>30</v>
      </c>
      <c r="E445" s="33">
        <v>0</v>
      </c>
      <c r="F445" s="34" t="s">
        <v>30</v>
      </c>
      <c r="G445" s="33">
        <v>0</v>
      </c>
      <c r="H445" s="34" t="s">
        <v>30</v>
      </c>
      <c r="I445" s="33">
        <v>0</v>
      </c>
      <c r="J445" s="34" t="s">
        <v>30</v>
      </c>
      <c r="K445" s="33">
        <v>0</v>
      </c>
      <c r="L445" s="34" t="s">
        <v>30</v>
      </c>
      <c r="M445" s="33">
        <v>0</v>
      </c>
      <c r="N445" s="34" t="s">
        <v>30</v>
      </c>
      <c r="O445" s="33">
        <v>0</v>
      </c>
      <c r="P445" s="34" t="s">
        <v>30</v>
      </c>
      <c r="Q445" s="33">
        <v>0</v>
      </c>
      <c r="R445" s="34" t="s">
        <v>30</v>
      </c>
      <c r="S445" s="35">
        <v>0</v>
      </c>
      <c r="T445" s="40" t="s">
        <v>30</v>
      </c>
      <c r="U445" s="21"/>
      <c r="V445" s="22"/>
      <c r="W445" s="22"/>
    </row>
    <row r="446" spans="1:29" s="23" customFormat="1" ht="31.5" x14ac:dyDescent="0.25">
      <c r="A446" s="30" t="s">
        <v>962</v>
      </c>
      <c r="B446" s="36" t="s">
        <v>356</v>
      </c>
      <c r="C446" s="32" t="s">
        <v>29</v>
      </c>
      <c r="D446" s="33" t="s">
        <v>30</v>
      </c>
      <c r="E446" s="33">
        <v>0</v>
      </c>
      <c r="F446" s="34" t="s">
        <v>30</v>
      </c>
      <c r="G446" s="33">
        <v>0</v>
      </c>
      <c r="H446" s="34" t="s">
        <v>30</v>
      </c>
      <c r="I446" s="33">
        <v>0</v>
      </c>
      <c r="J446" s="34" t="s">
        <v>30</v>
      </c>
      <c r="K446" s="33">
        <v>0</v>
      </c>
      <c r="L446" s="34" t="s">
        <v>30</v>
      </c>
      <c r="M446" s="33">
        <v>0</v>
      </c>
      <c r="N446" s="34" t="s">
        <v>30</v>
      </c>
      <c r="O446" s="33">
        <v>0</v>
      </c>
      <c r="P446" s="34" t="s">
        <v>30</v>
      </c>
      <c r="Q446" s="33">
        <v>0</v>
      </c>
      <c r="R446" s="34" t="s">
        <v>30</v>
      </c>
      <c r="S446" s="35">
        <v>0</v>
      </c>
      <c r="T446" s="40" t="s">
        <v>30</v>
      </c>
      <c r="U446" s="21"/>
      <c r="V446" s="22"/>
      <c r="W446" s="22"/>
    </row>
    <row r="447" spans="1:29" s="23" customFormat="1" x14ac:dyDescent="0.25">
      <c r="A447" s="30" t="s">
        <v>963</v>
      </c>
      <c r="B447" s="31" t="s">
        <v>362</v>
      </c>
      <c r="C447" s="32" t="s">
        <v>29</v>
      </c>
      <c r="D447" s="33" t="s">
        <v>30</v>
      </c>
      <c r="E447" s="33">
        <f>SUM(E449:E451,E448)</f>
        <v>1616.9381116299999</v>
      </c>
      <c r="F447" s="34" t="s">
        <v>30</v>
      </c>
      <c r="G447" s="33">
        <f t="shared" ref="G447" si="159">SUM(G449:G451,G448)</f>
        <v>1305.2924363</v>
      </c>
      <c r="H447" s="34" t="s">
        <v>30</v>
      </c>
      <c r="I447" s="33">
        <f t="shared" ref="I447" si="160">SUM(I449:I451,I448)</f>
        <v>311.6456753299999</v>
      </c>
      <c r="J447" s="34" t="s">
        <v>30</v>
      </c>
      <c r="K447" s="33">
        <f t="shared" ref="K447" si="161">SUM(K449:K451,K448)</f>
        <v>32.231780000000001</v>
      </c>
      <c r="L447" s="34" t="s">
        <v>30</v>
      </c>
      <c r="M447" s="33">
        <f t="shared" ref="M447" si="162">SUM(M449:M451,M448)</f>
        <v>8.6669205500000004</v>
      </c>
      <c r="N447" s="34" t="s">
        <v>30</v>
      </c>
      <c r="O447" s="33">
        <f t="shared" ref="O447" si="163">SUM(O449:O451,O448)</f>
        <v>302.97875477999992</v>
      </c>
      <c r="P447" s="34" t="s">
        <v>30</v>
      </c>
      <c r="Q447" s="33">
        <f t="shared" ref="Q447" si="164">SUM(Q449:Q451,Q448)</f>
        <v>-23.56485945</v>
      </c>
      <c r="R447" s="34" t="s">
        <v>30</v>
      </c>
      <c r="S447" s="35">
        <f t="shared" si="137"/>
        <v>-0.7311063630367296</v>
      </c>
      <c r="T447" s="40" t="s">
        <v>30</v>
      </c>
      <c r="U447" s="21"/>
      <c r="V447" s="22"/>
      <c r="W447" s="22"/>
    </row>
    <row r="448" spans="1:29" s="23" customFormat="1" ht="31.5" x14ac:dyDescent="0.25">
      <c r="A448" s="30" t="s">
        <v>964</v>
      </c>
      <c r="B448" s="31" t="s">
        <v>364</v>
      </c>
      <c r="C448" s="32" t="s">
        <v>29</v>
      </c>
      <c r="D448" s="33" t="s">
        <v>30</v>
      </c>
      <c r="E448" s="33">
        <v>0</v>
      </c>
      <c r="F448" s="34" t="s">
        <v>30</v>
      </c>
      <c r="G448" s="33">
        <v>0</v>
      </c>
      <c r="H448" s="34" t="s">
        <v>30</v>
      </c>
      <c r="I448" s="33">
        <v>0</v>
      </c>
      <c r="J448" s="34" t="s">
        <v>30</v>
      </c>
      <c r="K448" s="33">
        <v>0</v>
      </c>
      <c r="L448" s="34" t="s">
        <v>30</v>
      </c>
      <c r="M448" s="33">
        <v>0</v>
      </c>
      <c r="N448" s="34" t="s">
        <v>30</v>
      </c>
      <c r="O448" s="33">
        <v>0</v>
      </c>
      <c r="P448" s="34" t="s">
        <v>30</v>
      </c>
      <c r="Q448" s="33">
        <v>0</v>
      </c>
      <c r="R448" s="34" t="s">
        <v>30</v>
      </c>
      <c r="S448" s="35">
        <v>0</v>
      </c>
      <c r="T448" s="40" t="s">
        <v>30</v>
      </c>
      <c r="U448" s="21"/>
      <c r="V448" s="22"/>
      <c r="W448" s="22"/>
    </row>
    <row r="449" spans="1:29" s="23" customFormat="1" x14ac:dyDescent="0.25">
      <c r="A449" s="30" t="s">
        <v>965</v>
      </c>
      <c r="B449" s="31" t="s">
        <v>366</v>
      </c>
      <c r="C449" s="32" t="s">
        <v>29</v>
      </c>
      <c r="D449" s="33" t="s">
        <v>30</v>
      </c>
      <c r="E449" s="33">
        <v>0</v>
      </c>
      <c r="F449" s="34" t="s">
        <v>30</v>
      </c>
      <c r="G449" s="33">
        <v>0</v>
      </c>
      <c r="H449" s="34" t="s">
        <v>30</v>
      </c>
      <c r="I449" s="33">
        <v>0</v>
      </c>
      <c r="J449" s="34" t="s">
        <v>30</v>
      </c>
      <c r="K449" s="33">
        <v>0</v>
      </c>
      <c r="L449" s="34" t="s">
        <v>30</v>
      </c>
      <c r="M449" s="33">
        <v>0</v>
      </c>
      <c r="N449" s="34" t="s">
        <v>30</v>
      </c>
      <c r="O449" s="33">
        <v>0</v>
      </c>
      <c r="P449" s="34" t="s">
        <v>30</v>
      </c>
      <c r="Q449" s="33">
        <v>0</v>
      </c>
      <c r="R449" s="34" t="s">
        <v>30</v>
      </c>
      <c r="S449" s="35">
        <v>0</v>
      </c>
      <c r="T449" s="40" t="s">
        <v>30</v>
      </c>
      <c r="U449" s="21"/>
      <c r="V449" s="22"/>
      <c r="W449" s="22"/>
    </row>
    <row r="450" spans="1:29" s="23" customFormat="1" x14ac:dyDescent="0.25">
      <c r="A450" s="30" t="s">
        <v>966</v>
      </c>
      <c r="B450" s="31" t="s">
        <v>373</v>
      </c>
      <c r="C450" s="32" t="s">
        <v>29</v>
      </c>
      <c r="D450" s="33" t="s">
        <v>30</v>
      </c>
      <c r="E450" s="33">
        <v>0</v>
      </c>
      <c r="F450" s="34" t="s">
        <v>30</v>
      </c>
      <c r="G450" s="33">
        <v>0</v>
      </c>
      <c r="H450" s="34" t="s">
        <v>30</v>
      </c>
      <c r="I450" s="33">
        <v>0</v>
      </c>
      <c r="J450" s="34" t="s">
        <v>30</v>
      </c>
      <c r="K450" s="33">
        <v>0</v>
      </c>
      <c r="L450" s="34" t="s">
        <v>30</v>
      </c>
      <c r="M450" s="33">
        <v>0</v>
      </c>
      <c r="N450" s="34" t="s">
        <v>30</v>
      </c>
      <c r="O450" s="33">
        <v>0</v>
      </c>
      <c r="P450" s="34" t="s">
        <v>30</v>
      </c>
      <c r="Q450" s="33">
        <v>0</v>
      </c>
      <c r="R450" s="34" t="s">
        <v>30</v>
      </c>
      <c r="S450" s="35">
        <v>0</v>
      </c>
      <c r="T450" s="40" t="s">
        <v>30</v>
      </c>
      <c r="U450" s="21"/>
      <c r="V450" s="22"/>
      <c r="W450" s="22"/>
    </row>
    <row r="451" spans="1:29" s="23" customFormat="1" x14ac:dyDescent="0.25">
      <c r="A451" s="30" t="s">
        <v>967</v>
      </c>
      <c r="B451" s="31" t="s">
        <v>380</v>
      </c>
      <c r="C451" s="32" t="s">
        <v>29</v>
      </c>
      <c r="D451" s="33" t="s">
        <v>30</v>
      </c>
      <c r="E451" s="33">
        <f>SUM(E452:E452)</f>
        <v>1616.9381116299999</v>
      </c>
      <c r="F451" s="34" t="s">
        <v>30</v>
      </c>
      <c r="G451" s="33">
        <f>SUM(G452:G452)</f>
        <v>1305.2924363</v>
      </c>
      <c r="H451" s="34" t="s">
        <v>30</v>
      </c>
      <c r="I451" s="33">
        <f>SUM(I452:I452)</f>
        <v>311.6456753299999</v>
      </c>
      <c r="J451" s="34" t="s">
        <v>30</v>
      </c>
      <c r="K451" s="33">
        <f>SUM(K452:K452)</f>
        <v>32.231780000000001</v>
      </c>
      <c r="L451" s="34" t="s">
        <v>30</v>
      </c>
      <c r="M451" s="33">
        <f>SUM(M452:M452)</f>
        <v>8.6669205500000004</v>
      </c>
      <c r="N451" s="34" t="s">
        <v>30</v>
      </c>
      <c r="O451" s="33">
        <f>SUM(O452:O452)</f>
        <v>302.97875477999992</v>
      </c>
      <c r="P451" s="34" t="s">
        <v>30</v>
      </c>
      <c r="Q451" s="33">
        <f>SUM(Q452:Q452)</f>
        <v>-23.56485945</v>
      </c>
      <c r="R451" s="34" t="s">
        <v>30</v>
      </c>
      <c r="S451" s="35">
        <f t="shared" si="137"/>
        <v>-0.7311063630367296</v>
      </c>
      <c r="T451" s="40" t="s">
        <v>30</v>
      </c>
      <c r="U451" s="21"/>
      <c r="V451" s="22"/>
      <c r="W451" s="22"/>
    </row>
    <row r="452" spans="1:29" ht="63" x14ac:dyDescent="0.25">
      <c r="A452" s="42" t="s">
        <v>967</v>
      </c>
      <c r="B452" s="53" t="s">
        <v>968</v>
      </c>
      <c r="C452" s="47" t="s">
        <v>969</v>
      </c>
      <c r="D452" s="45" t="s">
        <v>30</v>
      </c>
      <c r="E452" s="45">
        <v>1616.9381116299999</v>
      </c>
      <c r="F452" s="44" t="s">
        <v>30</v>
      </c>
      <c r="G452" s="46">
        <v>1305.2924363</v>
      </c>
      <c r="H452" s="44" t="s">
        <v>30</v>
      </c>
      <c r="I452" s="46">
        <f>E452-G452</f>
        <v>311.6456753299999</v>
      </c>
      <c r="J452" s="44" t="s">
        <v>30</v>
      </c>
      <c r="K452" s="45">
        <v>32.231780000000001</v>
      </c>
      <c r="L452" s="44" t="s">
        <v>30</v>
      </c>
      <c r="M452" s="45">
        <v>8.6669205500000004</v>
      </c>
      <c r="N452" s="44" t="s">
        <v>30</v>
      </c>
      <c r="O452" s="47">
        <f>I452-M452</f>
        <v>302.97875477999992</v>
      </c>
      <c r="P452" s="44" t="s">
        <v>30</v>
      </c>
      <c r="Q452" s="47">
        <f t="shared" ref="Q452" si="165">M452-K452</f>
        <v>-23.56485945</v>
      </c>
      <c r="R452" s="44" t="s">
        <v>30</v>
      </c>
      <c r="S452" s="88">
        <f t="shared" si="137"/>
        <v>-0.7311063630367296</v>
      </c>
      <c r="T452" s="48" t="s">
        <v>970</v>
      </c>
      <c r="U452" s="21"/>
      <c r="V452" s="13"/>
      <c r="W452" s="13"/>
      <c r="X452" s="23"/>
      <c r="Y452" s="23"/>
      <c r="Z452" s="23"/>
      <c r="AA452" s="23"/>
      <c r="AC452" s="23"/>
    </row>
    <row r="453" spans="1:29" s="23" customFormat="1" ht="31.5" x14ac:dyDescent="0.25">
      <c r="A453" s="32" t="s">
        <v>971</v>
      </c>
      <c r="B453" s="36" t="s">
        <v>396</v>
      </c>
      <c r="C453" s="32" t="s">
        <v>29</v>
      </c>
      <c r="D453" s="33" t="s">
        <v>30</v>
      </c>
      <c r="E453" s="33">
        <v>0</v>
      </c>
      <c r="F453" s="34" t="s">
        <v>30</v>
      </c>
      <c r="G453" s="33">
        <v>0</v>
      </c>
      <c r="H453" s="34" t="s">
        <v>30</v>
      </c>
      <c r="I453" s="33">
        <v>0</v>
      </c>
      <c r="J453" s="34" t="s">
        <v>30</v>
      </c>
      <c r="K453" s="33">
        <v>0</v>
      </c>
      <c r="L453" s="34" t="s">
        <v>30</v>
      </c>
      <c r="M453" s="33">
        <v>0</v>
      </c>
      <c r="N453" s="34" t="s">
        <v>30</v>
      </c>
      <c r="O453" s="33">
        <v>0</v>
      </c>
      <c r="P453" s="34" t="s">
        <v>30</v>
      </c>
      <c r="Q453" s="33">
        <v>0</v>
      </c>
      <c r="R453" s="34" t="s">
        <v>30</v>
      </c>
      <c r="S453" s="35">
        <v>0</v>
      </c>
      <c r="T453" s="40" t="s">
        <v>30</v>
      </c>
      <c r="U453" s="21"/>
      <c r="V453" s="22"/>
      <c r="W453" s="22"/>
    </row>
    <row r="454" spans="1:29" s="23" customFormat="1" x14ac:dyDescent="0.25">
      <c r="A454" s="30" t="s">
        <v>972</v>
      </c>
      <c r="B454" s="36" t="s">
        <v>398</v>
      </c>
      <c r="C454" s="32" t="s">
        <v>29</v>
      </c>
      <c r="D454" s="33" t="s">
        <v>30</v>
      </c>
      <c r="E454" s="33">
        <f>SUM(E455:E525)</f>
        <v>300.39195079099994</v>
      </c>
      <c r="F454" s="34" t="s">
        <v>30</v>
      </c>
      <c r="G454" s="33">
        <f>SUM(G455:G525)</f>
        <v>31.041908770000006</v>
      </c>
      <c r="H454" s="34" t="s">
        <v>30</v>
      </c>
      <c r="I454" s="33">
        <f>SUM(I455:I525)</f>
        <v>269.35004202099992</v>
      </c>
      <c r="J454" s="34" t="s">
        <v>30</v>
      </c>
      <c r="K454" s="33">
        <f>SUM(K455:K525)</f>
        <v>177.540594481</v>
      </c>
      <c r="L454" s="34" t="s">
        <v>30</v>
      </c>
      <c r="M454" s="33">
        <f>SUM(M455:M525)</f>
        <v>10416.969177749999</v>
      </c>
      <c r="N454" s="34" t="s">
        <v>30</v>
      </c>
      <c r="O454" s="33">
        <f>SUM(O455:O525)</f>
        <v>178.32036592099999</v>
      </c>
      <c r="P454" s="34" t="s">
        <v>30</v>
      </c>
      <c r="Q454" s="33">
        <f>SUM(Q455:Q525)</f>
        <v>-86.510918380999982</v>
      </c>
      <c r="R454" s="34" t="s">
        <v>30</v>
      </c>
      <c r="S454" s="35">
        <f t="shared" si="137"/>
        <v>-0.48727401546612592</v>
      </c>
      <c r="T454" s="40" t="s">
        <v>30</v>
      </c>
      <c r="U454" s="21"/>
      <c r="V454" s="22"/>
      <c r="W454" s="22"/>
    </row>
    <row r="455" spans="1:29" ht="141.75" x14ac:dyDescent="0.25">
      <c r="A455" s="42" t="s">
        <v>972</v>
      </c>
      <c r="B455" s="53" t="s">
        <v>973</v>
      </c>
      <c r="C455" s="46" t="s">
        <v>974</v>
      </c>
      <c r="D455" s="45" t="s">
        <v>30</v>
      </c>
      <c r="E455" s="45" t="s">
        <v>30</v>
      </c>
      <c r="F455" s="44" t="s">
        <v>30</v>
      </c>
      <c r="G455" s="46" t="s">
        <v>30</v>
      </c>
      <c r="H455" s="44" t="s">
        <v>30</v>
      </c>
      <c r="I455" s="46" t="s">
        <v>30</v>
      </c>
      <c r="J455" s="44" t="s">
        <v>30</v>
      </c>
      <c r="K455" s="45" t="s">
        <v>30</v>
      </c>
      <c r="L455" s="44" t="s">
        <v>30</v>
      </c>
      <c r="M455" s="45">
        <v>8.5426712599999988</v>
      </c>
      <c r="N455" s="44" t="s">
        <v>30</v>
      </c>
      <c r="O455" s="47" t="s">
        <v>30</v>
      </c>
      <c r="P455" s="44" t="s">
        <v>30</v>
      </c>
      <c r="Q455" s="47" t="s">
        <v>30</v>
      </c>
      <c r="R455" s="44" t="s">
        <v>30</v>
      </c>
      <c r="S455" s="88" t="s">
        <v>30</v>
      </c>
      <c r="T455" s="48" t="s">
        <v>975</v>
      </c>
      <c r="U455" s="21"/>
      <c r="V455" s="13"/>
      <c r="W455" s="13"/>
      <c r="X455" s="23"/>
      <c r="Y455" s="23"/>
      <c r="Z455" s="23"/>
      <c r="AA455" s="23"/>
      <c r="AC455" s="23"/>
    </row>
    <row r="456" spans="1:29" ht="63" x14ac:dyDescent="0.25">
      <c r="A456" s="42" t="s">
        <v>972</v>
      </c>
      <c r="B456" s="53" t="s">
        <v>976</v>
      </c>
      <c r="C456" s="46" t="s">
        <v>977</v>
      </c>
      <c r="D456" s="45" t="s">
        <v>30</v>
      </c>
      <c r="E456" s="45" t="s">
        <v>30</v>
      </c>
      <c r="F456" s="44" t="s">
        <v>30</v>
      </c>
      <c r="G456" s="46" t="s">
        <v>30</v>
      </c>
      <c r="H456" s="44" t="s">
        <v>30</v>
      </c>
      <c r="I456" s="46" t="s">
        <v>30</v>
      </c>
      <c r="J456" s="44" t="s">
        <v>30</v>
      </c>
      <c r="K456" s="45" t="s">
        <v>30</v>
      </c>
      <c r="L456" s="44" t="s">
        <v>30</v>
      </c>
      <c r="M456" s="45">
        <v>0.57741682999999999</v>
      </c>
      <c r="N456" s="44" t="s">
        <v>30</v>
      </c>
      <c r="O456" s="47" t="s">
        <v>30</v>
      </c>
      <c r="P456" s="44" t="s">
        <v>30</v>
      </c>
      <c r="Q456" s="47" t="s">
        <v>30</v>
      </c>
      <c r="R456" s="44" t="s">
        <v>30</v>
      </c>
      <c r="S456" s="88" t="s">
        <v>30</v>
      </c>
      <c r="T456" s="48" t="s">
        <v>814</v>
      </c>
      <c r="U456" s="21"/>
      <c r="V456" s="13"/>
      <c r="W456" s="13"/>
      <c r="X456" s="23"/>
      <c r="Y456" s="23"/>
      <c r="Z456" s="23"/>
      <c r="AA456" s="23"/>
      <c r="AC456" s="23"/>
    </row>
    <row r="457" spans="1:29" ht="63" x14ac:dyDescent="0.25">
      <c r="A457" s="42" t="s">
        <v>972</v>
      </c>
      <c r="B457" s="53" t="s">
        <v>978</v>
      </c>
      <c r="C457" s="46" t="s">
        <v>979</v>
      </c>
      <c r="D457" s="45" t="s">
        <v>30</v>
      </c>
      <c r="E457" s="45" t="s">
        <v>30</v>
      </c>
      <c r="F457" s="44" t="s">
        <v>30</v>
      </c>
      <c r="G457" s="46" t="s">
        <v>30</v>
      </c>
      <c r="H457" s="44" t="s">
        <v>30</v>
      </c>
      <c r="I457" s="46" t="s">
        <v>30</v>
      </c>
      <c r="J457" s="44" t="s">
        <v>30</v>
      </c>
      <c r="K457" s="45" t="s">
        <v>30</v>
      </c>
      <c r="L457" s="44" t="s">
        <v>30</v>
      </c>
      <c r="M457" s="45">
        <v>0.4</v>
      </c>
      <c r="N457" s="44" t="s">
        <v>30</v>
      </c>
      <c r="O457" s="47" t="s">
        <v>30</v>
      </c>
      <c r="P457" s="44" t="s">
        <v>30</v>
      </c>
      <c r="Q457" s="47" t="s">
        <v>30</v>
      </c>
      <c r="R457" s="44" t="s">
        <v>30</v>
      </c>
      <c r="S457" s="88" t="s">
        <v>30</v>
      </c>
      <c r="T457" s="48" t="s">
        <v>814</v>
      </c>
      <c r="U457" s="21"/>
      <c r="V457" s="13"/>
      <c r="W457" s="13"/>
      <c r="X457" s="23"/>
      <c r="Y457" s="23"/>
      <c r="Z457" s="23"/>
      <c r="AA457" s="23"/>
      <c r="AC457" s="23"/>
    </row>
    <row r="458" spans="1:29" ht="63" x14ac:dyDescent="0.25">
      <c r="A458" s="42" t="s">
        <v>972</v>
      </c>
      <c r="B458" s="53" t="s">
        <v>980</v>
      </c>
      <c r="C458" s="46" t="s">
        <v>981</v>
      </c>
      <c r="D458" s="45" t="s">
        <v>30</v>
      </c>
      <c r="E458" s="45" t="s">
        <v>30</v>
      </c>
      <c r="F458" s="44" t="s">
        <v>30</v>
      </c>
      <c r="G458" s="46" t="s">
        <v>30</v>
      </c>
      <c r="H458" s="44" t="s">
        <v>30</v>
      </c>
      <c r="I458" s="46" t="s">
        <v>30</v>
      </c>
      <c r="J458" s="44" t="s">
        <v>30</v>
      </c>
      <c r="K458" s="45" t="s">
        <v>30</v>
      </c>
      <c r="L458" s="44" t="s">
        <v>30</v>
      </c>
      <c r="M458" s="45">
        <v>0.89294121999999998</v>
      </c>
      <c r="N458" s="44" t="s">
        <v>30</v>
      </c>
      <c r="O458" s="47" t="s">
        <v>30</v>
      </c>
      <c r="P458" s="44" t="s">
        <v>30</v>
      </c>
      <c r="Q458" s="47" t="s">
        <v>30</v>
      </c>
      <c r="R458" s="44" t="s">
        <v>30</v>
      </c>
      <c r="S458" s="88" t="s">
        <v>30</v>
      </c>
      <c r="T458" s="48" t="s">
        <v>814</v>
      </c>
      <c r="U458" s="21"/>
      <c r="V458" s="13"/>
      <c r="W458" s="13"/>
      <c r="X458" s="23"/>
      <c r="Y458" s="23"/>
      <c r="Z458" s="23"/>
      <c r="AA458" s="23"/>
      <c r="AC458" s="23"/>
    </row>
    <row r="459" spans="1:29" ht="31.5" x14ac:dyDescent="0.25">
      <c r="A459" s="42" t="s">
        <v>972</v>
      </c>
      <c r="B459" s="53" t="s">
        <v>982</v>
      </c>
      <c r="C459" s="46" t="s">
        <v>983</v>
      </c>
      <c r="D459" s="45" t="s">
        <v>30</v>
      </c>
      <c r="E459" s="45">
        <v>1.5244040299999999</v>
      </c>
      <c r="F459" s="44" t="s">
        <v>30</v>
      </c>
      <c r="G459" s="46">
        <v>0</v>
      </c>
      <c r="H459" s="44" t="s">
        <v>30</v>
      </c>
      <c r="I459" s="46">
        <f t="shared" ref="I459:I520" si="166">E459-G459</f>
        <v>1.5244040299999999</v>
      </c>
      <c r="J459" s="44" t="s">
        <v>30</v>
      </c>
      <c r="K459" s="45">
        <v>1.5244040299999999</v>
      </c>
      <c r="L459" s="44" t="s">
        <v>30</v>
      </c>
      <c r="M459" s="45">
        <v>1.5200773000000001</v>
      </c>
      <c r="N459" s="44" t="s">
        <v>30</v>
      </c>
      <c r="O459" s="47">
        <f t="shared" ref="O459:O476" si="167">I459-M459</f>
        <v>4.3267299999998343E-3</v>
      </c>
      <c r="P459" s="44" t="s">
        <v>30</v>
      </c>
      <c r="Q459" s="47">
        <f t="shared" ref="Q459:Q520" si="168">M459-K459</f>
        <v>-4.3267299999998343E-3</v>
      </c>
      <c r="R459" s="44" t="s">
        <v>30</v>
      </c>
      <c r="S459" s="88">
        <f t="shared" si="137"/>
        <v>-2.8383092112396441E-3</v>
      </c>
      <c r="T459" s="48" t="s">
        <v>30</v>
      </c>
      <c r="U459" s="21"/>
      <c r="V459" s="13"/>
      <c r="W459" s="13"/>
      <c r="X459" s="23"/>
      <c r="Y459" s="23"/>
      <c r="Z459" s="23"/>
      <c r="AA459" s="23"/>
      <c r="AC459" s="23"/>
    </row>
    <row r="460" spans="1:29" ht="31.5" x14ac:dyDescent="0.25">
      <c r="A460" s="42" t="s">
        <v>972</v>
      </c>
      <c r="B460" s="53" t="s">
        <v>984</v>
      </c>
      <c r="C460" s="46" t="s">
        <v>985</v>
      </c>
      <c r="D460" s="45" t="s">
        <v>30</v>
      </c>
      <c r="E460" s="45">
        <v>90.529035820000018</v>
      </c>
      <c r="F460" s="44" t="s">
        <v>30</v>
      </c>
      <c r="G460" s="46">
        <v>29.700953490000003</v>
      </c>
      <c r="H460" s="44" t="s">
        <v>30</v>
      </c>
      <c r="I460" s="46">
        <f t="shared" si="166"/>
        <v>60.828082330000015</v>
      </c>
      <c r="J460" s="44" t="s">
        <v>30</v>
      </c>
      <c r="K460" s="45">
        <v>29.782735690000003</v>
      </c>
      <c r="L460" s="44" t="s">
        <v>30</v>
      </c>
      <c r="M460" s="45">
        <v>34.9220088</v>
      </c>
      <c r="N460" s="44" t="s">
        <v>30</v>
      </c>
      <c r="O460" s="47">
        <f t="shared" si="167"/>
        <v>25.906073530000015</v>
      </c>
      <c r="P460" s="44" t="s">
        <v>30</v>
      </c>
      <c r="Q460" s="47">
        <f t="shared" si="168"/>
        <v>5.1392731099999978</v>
      </c>
      <c r="R460" s="44" t="s">
        <v>30</v>
      </c>
      <c r="S460" s="88">
        <f t="shared" si="137"/>
        <v>0.17255879928201442</v>
      </c>
      <c r="T460" s="48" t="s">
        <v>456</v>
      </c>
      <c r="U460" s="21"/>
      <c r="V460" s="13"/>
      <c r="W460" s="13"/>
      <c r="X460" s="23"/>
      <c r="Y460" s="23"/>
      <c r="Z460" s="23"/>
      <c r="AA460" s="23"/>
      <c r="AC460" s="23"/>
    </row>
    <row r="461" spans="1:29" ht="31.5" x14ac:dyDescent="0.25">
      <c r="A461" s="42" t="s">
        <v>972</v>
      </c>
      <c r="B461" s="53" t="s">
        <v>986</v>
      </c>
      <c r="C461" s="46" t="s">
        <v>987</v>
      </c>
      <c r="D461" s="45" t="s">
        <v>30</v>
      </c>
      <c r="E461" s="45">
        <v>69.599397999999979</v>
      </c>
      <c r="F461" s="44" t="s">
        <v>30</v>
      </c>
      <c r="G461" s="46">
        <v>0</v>
      </c>
      <c r="H461" s="44" t="s">
        <v>30</v>
      </c>
      <c r="I461" s="46">
        <f t="shared" si="166"/>
        <v>69.599397999999979</v>
      </c>
      <c r="J461" s="44" t="s">
        <v>30</v>
      </c>
      <c r="K461" s="45">
        <v>69.599397999999979</v>
      </c>
      <c r="L461" s="44" t="s">
        <v>30</v>
      </c>
      <c r="M461" s="45">
        <v>0</v>
      </c>
      <c r="N461" s="44" t="s">
        <v>30</v>
      </c>
      <c r="O461" s="47">
        <f t="shared" si="167"/>
        <v>69.599397999999979</v>
      </c>
      <c r="P461" s="44" t="s">
        <v>30</v>
      </c>
      <c r="Q461" s="47">
        <f t="shared" si="168"/>
        <v>-69.599397999999979</v>
      </c>
      <c r="R461" s="44" t="s">
        <v>30</v>
      </c>
      <c r="S461" s="88">
        <f t="shared" si="137"/>
        <v>-1</v>
      </c>
      <c r="T461" s="48" t="s">
        <v>988</v>
      </c>
      <c r="U461" s="21"/>
      <c r="V461" s="13"/>
      <c r="W461" s="13"/>
      <c r="X461" s="23"/>
      <c r="Y461" s="23"/>
      <c r="Z461" s="23"/>
      <c r="AA461" s="23"/>
      <c r="AC461" s="23"/>
    </row>
    <row r="462" spans="1:29" ht="31.5" x14ac:dyDescent="0.25">
      <c r="A462" s="42" t="s">
        <v>972</v>
      </c>
      <c r="B462" s="53" t="s">
        <v>989</v>
      </c>
      <c r="C462" s="46" t="s">
        <v>990</v>
      </c>
      <c r="D462" s="45" t="s">
        <v>30</v>
      </c>
      <c r="E462" s="45">
        <v>0.18819999999999998</v>
      </c>
      <c r="F462" s="44" t="s">
        <v>30</v>
      </c>
      <c r="G462" s="46">
        <v>9.8000000000000004E-2</v>
      </c>
      <c r="H462" s="44" t="s">
        <v>30</v>
      </c>
      <c r="I462" s="46">
        <f t="shared" si="166"/>
        <v>9.0199999999999975E-2</v>
      </c>
      <c r="J462" s="44" t="s">
        <v>30</v>
      </c>
      <c r="K462" s="45">
        <v>9.0199999999999989E-2</v>
      </c>
      <c r="L462" s="44" t="s">
        <v>30</v>
      </c>
      <c r="M462" s="45">
        <v>0.12090000000000001</v>
      </c>
      <c r="N462" s="44" t="s">
        <v>30</v>
      </c>
      <c r="O462" s="47">
        <f t="shared" si="167"/>
        <v>-3.0700000000000033E-2</v>
      </c>
      <c r="P462" s="44" t="s">
        <v>30</v>
      </c>
      <c r="Q462" s="47">
        <f t="shared" si="168"/>
        <v>3.0700000000000019E-2</v>
      </c>
      <c r="R462" s="44" t="s">
        <v>30</v>
      </c>
      <c r="S462" s="88">
        <f t="shared" si="137"/>
        <v>0.34035476718403573</v>
      </c>
      <c r="T462" s="48" t="s">
        <v>456</v>
      </c>
      <c r="U462" s="21"/>
      <c r="V462" s="13"/>
      <c r="W462" s="13"/>
      <c r="X462" s="23"/>
      <c r="Y462" s="23"/>
      <c r="Z462" s="23"/>
      <c r="AA462" s="23"/>
      <c r="AC462" s="23"/>
    </row>
    <row r="463" spans="1:29" ht="31.5" x14ac:dyDescent="0.25">
      <c r="A463" s="42" t="s">
        <v>972</v>
      </c>
      <c r="B463" s="53" t="s">
        <v>991</v>
      </c>
      <c r="C463" s="46" t="s">
        <v>992</v>
      </c>
      <c r="D463" s="45" t="s">
        <v>30</v>
      </c>
      <c r="E463" s="45">
        <v>0.810165625</v>
      </c>
      <c r="F463" s="44" t="s">
        <v>30</v>
      </c>
      <c r="G463" s="46">
        <v>0.40208300000000002</v>
      </c>
      <c r="H463" s="44" t="s">
        <v>30</v>
      </c>
      <c r="I463" s="46">
        <f t="shared" si="166"/>
        <v>0.40808262499999998</v>
      </c>
      <c r="J463" s="44" t="s">
        <v>30</v>
      </c>
      <c r="K463" s="45">
        <v>0.40808262500000003</v>
      </c>
      <c r="L463" s="44" t="s">
        <v>30</v>
      </c>
      <c r="M463" s="45">
        <v>0.54710300000000001</v>
      </c>
      <c r="N463" s="44" t="s">
        <v>30</v>
      </c>
      <c r="O463" s="47">
        <f t="shared" si="167"/>
        <v>-0.13902037500000003</v>
      </c>
      <c r="P463" s="44" t="s">
        <v>30</v>
      </c>
      <c r="Q463" s="47">
        <f t="shared" si="168"/>
        <v>0.13902037499999997</v>
      </c>
      <c r="R463" s="44" t="s">
        <v>30</v>
      </c>
      <c r="S463" s="88">
        <f t="shared" si="137"/>
        <v>0.34066722394760118</v>
      </c>
      <c r="T463" s="48" t="s">
        <v>456</v>
      </c>
      <c r="U463" s="21"/>
      <c r="V463" s="13"/>
      <c r="W463" s="13"/>
      <c r="X463" s="23"/>
      <c r="Y463" s="23"/>
      <c r="Z463" s="23"/>
      <c r="AA463" s="23"/>
      <c r="AC463" s="23"/>
    </row>
    <row r="464" spans="1:29" ht="63" x14ac:dyDescent="0.25">
      <c r="A464" s="42" t="s">
        <v>972</v>
      </c>
      <c r="B464" s="53" t="s">
        <v>993</v>
      </c>
      <c r="C464" s="46" t="s">
        <v>994</v>
      </c>
      <c r="D464" s="45" t="s">
        <v>30</v>
      </c>
      <c r="E464" s="45">
        <v>0.47270499999999993</v>
      </c>
      <c r="F464" s="44" t="s">
        <v>30</v>
      </c>
      <c r="G464" s="46">
        <v>0.23599999999999999</v>
      </c>
      <c r="H464" s="44" t="s">
        <v>30</v>
      </c>
      <c r="I464" s="46">
        <f t="shared" si="166"/>
        <v>0.23670499999999994</v>
      </c>
      <c r="J464" s="44" t="s">
        <v>30</v>
      </c>
      <c r="K464" s="45">
        <v>0.23670499999999997</v>
      </c>
      <c r="L464" s="44" t="s">
        <v>30</v>
      </c>
      <c r="M464" s="45">
        <v>0</v>
      </c>
      <c r="N464" s="44" t="s">
        <v>30</v>
      </c>
      <c r="O464" s="47">
        <f t="shared" si="167"/>
        <v>0.23670499999999994</v>
      </c>
      <c r="P464" s="44" t="s">
        <v>30</v>
      </c>
      <c r="Q464" s="47">
        <f t="shared" si="168"/>
        <v>-0.23670499999999997</v>
      </c>
      <c r="R464" s="44" t="s">
        <v>30</v>
      </c>
      <c r="S464" s="88">
        <f t="shared" si="137"/>
        <v>-1</v>
      </c>
      <c r="T464" s="48" t="s">
        <v>995</v>
      </c>
      <c r="U464" s="21"/>
      <c r="V464" s="13"/>
      <c r="W464" s="13"/>
      <c r="X464" s="23"/>
      <c r="Y464" s="23"/>
      <c r="Z464" s="23"/>
      <c r="AA464" s="23"/>
      <c r="AC464" s="23"/>
    </row>
    <row r="465" spans="1:29" ht="31.5" x14ac:dyDescent="0.25">
      <c r="A465" s="42" t="s">
        <v>972</v>
      </c>
      <c r="B465" s="53" t="s">
        <v>996</v>
      </c>
      <c r="C465" s="46" t="s">
        <v>997</v>
      </c>
      <c r="D465" s="45" t="s">
        <v>30</v>
      </c>
      <c r="E465" s="45">
        <v>0.12503880000000001</v>
      </c>
      <c r="F465" s="44" t="s">
        <v>30</v>
      </c>
      <c r="G465" s="46">
        <v>0</v>
      </c>
      <c r="H465" s="44" t="s">
        <v>30</v>
      </c>
      <c r="I465" s="46">
        <f t="shared" si="166"/>
        <v>0.12503880000000001</v>
      </c>
      <c r="J465" s="44" t="s">
        <v>30</v>
      </c>
      <c r="K465" s="45">
        <v>0.12503880000000001</v>
      </c>
      <c r="L465" s="44" t="s">
        <v>30</v>
      </c>
      <c r="M465" s="45">
        <v>0.16742699999999999</v>
      </c>
      <c r="N465" s="44" t="s">
        <v>30</v>
      </c>
      <c r="O465" s="47">
        <f t="shared" si="167"/>
        <v>-4.2388199999999987E-2</v>
      </c>
      <c r="P465" s="44" t="s">
        <v>30</v>
      </c>
      <c r="Q465" s="47">
        <f t="shared" si="168"/>
        <v>4.2388199999999987E-2</v>
      </c>
      <c r="R465" s="44" t="s">
        <v>30</v>
      </c>
      <c r="S465" s="88">
        <f t="shared" si="137"/>
        <v>0.33900037428382218</v>
      </c>
      <c r="T465" s="48" t="s">
        <v>456</v>
      </c>
      <c r="U465" s="21"/>
      <c r="V465" s="13"/>
      <c r="W465" s="13"/>
      <c r="X465" s="23"/>
      <c r="Y465" s="23"/>
      <c r="Z465" s="23"/>
      <c r="AA465" s="23"/>
      <c r="AC465" s="23"/>
    </row>
    <row r="466" spans="1:29" ht="31.5" x14ac:dyDescent="0.25">
      <c r="A466" s="42" t="s">
        <v>972</v>
      </c>
      <c r="B466" s="53" t="s">
        <v>998</v>
      </c>
      <c r="C466" s="46" t="s">
        <v>999</v>
      </c>
      <c r="D466" s="45" t="s">
        <v>30</v>
      </c>
      <c r="E466" s="45">
        <v>9.8354322999999994E-2</v>
      </c>
      <c r="F466" s="44" t="s">
        <v>30</v>
      </c>
      <c r="G466" s="46">
        <v>0</v>
      </c>
      <c r="H466" s="44" t="s">
        <v>30</v>
      </c>
      <c r="I466" s="46">
        <f t="shared" si="166"/>
        <v>9.8354322999999994E-2</v>
      </c>
      <c r="J466" s="44" t="s">
        <v>30</v>
      </c>
      <c r="K466" s="45">
        <v>9.8354322999999994E-2</v>
      </c>
      <c r="L466" s="44" t="s">
        <v>30</v>
      </c>
      <c r="M466" s="45">
        <v>0</v>
      </c>
      <c r="N466" s="44" t="s">
        <v>30</v>
      </c>
      <c r="O466" s="47">
        <f t="shared" si="167"/>
        <v>9.8354322999999994E-2</v>
      </c>
      <c r="P466" s="44" t="s">
        <v>30</v>
      </c>
      <c r="Q466" s="47">
        <f t="shared" si="168"/>
        <v>-9.8354322999999994E-2</v>
      </c>
      <c r="R466" s="44" t="s">
        <v>30</v>
      </c>
      <c r="S466" s="88">
        <f t="shared" si="137"/>
        <v>-1</v>
      </c>
      <c r="T466" s="48" t="s">
        <v>1000</v>
      </c>
      <c r="U466" s="21"/>
      <c r="V466" s="13"/>
      <c r="W466" s="13"/>
      <c r="X466" s="23"/>
      <c r="Y466" s="23"/>
      <c r="Z466" s="23"/>
      <c r="AA466" s="23"/>
      <c r="AC466" s="23"/>
    </row>
    <row r="467" spans="1:29" ht="31.5" x14ac:dyDescent="0.25">
      <c r="A467" s="42" t="s">
        <v>972</v>
      </c>
      <c r="B467" s="53" t="s">
        <v>1001</v>
      </c>
      <c r="C467" s="46" t="s">
        <v>1002</v>
      </c>
      <c r="D467" s="45" t="s">
        <v>30</v>
      </c>
      <c r="E467" s="45">
        <v>0.10784150000000001</v>
      </c>
      <c r="F467" s="44" t="s">
        <v>30</v>
      </c>
      <c r="G467" s="46">
        <v>0</v>
      </c>
      <c r="H467" s="44" t="s">
        <v>30</v>
      </c>
      <c r="I467" s="46">
        <f t="shared" si="166"/>
        <v>0.10784150000000001</v>
      </c>
      <c r="J467" s="44" t="s">
        <v>30</v>
      </c>
      <c r="K467" s="45">
        <v>0.10784150000000001</v>
      </c>
      <c r="L467" s="44" t="s">
        <v>30</v>
      </c>
      <c r="M467" s="45">
        <v>0.1444</v>
      </c>
      <c r="N467" s="44" t="s">
        <v>30</v>
      </c>
      <c r="O467" s="47">
        <f t="shared" si="167"/>
        <v>-3.6558499999999994E-2</v>
      </c>
      <c r="P467" s="44" t="s">
        <v>30</v>
      </c>
      <c r="Q467" s="47">
        <f t="shared" si="168"/>
        <v>3.6558499999999994E-2</v>
      </c>
      <c r="R467" s="44" t="s">
        <v>30</v>
      </c>
      <c r="S467" s="88">
        <f t="shared" si="137"/>
        <v>0.3390021466689539</v>
      </c>
      <c r="T467" s="48" t="s">
        <v>456</v>
      </c>
      <c r="U467" s="21"/>
      <c r="V467" s="13"/>
      <c r="W467" s="13"/>
      <c r="X467" s="23"/>
      <c r="Y467" s="23"/>
      <c r="Z467" s="23"/>
      <c r="AA467" s="23"/>
      <c r="AC467" s="23"/>
    </row>
    <row r="468" spans="1:29" ht="31.5" x14ac:dyDescent="0.25">
      <c r="A468" s="42" t="s">
        <v>972</v>
      </c>
      <c r="B468" s="53" t="s">
        <v>1003</v>
      </c>
      <c r="C468" s="46" t="s">
        <v>1004</v>
      </c>
      <c r="D468" s="45" t="s">
        <v>30</v>
      </c>
      <c r="E468" s="45">
        <v>6.2617000000000006E-2</v>
      </c>
      <c r="F468" s="44" t="s">
        <v>30</v>
      </c>
      <c r="G468" s="46">
        <v>0</v>
      </c>
      <c r="H468" s="44" t="s">
        <v>30</v>
      </c>
      <c r="I468" s="46">
        <f t="shared" si="166"/>
        <v>6.2617000000000006E-2</v>
      </c>
      <c r="J468" s="44" t="s">
        <v>30</v>
      </c>
      <c r="K468" s="45">
        <v>6.2617000000000006E-2</v>
      </c>
      <c r="L468" s="44" t="s">
        <v>30</v>
      </c>
      <c r="M468" s="45">
        <v>0</v>
      </c>
      <c r="N468" s="44" t="s">
        <v>30</v>
      </c>
      <c r="O468" s="47">
        <f t="shared" si="167"/>
        <v>6.2617000000000006E-2</v>
      </c>
      <c r="P468" s="44" t="s">
        <v>30</v>
      </c>
      <c r="Q468" s="47">
        <f t="shared" si="168"/>
        <v>-6.2617000000000006E-2</v>
      </c>
      <c r="R468" s="44" t="s">
        <v>30</v>
      </c>
      <c r="S468" s="88">
        <f t="shared" ref="S468:S523" si="169">Q468/K468</f>
        <v>-1</v>
      </c>
      <c r="T468" s="48" t="s">
        <v>1000</v>
      </c>
      <c r="U468" s="21"/>
      <c r="V468" s="13"/>
      <c r="W468" s="13"/>
      <c r="X468" s="23"/>
      <c r="Y468" s="23"/>
      <c r="Z468" s="23"/>
      <c r="AA468" s="23"/>
      <c r="AC468" s="23"/>
    </row>
    <row r="469" spans="1:29" ht="31.5" x14ac:dyDescent="0.25">
      <c r="A469" s="42" t="s">
        <v>972</v>
      </c>
      <c r="B469" s="53" t="s">
        <v>1005</v>
      </c>
      <c r="C469" s="46" t="s">
        <v>1006</v>
      </c>
      <c r="D469" s="45" t="s">
        <v>30</v>
      </c>
      <c r="E469" s="45" t="s">
        <v>30</v>
      </c>
      <c r="F469" s="44" t="s">
        <v>30</v>
      </c>
      <c r="G469" s="46" t="s">
        <v>30</v>
      </c>
      <c r="H469" s="44" t="s">
        <v>30</v>
      </c>
      <c r="I469" s="46" t="s">
        <v>30</v>
      </c>
      <c r="J469" s="44" t="s">
        <v>30</v>
      </c>
      <c r="K469" s="45" t="s">
        <v>30</v>
      </c>
      <c r="L469" s="44" t="s">
        <v>30</v>
      </c>
      <c r="M469" s="45">
        <v>0.47836572999999999</v>
      </c>
      <c r="N469" s="44" t="s">
        <v>30</v>
      </c>
      <c r="O469" s="47" t="s">
        <v>30</v>
      </c>
      <c r="P469" s="44" t="s">
        <v>30</v>
      </c>
      <c r="Q469" s="47" t="s">
        <v>30</v>
      </c>
      <c r="R469" s="44" t="s">
        <v>30</v>
      </c>
      <c r="S469" s="88" t="s">
        <v>30</v>
      </c>
      <c r="T469" s="48" t="s">
        <v>435</v>
      </c>
      <c r="U469" s="21"/>
      <c r="V469" s="13"/>
      <c r="W469" s="13"/>
      <c r="X469" s="23"/>
      <c r="Y469" s="23"/>
      <c r="Z469" s="23"/>
      <c r="AA469" s="23"/>
      <c r="AC469" s="23"/>
    </row>
    <row r="470" spans="1:29" ht="31.5" x14ac:dyDescent="0.25">
      <c r="A470" s="42" t="s">
        <v>972</v>
      </c>
      <c r="B470" s="53" t="s">
        <v>1007</v>
      </c>
      <c r="C470" s="46" t="s">
        <v>1008</v>
      </c>
      <c r="D470" s="45" t="s">
        <v>30</v>
      </c>
      <c r="E470" s="45">
        <v>0.49862499999999998</v>
      </c>
      <c r="F470" s="44" t="s">
        <v>30</v>
      </c>
      <c r="G470" s="46">
        <v>0</v>
      </c>
      <c r="H470" s="44" t="s">
        <v>30</v>
      </c>
      <c r="I470" s="46">
        <f t="shared" si="166"/>
        <v>0.49862499999999998</v>
      </c>
      <c r="J470" s="44" t="s">
        <v>30</v>
      </c>
      <c r="K470" s="45">
        <v>0.49862499999999998</v>
      </c>
      <c r="L470" s="44" t="s">
        <v>30</v>
      </c>
      <c r="M470" s="45">
        <v>0.52429999999999999</v>
      </c>
      <c r="N470" s="44" t="s">
        <v>30</v>
      </c>
      <c r="O470" s="47">
        <f t="shared" si="167"/>
        <v>-2.5675000000000003E-2</v>
      </c>
      <c r="P470" s="44" t="s">
        <v>30</v>
      </c>
      <c r="Q470" s="47">
        <f t="shared" si="168"/>
        <v>2.5675000000000003E-2</v>
      </c>
      <c r="R470" s="44" t="s">
        <v>30</v>
      </c>
      <c r="S470" s="88">
        <f t="shared" si="169"/>
        <v>5.1491601905239416E-2</v>
      </c>
      <c r="T470" s="48" t="s">
        <v>456</v>
      </c>
      <c r="U470" s="21"/>
      <c r="V470" s="13"/>
      <c r="W470" s="13"/>
      <c r="X470" s="23"/>
      <c r="Y470" s="23"/>
      <c r="Z470" s="23"/>
      <c r="AA470" s="23"/>
      <c r="AC470" s="23"/>
    </row>
    <row r="471" spans="1:29" ht="31.5" x14ac:dyDescent="0.25">
      <c r="A471" s="42" t="s">
        <v>972</v>
      </c>
      <c r="B471" s="53" t="s">
        <v>1009</v>
      </c>
      <c r="C471" s="46" t="s">
        <v>1010</v>
      </c>
      <c r="D471" s="45" t="s">
        <v>30</v>
      </c>
      <c r="E471" s="45">
        <v>0.14096800000000001</v>
      </c>
      <c r="F471" s="44" t="s">
        <v>30</v>
      </c>
      <c r="G471" s="46">
        <v>0</v>
      </c>
      <c r="H471" s="44" t="s">
        <v>30</v>
      </c>
      <c r="I471" s="46">
        <f t="shared" si="166"/>
        <v>0.14096800000000001</v>
      </c>
      <c r="J471" s="44" t="s">
        <v>30</v>
      </c>
      <c r="K471" s="45">
        <v>0.14096800000000001</v>
      </c>
      <c r="L471" s="44" t="s">
        <v>30</v>
      </c>
      <c r="M471" s="45">
        <v>0.1885</v>
      </c>
      <c r="N471" s="44" t="s">
        <v>30</v>
      </c>
      <c r="O471" s="47">
        <f t="shared" si="167"/>
        <v>-4.7531999999999991E-2</v>
      </c>
      <c r="P471" s="44" t="s">
        <v>30</v>
      </c>
      <c r="Q471" s="47">
        <f t="shared" si="168"/>
        <v>4.7531999999999991E-2</v>
      </c>
      <c r="R471" s="44" t="s">
        <v>30</v>
      </c>
      <c r="S471" s="88">
        <f t="shared" si="169"/>
        <v>0.33718290675898066</v>
      </c>
      <c r="T471" s="48" t="s">
        <v>456</v>
      </c>
      <c r="U471" s="21"/>
      <c r="V471" s="13"/>
      <c r="W471" s="13"/>
      <c r="X471" s="23"/>
      <c r="Y471" s="23"/>
      <c r="Z471" s="23"/>
      <c r="AA471" s="23"/>
      <c r="AC471" s="23"/>
    </row>
    <row r="472" spans="1:29" ht="31.5" x14ac:dyDescent="0.25">
      <c r="A472" s="42" t="s">
        <v>972</v>
      </c>
      <c r="B472" s="53" t="s">
        <v>1011</v>
      </c>
      <c r="C472" s="46" t="s">
        <v>1012</v>
      </c>
      <c r="D472" s="45" t="s">
        <v>30</v>
      </c>
      <c r="E472" s="45">
        <v>0.21486</v>
      </c>
      <c r="F472" s="44" t="s">
        <v>30</v>
      </c>
      <c r="G472" s="46">
        <v>0</v>
      </c>
      <c r="H472" s="44" t="s">
        <v>30</v>
      </c>
      <c r="I472" s="46">
        <f t="shared" si="166"/>
        <v>0.21486</v>
      </c>
      <c r="J472" s="44" t="s">
        <v>30</v>
      </c>
      <c r="K472" s="45">
        <v>0.21486</v>
      </c>
      <c r="L472" s="44" t="s">
        <v>30</v>
      </c>
      <c r="M472" s="45">
        <v>0.1663</v>
      </c>
      <c r="N472" s="44" t="s">
        <v>30</v>
      </c>
      <c r="O472" s="47">
        <f t="shared" si="167"/>
        <v>4.8559999999999992E-2</v>
      </c>
      <c r="P472" s="44" t="s">
        <v>30</v>
      </c>
      <c r="Q472" s="47">
        <f t="shared" si="168"/>
        <v>-4.8559999999999992E-2</v>
      </c>
      <c r="R472" s="44" t="s">
        <v>30</v>
      </c>
      <c r="S472" s="88">
        <f t="shared" si="169"/>
        <v>-0.22600763287722234</v>
      </c>
      <c r="T472" s="48" t="s">
        <v>1013</v>
      </c>
      <c r="U472" s="21"/>
      <c r="V472" s="13"/>
      <c r="W472" s="13"/>
      <c r="X472" s="23"/>
      <c r="Y472" s="23"/>
      <c r="Z472" s="23"/>
      <c r="AA472" s="23"/>
      <c r="AC472" s="23"/>
    </row>
    <row r="473" spans="1:29" ht="31.5" x14ac:dyDescent="0.25">
      <c r="A473" s="42" t="s">
        <v>972</v>
      </c>
      <c r="B473" s="53" t="s">
        <v>1014</v>
      </c>
      <c r="C473" s="46" t="s">
        <v>1015</v>
      </c>
      <c r="D473" s="45" t="s">
        <v>30</v>
      </c>
      <c r="E473" s="45">
        <v>0.22199700000000003</v>
      </c>
      <c r="F473" s="44" t="s">
        <v>30</v>
      </c>
      <c r="G473" s="46">
        <v>0</v>
      </c>
      <c r="H473" s="44" t="s">
        <v>30</v>
      </c>
      <c r="I473" s="46">
        <f t="shared" si="166"/>
        <v>0.22199700000000003</v>
      </c>
      <c r="J473" s="44" t="s">
        <v>30</v>
      </c>
      <c r="K473" s="45">
        <v>0.22199700000000003</v>
      </c>
      <c r="L473" s="44" t="s">
        <v>30</v>
      </c>
      <c r="M473" s="45">
        <v>0.28889999999999999</v>
      </c>
      <c r="N473" s="44" t="s">
        <v>30</v>
      </c>
      <c r="O473" s="47">
        <f t="shared" si="167"/>
        <v>-6.6902999999999962E-2</v>
      </c>
      <c r="P473" s="44" t="s">
        <v>30</v>
      </c>
      <c r="Q473" s="47">
        <f t="shared" si="168"/>
        <v>6.6902999999999962E-2</v>
      </c>
      <c r="R473" s="44" t="s">
        <v>30</v>
      </c>
      <c r="S473" s="88">
        <f t="shared" si="169"/>
        <v>0.30136893741807302</v>
      </c>
      <c r="T473" s="48" t="s">
        <v>456</v>
      </c>
      <c r="U473" s="21"/>
      <c r="V473" s="13"/>
      <c r="W473" s="13"/>
      <c r="X473" s="23"/>
      <c r="Y473" s="23"/>
      <c r="Z473" s="23"/>
      <c r="AA473" s="23"/>
      <c r="AC473" s="23"/>
    </row>
    <row r="474" spans="1:29" ht="31.5" x14ac:dyDescent="0.25">
      <c r="A474" s="42" t="s">
        <v>972</v>
      </c>
      <c r="B474" s="53" t="s">
        <v>1016</v>
      </c>
      <c r="C474" s="46" t="s">
        <v>1017</v>
      </c>
      <c r="D474" s="45" t="s">
        <v>30</v>
      </c>
      <c r="E474" s="45">
        <v>0.12964899999999996</v>
      </c>
      <c r="F474" s="44" t="s">
        <v>30</v>
      </c>
      <c r="G474" s="46">
        <v>0</v>
      </c>
      <c r="H474" s="44" t="s">
        <v>30</v>
      </c>
      <c r="I474" s="46">
        <f t="shared" si="166"/>
        <v>0.12964899999999996</v>
      </c>
      <c r="J474" s="44" t="s">
        <v>30</v>
      </c>
      <c r="K474" s="45">
        <v>0.12964899999999996</v>
      </c>
      <c r="L474" s="44" t="s">
        <v>30</v>
      </c>
      <c r="M474" s="45">
        <v>0.16742699999999999</v>
      </c>
      <c r="N474" s="44" t="s">
        <v>30</v>
      </c>
      <c r="O474" s="47">
        <f t="shared" si="167"/>
        <v>-3.7778000000000034E-2</v>
      </c>
      <c r="P474" s="44" t="s">
        <v>30</v>
      </c>
      <c r="Q474" s="47">
        <f t="shared" si="168"/>
        <v>3.7778000000000034E-2</v>
      </c>
      <c r="R474" s="44" t="s">
        <v>30</v>
      </c>
      <c r="S474" s="88">
        <f t="shared" si="169"/>
        <v>0.29138674420936567</v>
      </c>
      <c r="T474" s="48" t="s">
        <v>456</v>
      </c>
      <c r="U474" s="21"/>
      <c r="V474" s="13"/>
      <c r="W474" s="13"/>
      <c r="X474" s="23"/>
      <c r="Y474" s="23"/>
      <c r="Z474" s="23"/>
      <c r="AA474" s="23"/>
      <c r="AC474" s="23"/>
    </row>
    <row r="475" spans="1:29" x14ac:dyDescent="0.25">
      <c r="A475" s="42" t="s">
        <v>972</v>
      </c>
      <c r="B475" s="53" t="s">
        <v>1018</v>
      </c>
      <c r="C475" s="46" t="s">
        <v>1019</v>
      </c>
      <c r="D475" s="45" t="s">
        <v>30</v>
      </c>
      <c r="E475" s="45">
        <v>0.15970999999999999</v>
      </c>
      <c r="F475" s="44" t="s">
        <v>30</v>
      </c>
      <c r="G475" s="46">
        <v>0</v>
      </c>
      <c r="H475" s="44" t="s">
        <v>30</v>
      </c>
      <c r="I475" s="46">
        <f t="shared" si="166"/>
        <v>0.15970999999999999</v>
      </c>
      <c r="J475" s="44" t="s">
        <v>30</v>
      </c>
      <c r="K475" s="45">
        <v>0.15970999999999999</v>
      </c>
      <c r="L475" s="44" t="s">
        <v>30</v>
      </c>
      <c r="M475" s="45">
        <v>0.11600000000000001</v>
      </c>
      <c r="N475" s="44" t="s">
        <v>30</v>
      </c>
      <c r="O475" s="47">
        <f t="shared" si="167"/>
        <v>4.3709999999999985E-2</v>
      </c>
      <c r="P475" s="44" t="s">
        <v>30</v>
      </c>
      <c r="Q475" s="47">
        <f t="shared" si="168"/>
        <v>-4.3709999999999985E-2</v>
      </c>
      <c r="R475" s="44" t="s">
        <v>30</v>
      </c>
      <c r="S475" s="88">
        <f t="shared" si="169"/>
        <v>-0.27368355143697942</v>
      </c>
      <c r="T475" s="48" t="s">
        <v>1013</v>
      </c>
      <c r="U475" s="21"/>
      <c r="V475" s="13"/>
      <c r="W475" s="13"/>
      <c r="X475" s="23"/>
      <c r="Y475" s="23"/>
      <c r="Z475" s="23"/>
      <c r="AA475" s="23"/>
      <c r="AC475" s="23"/>
    </row>
    <row r="476" spans="1:29" ht="31.5" x14ac:dyDescent="0.25">
      <c r="A476" s="42" t="s">
        <v>972</v>
      </c>
      <c r="B476" s="53" t="s">
        <v>1020</v>
      </c>
      <c r="C476" s="46" t="s">
        <v>1021</v>
      </c>
      <c r="D476" s="45" t="s">
        <v>30</v>
      </c>
      <c r="E476" s="45">
        <v>1.463903</v>
      </c>
      <c r="F476" s="44" t="s">
        <v>30</v>
      </c>
      <c r="G476" s="46">
        <v>0</v>
      </c>
      <c r="H476" s="44" t="s">
        <v>30</v>
      </c>
      <c r="I476" s="46">
        <f t="shared" si="166"/>
        <v>1.463903</v>
      </c>
      <c r="J476" s="44" t="s">
        <v>30</v>
      </c>
      <c r="K476" s="45">
        <v>1.463903</v>
      </c>
      <c r="L476" s="44" t="s">
        <v>30</v>
      </c>
      <c r="M476" s="45">
        <v>1.3679049999999999</v>
      </c>
      <c r="N476" s="44" t="s">
        <v>30</v>
      </c>
      <c r="O476" s="47">
        <f t="shared" si="167"/>
        <v>9.5998000000000028E-2</v>
      </c>
      <c r="P476" s="44" t="s">
        <v>30</v>
      </c>
      <c r="Q476" s="47">
        <f t="shared" si="168"/>
        <v>-9.5998000000000028E-2</v>
      </c>
      <c r="R476" s="44" t="s">
        <v>30</v>
      </c>
      <c r="S476" s="88">
        <f t="shared" si="169"/>
        <v>-6.5576749279153079E-2</v>
      </c>
      <c r="T476" s="48" t="s">
        <v>30</v>
      </c>
      <c r="U476" s="21"/>
      <c r="V476" s="13"/>
      <c r="W476" s="13"/>
      <c r="X476" s="23"/>
      <c r="Y476" s="23"/>
      <c r="Z476" s="23"/>
      <c r="AA476" s="23"/>
      <c r="AC476" s="23"/>
    </row>
    <row r="477" spans="1:29" ht="63" x14ac:dyDescent="0.25">
      <c r="A477" s="42" t="s">
        <v>972</v>
      </c>
      <c r="B477" s="53" t="s">
        <v>1022</v>
      </c>
      <c r="C477" s="46" t="s">
        <v>1023</v>
      </c>
      <c r="D477" s="45" t="s">
        <v>30</v>
      </c>
      <c r="E477" s="45" t="s">
        <v>30</v>
      </c>
      <c r="F477" s="44" t="s">
        <v>30</v>
      </c>
      <c r="G477" s="46" t="s">
        <v>30</v>
      </c>
      <c r="H477" s="44" t="s">
        <v>30</v>
      </c>
      <c r="I477" s="46" t="s">
        <v>30</v>
      </c>
      <c r="J477" s="44" t="s">
        <v>30</v>
      </c>
      <c r="K477" s="45" t="s">
        <v>30</v>
      </c>
      <c r="L477" s="44" t="s">
        <v>30</v>
      </c>
      <c r="M477" s="45">
        <v>0.95509600000000006</v>
      </c>
      <c r="N477" s="44" t="s">
        <v>30</v>
      </c>
      <c r="O477" s="47" t="s">
        <v>30</v>
      </c>
      <c r="P477" s="44" t="s">
        <v>30</v>
      </c>
      <c r="Q477" s="47" t="s">
        <v>30</v>
      </c>
      <c r="R477" s="44" t="s">
        <v>30</v>
      </c>
      <c r="S477" s="88" t="s">
        <v>30</v>
      </c>
      <c r="T477" s="48" t="s">
        <v>814</v>
      </c>
      <c r="U477" s="21"/>
      <c r="V477" s="13"/>
      <c r="W477" s="13"/>
      <c r="X477" s="23"/>
      <c r="Y477" s="23"/>
      <c r="Z477" s="23"/>
      <c r="AA477" s="23"/>
      <c r="AC477" s="23"/>
    </row>
    <row r="478" spans="1:29" ht="63" x14ac:dyDescent="0.25">
      <c r="A478" s="42" t="s">
        <v>972</v>
      </c>
      <c r="B478" s="53" t="s">
        <v>1024</v>
      </c>
      <c r="C478" s="46" t="s">
        <v>1025</v>
      </c>
      <c r="D478" s="45" t="s">
        <v>30</v>
      </c>
      <c r="E478" s="45" t="s">
        <v>30</v>
      </c>
      <c r="F478" s="44" t="s">
        <v>30</v>
      </c>
      <c r="G478" s="46" t="s">
        <v>30</v>
      </c>
      <c r="H478" s="44" t="s">
        <v>30</v>
      </c>
      <c r="I478" s="46" t="s">
        <v>30</v>
      </c>
      <c r="J478" s="44" t="s">
        <v>30</v>
      </c>
      <c r="K478" s="45" t="s">
        <v>30</v>
      </c>
      <c r="L478" s="44" t="s">
        <v>30</v>
      </c>
      <c r="M478" s="45">
        <v>1.6163091100000002</v>
      </c>
      <c r="N478" s="44" t="s">
        <v>30</v>
      </c>
      <c r="O478" s="47" t="s">
        <v>30</v>
      </c>
      <c r="P478" s="44" t="s">
        <v>30</v>
      </c>
      <c r="Q478" s="47" t="s">
        <v>30</v>
      </c>
      <c r="R478" s="44" t="s">
        <v>30</v>
      </c>
      <c r="S478" s="88" t="s">
        <v>30</v>
      </c>
      <c r="T478" s="48" t="s">
        <v>814</v>
      </c>
      <c r="U478" s="21"/>
      <c r="V478" s="13"/>
      <c r="W478" s="13"/>
      <c r="X478" s="23"/>
      <c r="Y478" s="23"/>
      <c r="Z478" s="23"/>
      <c r="AA478" s="23"/>
      <c r="AC478" s="23"/>
    </row>
    <row r="479" spans="1:29" ht="63" x14ac:dyDescent="0.25">
      <c r="A479" s="42" t="s">
        <v>972</v>
      </c>
      <c r="B479" s="53" t="s">
        <v>1026</v>
      </c>
      <c r="C479" s="46" t="s">
        <v>1027</v>
      </c>
      <c r="D479" s="45" t="s">
        <v>30</v>
      </c>
      <c r="E479" s="45" t="s">
        <v>30</v>
      </c>
      <c r="F479" s="44" t="s">
        <v>30</v>
      </c>
      <c r="G479" s="46" t="s">
        <v>30</v>
      </c>
      <c r="H479" s="44" t="s">
        <v>30</v>
      </c>
      <c r="I479" s="46" t="s">
        <v>30</v>
      </c>
      <c r="J479" s="44" t="s">
        <v>30</v>
      </c>
      <c r="K479" s="45" t="s">
        <v>30</v>
      </c>
      <c r="L479" s="44" t="s">
        <v>30</v>
      </c>
      <c r="M479" s="45">
        <v>0.34698499999999999</v>
      </c>
      <c r="N479" s="44" t="s">
        <v>30</v>
      </c>
      <c r="O479" s="47" t="s">
        <v>30</v>
      </c>
      <c r="P479" s="44" t="s">
        <v>30</v>
      </c>
      <c r="Q479" s="47" t="s">
        <v>30</v>
      </c>
      <c r="R479" s="44" t="s">
        <v>30</v>
      </c>
      <c r="S479" s="88" t="s">
        <v>30</v>
      </c>
      <c r="T479" s="48" t="s">
        <v>814</v>
      </c>
      <c r="U479" s="21"/>
      <c r="V479" s="13"/>
      <c r="W479" s="13"/>
      <c r="X479" s="23"/>
      <c r="Y479" s="23"/>
      <c r="Z479" s="23"/>
      <c r="AA479" s="23"/>
      <c r="AC479" s="23"/>
    </row>
    <row r="480" spans="1:29" ht="63" x14ac:dyDescent="0.25">
      <c r="A480" s="42" t="s">
        <v>972</v>
      </c>
      <c r="B480" s="53" t="s">
        <v>1028</v>
      </c>
      <c r="C480" s="46" t="s">
        <v>1029</v>
      </c>
      <c r="D480" s="45" t="s">
        <v>30</v>
      </c>
      <c r="E480" s="45" t="s">
        <v>30</v>
      </c>
      <c r="F480" s="44" t="s">
        <v>30</v>
      </c>
      <c r="G480" s="46" t="s">
        <v>30</v>
      </c>
      <c r="H480" s="44" t="s">
        <v>30</v>
      </c>
      <c r="I480" s="46" t="s">
        <v>30</v>
      </c>
      <c r="J480" s="44" t="s">
        <v>30</v>
      </c>
      <c r="K480" s="45" t="s">
        <v>30</v>
      </c>
      <c r="L480" s="44" t="s">
        <v>30</v>
      </c>
      <c r="M480" s="45">
        <v>0.28060416999999999</v>
      </c>
      <c r="N480" s="44" t="s">
        <v>30</v>
      </c>
      <c r="O480" s="47" t="s">
        <v>30</v>
      </c>
      <c r="P480" s="44" t="s">
        <v>30</v>
      </c>
      <c r="Q480" s="47" t="s">
        <v>30</v>
      </c>
      <c r="R480" s="44" t="s">
        <v>30</v>
      </c>
      <c r="S480" s="88" t="s">
        <v>30</v>
      </c>
      <c r="T480" s="48" t="s">
        <v>814</v>
      </c>
      <c r="U480" s="21"/>
      <c r="V480" s="13"/>
      <c r="W480" s="13"/>
      <c r="X480" s="23"/>
      <c r="Y480" s="23"/>
      <c r="Z480" s="23"/>
      <c r="AA480" s="23"/>
      <c r="AC480" s="23"/>
    </row>
    <row r="481" spans="1:29" ht="63" x14ac:dyDescent="0.25">
      <c r="A481" s="42" t="s">
        <v>972</v>
      </c>
      <c r="B481" s="53" t="s">
        <v>1030</v>
      </c>
      <c r="C481" s="46" t="s">
        <v>1031</v>
      </c>
      <c r="D481" s="45" t="s">
        <v>30</v>
      </c>
      <c r="E481" s="45" t="s">
        <v>30</v>
      </c>
      <c r="F481" s="44" t="s">
        <v>30</v>
      </c>
      <c r="G481" s="46" t="s">
        <v>30</v>
      </c>
      <c r="H481" s="44" t="s">
        <v>30</v>
      </c>
      <c r="I481" s="46" t="s">
        <v>30</v>
      </c>
      <c r="J481" s="44" t="s">
        <v>30</v>
      </c>
      <c r="K481" s="45" t="s">
        <v>30</v>
      </c>
      <c r="L481" s="44" t="s">
        <v>30</v>
      </c>
      <c r="M481" s="45">
        <v>0.11501</v>
      </c>
      <c r="N481" s="44" t="s">
        <v>30</v>
      </c>
      <c r="O481" s="47" t="s">
        <v>30</v>
      </c>
      <c r="P481" s="44" t="s">
        <v>30</v>
      </c>
      <c r="Q481" s="47" t="s">
        <v>30</v>
      </c>
      <c r="R481" s="44" t="s">
        <v>30</v>
      </c>
      <c r="S481" s="88" t="s">
        <v>30</v>
      </c>
      <c r="T481" s="48" t="s">
        <v>814</v>
      </c>
      <c r="U481" s="21"/>
      <c r="V481" s="13"/>
      <c r="W481" s="13"/>
      <c r="X481" s="23"/>
      <c r="Y481" s="23"/>
      <c r="Z481" s="23"/>
      <c r="AA481" s="23"/>
      <c r="AC481" s="23"/>
    </row>
    <row r="482" spans="1:29" ht="31.5" x14ac:dyDescent="0.25">
      <c r="A482" s="42" t="s">
        <v>972</v>
      </c>
      <c r="B482" s="53" t="s">
        <v>1032</v>
      </c>
      <c r="C482" s="46" t="s">
        <v>1033</v>
      </c>
      <c r="D482" s="45" t="s">
        <v>30</v>
      </c>
      <c r="E482" s="45">
        <v>0.59166699999999994</v>
      </c>
      <c r="F482" s="44" t="s">
        <v>30</v>
      </c>
      <c r="G482" s="46">
        <v>0.29417475999999998</v>
      </c>
      <c r="H482" s="44" t="s">
        <v>30</v>
      </c>
      <c r="I482" s="46">
        <f t="shared" si="166"/>
        <v>0.29749223999999996</v>
      </c>
      <c r="J482" s="44" t="s">
        <v>30</v>
      </c>
      <c r="K482" s="45">
        <v>0.29749223999999996</v>
      </c>
      <c r="L482" s="44" t="s">
        <v>30</v>
      </c>
      <c r="M482" s="45">
        <v>0.53510000000000002</v>
      </c>
      <c r="N482" s="44" t="s">
        <v>30</v>
      </c>
      <c r="O482" s="47">
        <f t="shared" ref="O482:O484" si="170">I482-M482</f>
        <v>-0.23760776000000006</v>
      </c>
      <c r="P482" s="44" t="s">
        <v>30</v>
      </c>
      <c r="Q482" s="47">
        <f t="shared" si="168"/>
        <v>0.23760776000000006</v>
      </c>
      <c r="R482" s="44" t="s">
        <v>30</v>
      </c>
      <c r="S482" s="88">
        <f t="shared" si="169"/>
        <v>0.79870237959820423</v>
      </c>
      <c r="T482" s="48" t="s">
        <v>456</v>
      </c>
      <c r="U482" s="21"/>
      <c r="V482" s="13"/>
      <c r="W482" s="13"/>
      <c r="X482" s="23"/>
      <c r="Y482" s="23"/>
      <c r="Z482" s="23"/>
      <c r="AA482" s="23"/>
      <c r="AC482" s="23"/>
    </row>
    <row r="483" spans="1:29" ht="63" x14ac:dyDescent="0.25">
      <c r="A483" s="42" t="s">
        <v>972</v>
      </c>
      <c r="B483" s="53" t="s">
        <v>1034</v>
      </c>
      <c r="C483" s="46" t="s">
        <v>1035</v>
      </c>
      <c r="D483" s="45" t="s">
        <v>30</v>
      </c>
      <c r="E483" s="45">
        <v>3.41173518</v>
      </c>
      <c r="F483" s="44" t="s">
        <v>30</v>
      </c>
      <c r="G483" s="46">
        <v>0</v>
      </c>
      <c r="H483" s="44" t="s">
        <v>30</v>
      </c>
      <c r="I483" s="46">
        <f t="shared" si="166"/>
        <v>3.41173518</v>
      </c>
      <c r="J483" s="44" t="s">
        <v>30</v>
      </c>
      <c r="K483" s="45">
        <v>3.41173518</v>
      </c>
      <c r="L483" s="44" t="s">
        <v>30</v>
      </c>
      <c r="M483" s="45">
        <v>0</v>
      </c>
      <c r="N483" s="44" t="s">
        <v>30</v>
      </c>
      <c r="O483" s="47">
        <f t="shared" si="170"/>
        <v>3.41173518</v>
      </c>
      <c r="P483" s="44" t="s">
        <v>30</v>
      </c>
      <c r="Q483" s="47">
        <f t="shared" si="168"/>
        <v>-3.41173518</v>
      </c>
      <c r="R483" s="44" t="s">
        <v>30</v>
      </c>
      <c r="S483" s="88">
        <f t="shared" si="169"/>
        <v>-1</v>
      </c>
      <c r="T483" s="48" t="s">
        <v>1036</v>
      </c>
      <c r="U483" s="21"/>
      <c r="V483" s="13"/>
      <c r="W483" s="13"/>
      <c r="X483" s="23"/>
      <c r="Y483" s="23"/>
      <c r="Z483" s="23"/>
      <c r="AA483" s="23"/>
      <c r="AC483" s="23"/>
    </row>
    <row r="484" spans="1:29" ht="47.25" x14ac:dyDescent="0.25">
      <c r="A484" s="42" t="s">
        <v>972</v>
      </c>
      <c r="B484" s="53" t="s">
        <v>1037</v>
      </c>
      <c r="C484" s="46" t="s">
        <v>1038</v>
      </c>
      <c r="D484" s="45" t="s">
        <v>30</v>
      </c>
      <c r="E484" s="45">
        <v>18.807646370000001</v>
      </c>
      <c r="F484" s="44" t="s">
        <v>30</v>
      </c>
      <c r="G484" s="46">
        <v>0</v>
      </c>
      <c r="H484" s="44" t="s">
        <v>30</v>
      </c>
      <c r="I484" s="46">
        <f t="shared" si="166"/>
        <v>18.807646370000001</v>
      </c>
      <c r="J484" s="44" t="s">
        <v>30</v>
      </c>
      <c r="K484" s="45">
        <v>8.8790869099999998</v>
      </c>
      <c r="L484" s="44" t="s">
        <v>30</v>
      </c>
      <c r="M484" s="45">
        <v>0</v>
      </c>
      <c r="N484" s="44" t="s">
        <v>30</v>
      </c>
      <c r="O484" s="47">
        <f t="shared" si="170"/>
        <v>18.807646370000001</v>
      </c>
      <c r="P484" s="44" t="s">
        <v>30</v>
      </c>
      <c r="Q484" s="47">
        <f t="shared" si="168"/>
        <v>-8.8790869099999998</v>
      </c>
      <c r="R484" s="44" t="s">
        <v>30</v>
      </c>
      <c r="S484" s="88">
        <f t="shared" si="169"/>
        <v>-1</v>
      </c>
      <c r="T484" s="48" t="s">
        <v>488</v>
      </c>
      <c r="U484" s="21"/>
      <c r="V484" s="13"/>
      <c r="W484" s="13"/>
      <c r="X484" s="23"/>
      <c r="Y484" s="23"/>
      <c r="Z484" s="23"/>
      <c r="AA484" s="23"/>
      <c r="AC484" s="23"/>
    </row>
    <row r="485" spans="1:29" ht="31.5" x14ac:dyDescent="0.25">
      <c r="A485" s="42" t="s">
        <v>972</v>
      </c>
      <c r="B485" s="53" t="s">
        <v>1039</v>
      </c>
      <c r="C485" s="46" t="s">
        <v>1040</v>
      </c>
      <c r="D485" s="45" t="s">
        <v>30</v>
      </c>
      <c r="E485" s="45" t="s">
        <v>30</v>
      </c>
      <c r="F485" s="44" t="s">
        <v>30</v>
      </c>
      <c r="G485" s="46" t="s">
        <v>30</v>
      </c>
      <c r="H485" s="44" t="s">
        <v>30</v>
      </c>
      <c r="I485" s="46" t="s">
        <v>30</v>
      </c>
      <c r="J485" s="44" t="s">
        <v>30</v>
      </c>
      <c r="K485" s="45" t="s">
        <v>30</v>
      </c>
      <c r="L485" s="44" t="s">
        <v>30</v>
      </c>
      <c r="M485" s="45">
        <v>2.9577</v>
      </c>
      <c r="N485" s="44" t="s">
        <v>30</v>
      </c>
      <c r="O485" s="47" t="s">
        <v>30</v>
      </c>
      <c r="P485" s="44" t="s">
        <v>30</v>
      </c>
      <c r="Q485" s="47" t="s">
        <v>30</v>
      </c>
      <c r="R485" s="44" t="s">
        <v>30</v>
      </c>
      <c r="S485" s="88" t="s">
        <v>30</v>
      </c>
      <c r="T485" s="48" t="s">
        <v>1041</v>
      </c>
      <c r="U485" s="21"/>
      <c r="V485" s="13"/>
      <c r="W485" s="13"/>
      <c r="X485" s="23"/>
      <c r="Y485" s="23"/>
      <c r="Z485" s="23"/>
      <c r="AA485" s="23"/>
      <c r="AC485" s="23"/>
    </row>
    <row r="486" spans="1:29" ht="31.5" x14ac:dyDescent="0.25">
      <c r="A486" s="42" t="s">
        <v>972</v>
      </c>
      <c r="B486" s="53" t="s">
        <v>1042</v>
      </c>
      <c r="C486" s="46" t="s">
        <v>1043</v>
      </c>
      <c r="D486" s="45" t="s">
        <v>30</v>
      </c>
      <c r="E486" s="45" t="s">
        <v>30</v>
      </c>
      <c r="F486" s="44" t="s">
        <v>30</v>
      </c>
      <c r="G486" s="46" t="s">
        <v>30</v>
      </c>
      <c r="H486" s="44" t="s">
        <v>30</v>
      </c>
      <c r="I486" s="46" t="s">
        <v>30</v>
      </c>
      <c r="J486" s="44" t="s">
        <v>30</v>
      </c>
      <c r="K486" s="45" t="s">
        <v>30</v>
      </c>
      <c r="L486" s="44" t="s">
        <v>30</v>
      </c>
      <c r="M486" s="45">
        <v>9.3730449999999994</v>
      </c>
      <c r="N486" s="44" t="s">
        <v>30</v>
      </c>
      <c r="O486" s="47" t="s">
        <v>30</v>
      </c>
      <c r="P486" s="44" t="s">
        <v>30</v>
      </c>
      <c r="Q486" s="47" t="s">
        <v>30</v>
      </c>
      <c r="R486" s="44" t="s">
        <v>30</v>
      </c>
      <c r="S486" s="88" t="s">
        <v>30</v>
      </c>
      <c r="T486" s="48" t="s">
        <v>1041</v>
      </c>
      <c r="U486" s="21"/>
      <c r="V486" s="13"/>
      <c r="W486" s="13"/>
      <c r="X486" s="23"/>
      <c r="Y486" s="23"/>
      <c r="Z486" s="23"/>
      <c r="AA486" s="23"/>
      <c r="AC486" s="23"/>
    </row>
    <row r="487" spans="1:29" ht="31.5" x14ac:dyDescent="0.25">
      <c r="A487" s="42" t="s">
        <v>972</v>
      </c>
      <c r="B487" s="53" t="s">
        <v>1044</v>
      </c>
      <c r="C487" s="46" t="s">
        <v>1045</v>
      </c>
      <c r="D487" s="45" t="s">
        <v>30</v>
      </c>
      <c r="E487" s="45">
        <v>1.8505251599999999</v>
      </c>
      <c r="F487" s="44" t="s">
        <v>30</v>
      </c>
      <c r="G487" s="46">
        <v>0</v>
      </c>
      <c r="H487" s="44" t="s">
        <v>30</v>
      </c>
      <c r="I487" s="46">
        <f t="shared" si="166"/>
        <v>1.8505251599999999</v>
      </c>
      <c r="J487" s="44" t="s">
        <v>30</v>
      </c>
      <c r="K487" s="45">
        <v>1.8505251599999999</v>
      </c>
      <c r="L487" s="44" t="s">
        <v>30</v>
      </c>
      <c r="M487" s="45">
        <v>0</v>
      </c>
      <c r="N487" s="44" t="s">
        <v>30</v>
      </c>
      <c r="O487" s="47">
        <f t="shared" ref="O487:O523" si="171">I487-M487</f>
        <v>1.8505251599999999</v>
      </c>
      <c r="P487" s="44" t="s">
        <v>30</v>
      </c>
      <c r="Q487" s="47">
        <f t="shared" si="168"/>
        <v>-1.8505251599999999</v>
      </c>
      <c r="R487" s="44" t="s">
        <v>30</v>
      </c>
      <c r="S487" s="88">
        <f t="shared" si="169"/>
        <v>-1</v>
      </c>
      <c r="T487" s="48" t="s">
        <v>488</v>
      </c>
      <c r="U487" s="21"/>
      <c r="V487" s="13"/>
      <c r="W487" s="13"/>
      <c r="X487" s="23"/>
      <c r="Y487" s="23"/>
      <c r="Z487" s="23"/>
      <c r="AA487" s="23"/>
      <c r="AC487" s="23"/>
    </row>
    <row r="488" spans="1:29" ht="31.5" x14ac:dyDescent="0.25">
      <c r="A488" s="42" t="s">
        <v>972</v>
      </c>
      <c r="B488" s="53" t="s">
        <v>1046</v>
      </c>
      <c r="C488" s="46" t="s">
        <v>1047</v>
      </c>
      <c r="D488" s="45" t="s">
        <v>30</v>
      </c>
      <c r="E488" s="45">
        <v>1.1824099400000001</v>
      </c>
      <c r="F488" s="44" t="s">
        <v>30</v>
      </c>
      <c r="G488" s="46">
        <v>0</v>
      </c>
      <c r="H488" s="44" t="s">
        <v>30</v>
      </c>
      <c r="I488" s="46">
        <f t="shared" si="166"/>
        <v>1.1824099400000001</v>
      </c>
      <c r="J488" s="44" t="s">
        <v>30</v>
      </c>
      <c r="K488" s="45">
        <v>1.1824099400000001</v>
      </c>
      <c r="L488" s="44" t="s">
        <v>30</v>
      </c>
      <c r="M488" s="45">
        <v>0</v>
      </c>
      <c r="N488" s="44" t="s">
        <v>30</v>
      </c>
      <c r="O488" s="47">
        <f t="shared" si="171"/>
        <v>1.1824099400000001</v>
      </c>
      <c r="P488" s="44" t="s">
        <v>30</v>
      </c>
      <c r="Q488" s="47">
        <f t="shared" si="168"/>
        <v>-1.1824099400000001</v>
      </c>
      <c r="R488" s="44" t="s">
        <v>30</v>
      </c>
      <c r="S488" s="88">
        <f t="shared" si="169"/>
        <v>-1</v>
      </c>
      <c r="T488" s="48" t="s">
        <v>488</v>
      </c>
      <c r="U488" s="21"/>
      <c r="V488" s="13"/>
      <c r="W488" s="13"/>
      <c r="X488" s="23"/>
      <c r="Y488" s="23"/>
      <c r="Z488" s="23"/>
      <c r="AA488" s="23"/>
      <c r="AC488" s="23"/>
    </row>
    <row r="489" spans="1:29" ht="47.25" x14ac:dyDescent="0.25">
      <c r="A489" s="42" t="s">
        <v>972</v>
      </c>
      <c r="B489" s="53" t="s">
        <v>1048</v>
      </c>
      <c r="C489" s="46" t="s">
        <v>1049</v>
      </c>
      <c r="D489" s="45" t="s">
        <v>30</v>
      </c>
      <c r="E489" s="45">
        <v>6.6879882400000001</v>
      </c>
      <c r="F489" s="44" t="s">
        <v>30</v>
      </c>
      <c r="G489" s="46">
        <v>0</v>
      </c>
      <c r="H489" s="44" t="s">
        <v>30</v>
      </c>
      <c r="I489" s="46">
        <f t="shared" si="166"/>
        <v>6.6879882400000001</v>
      </c>
      <c r="J489" s="44" t="s">
        <v>30</v>
      </c>
      <c r="K489" s="45">
        <v>3.2049229000000001</v>
      </c>
      <c r="L489" s="44" t="s">
        <v>30</v>
      </c>
      <c r="M489" s="45">
        <v>0</v>
      </c>
      <c r="N489" s="44" t="s">
        <v>30</v>
      </c>
      <c r="O489" s="47">
        <f t="shared" si="171"/>
        <v>6.6879882400000001</v>
      </c>
      <c r="P489" s="44" t="s">
        <v>30</v>
      </c>
      <c r="Q489" s="47">
        <f t="shared" si="168"/>
        <v>-3.2049229000000001</v>
      </c>
      <c r="R489" s="44" t="s">
        <v>30</v>
      </c>
      <c r="S489" s="88">
        <f t="shared" si="169"/>
        <v>-1</v>
      </c>
      <c r="T489" s="48" t="s">
        <v>488</v>
      </c>
      <c r="U489" s="21"/>
      <c r="V489" s="13"/>
      <c r="W489" s="13"/>
      <c r="X489" s="23"/>
      <c r="Y489" s="23"/>
      <c r="Z489" s="23"/>
      <c r="AA489" s="23"/>
      <c r="AC489" s="23"/>
    </row>
    <row r="490" spans="1:29" ht="63" x14ac:dyDescent="0.25">
      <c r="A490" s="42" t="s">
        <v>972</v>
      </c>
      <c r="B490" s="53" t="s">
        <v>1050</v>
      </c>
      <c r="C490" s="46" t="s">
        <v>1051</v>
      </c>
      <c r="D490" s="45" t="s">
        <v>30</v>
      </c>
      <c r="E490" s="45">
        <v>0.44135922299999997</v>
      </c>
      <c r="F490" s="44" t="s">
        <v>30</v>
      </c>
      <c r="G490" s="46">
        <v>0.12</v>
      </c>
      <c r="H490" s="44" t="s">
        <v>30</v>
      </c>
      <c r="I490" s="46">
        <f t="shared" si="166"/>
        <v>0.32135922299999997</v>
      </c>
      <c r="J490" s="44" t="s">
        <v>30</v>
      </c>
      <c r="K490" s="45">
        <v>0.32135922299999997</v>
      </c>
      <c r="L490" s="44" t="s">
        <v>30</v>
      </c>
      <c r="M490" s="45">
        <v>0</v>
      </c>
      <c r="N490" s="44" t="s">
        <v>30</v>
      </c>
      <c r="O490" s="47">
        <f t="shared" si="171"/>
        <v>0.32135922299999997</v>
      </c>
      <c r="P490" s="44" t="s">
        <v>30</v>
      </c>
      <c r="Q490" s="47">
        <f t="shared" si="168"/>
        <v>-0.32135922299999997</v>
      </c>
      <c r="R490" s="44" t="s">
        <v>30</v>
      </c>
      <c r="S490" s="88">
        <f t="shared" si="169"/>
        <v>-1</v>
      </c>
      <c r="T490" s="48" t="s">
        <v>1036</v>
      </c>
      <c r="U490" s="21"/>
      <c r="V490" s="13"/>
      <c r="W490" s="13"/>
      <c r="X490" s="23"/>
      <c r="Y490" s="23"/>
      <c r="Z490" s="23"/>
      <c r="AA490" s="23"/>
      <c r="AC490" s="23"/>
    </row>
    <row r="491" spans="1:29" ht="31.5" x14ac:dyDescent="0.25">
      <c r="A491" s="42" t="s">
        <v>972</v>
      </c>
      <c r="B491" s="53" t="s">
        <v>1052</v>
      </c>
      <c r="C491" s="46" t="s">
        <v>1053</v>
      </c>
      <c r="D491" s="45" t="s">
        <v>30</v>
      </c>
      <c r="E491" s="45">
        <v>0.29571922</v>
      </c>
      <c r="F491" s="44" t="s">
        <v>30</v>
      </c>
      <c r="G491" s="46">
        <v>0.19069752000000001</v>
      </c>
      <c r="H491" s="44" t="s">
        <v>30</v>
      </c>
      <c r="I491" s="46">
        <f t="shared" si="166"/>
        <v>0.1050217</v>
      </c>
      <c r="J491" s="44" t="s">
        <v>30</v>
      </c>
      <c r="K491" s="45">
        <v>0.1050217</v>
      </c>
      <c r="L491" s="44" t="s">
        <v>30</v>
      </c>
      <c r="M491" s="45">
        <v>0.1174</v>
      </c>
      <c r="N491" s="44" t="s">
        <v>30</v>
      </c>
      <c r="O491" s="47">
        <f t="shared" si="171"/>
        <v>-1.2378300000000009E-2</v>
      </c>
      <c r="P491" s="44" t="s">
        <v>30</v>
      </c>
      <c r="Q491" s="47">
        <f t="shared" si="168"/>
        <v>1.2378300000000009E-2</v>
      </c>
      <c r="R491" s="44" t="s">
        <v>30</v>
      </c>
      <c r="S491" s="88">
        <f t="shared" si="169"/>
        <v>0.11786421282458777</v>
      </c>
      <c r="T491" s="48" t="s">
        <v>456</v>
      </c>
      <c r="U491" s="21"/>
      <c r="V491" s="13"/>
      <c r="W491" s="13"/>
      <c r="X491" s="23"/>
      <c r="Y491" s="23"/>
      <c r="Z491" s="23"/>
      <c r="AA491" s="23"/>
      <c r="AC491" s="23"/>
    </row>
    <row r="492" spans="1:29" ht="31.5" x14ac:dyDescent="0.25">
      <c r="A492" s="42" t="s">
        <v>972</v>
      </c>
      <c r="B492" s="53" t="s">
        <v>1054</v>
      </c>
      <c r="C492" s="46" t="s">
        <v>1055</v>
      </c>
      <c r="D492" s="45" t="s">
        <v>30</v>
      </c>
      <c r="E492" s="45">
        <v>9.4322569999999994E-2</v>
      </c>
      <c r="F492" s="44" t="s">
        <v>30</v>
      </c>
      <c r="G492" s="46">
        <v>0</v>
      </c>
      <c r="H492" s="44" t="s">
        <v>30</v>
      </c>
      <c r="I492" s="46">
        <f t="shared" si="166"/>
        <v>9.4322569999999994E-2</v>
      </c>
      <c r="J492" s="44" t="s">
        <v>30</v>
      </c>
      <c r="K492" s="45">
        <v>9.4322569999999994E-2</v>
      </c>
      <c r="L492" s="44" t="s">
        <v>30</v>
      </c>
      <c r="M492" s="45">
        <v>0.15419999999999998</v>
      </c>
      <c r="N492" s="44" t="s">
        <v>30</v>
      </c>
      <c r="O492" s="47">
        <f t="shared" si="171"/>
        <v>-5.9877429999999982E-2</v>
      </c>
      <c r="P492" s="44" t="s">
        <v>30</v>
      </c>
      <c r="Q492" s="47">
        <f t="shared" si="168"/>
        <v>5.9877429999999982E-2</v>
      </c>
      <c r="R492" s="44" t="s">
        <v>30</v>
      </c>
      <c r="S492" s="88">
        <f t="shared" si="169"/>
        <v>0.63481550598123004</v>
      </c>
      <c r="T492" s="48" t="s">
        <v>456</v>
      </c>
      <c r="U492" s="21"/>
      <c r="V492" s="13"/>
      <c r="W492" s="13"/>
      <c r="X492" s="23"/>
      <c r="Y492" s="23"/>
      <c r="Z492" s="23"/>
      <c r="AA492" s="23"/>
      <c r="AC492" s="23"/>
    </row>
    <row r="493" spans="1:29" ht="47.25" x14ac:dyDescent="0.25">
      <c r="A493" s="42" t="s">
        <v>972</v>
      </c>
      <c r="B493" s="53" t="s">
        <v>1056</v>
      </c>
      <c r="C493" s="73" t="s">
        <v>1057</v>
      </c>
      <c r="D493" s="45" t="s">
        <v>30</v>
      </c>
      <c r="E493" s="45">
        <v>6.0028959999999999E-2</v>
      </c>
      <c r="F493" s="44" t="s">
        <v>30</v>
      </c>
      <c r="G493" s="46">
        <v>0</v>
      </c>
      <c r="H493" s="44" t="s">
        <v>30</v>
      </c>
      <c r="I493" s="46">
        <f t="shared" si="166"/>
        <v>6.0028959999999999E-2</v>
      </c>
      <c r="J493" s="44" t="s">
        <v>30</v>
      </c>
      <c r="K493" s="45">
        <v>6.0028959999999999E-2</v>
      </c>
      <c r="L493" s="44" t="s">
        <v>30</v>
      </c>
      <c r="M493" s="45">
        <v>0</v>
      </c>
      <c r="N493" s="44" t="s">
        <v>30</v>
      </c>
      <c r="O493" s="47">
        <f t="shared" si="171"/>
        <v>6.0028959999999999E-2</v>
      </c>
      <c r="P493" s="44" t="s">
        <v>30</v>
      </c>
      <c r="Q493" s="47">
        <f t="shared" si="168"/>
        <v>-6.0028959999999999E-2</v>
      </c>
      <c r="R493" s="44" t="s">
        <v>30</v>
      </c>
      <c r="S493" s="88">
        <f t="shared" si="169"/>
        <v>-1</v>
      </c>
      <c r="T493" s="48" t="s">
        <v>1058</v>
      </c>
      <c r="U493" s="21"/>
      <c r="V493" s="13"/>
      <c r="W493" s="13"/>
      <c r="X493" s="23"/>
      <c r="Y493" s="23"/>
      <c r="Z493" s="23"/>
      <c r="AA493" s="23"/>
      <c r="AC493" s="23"/>
    </row>
    <row r="494" spans="1:29" ht="31.5" x14ac:dyDescent="0.25">
      <c r="A494" s="42" t="s">
        <v>972</v>
      </c>
      <c r="B494" s="53" t="s">
        <v>1059</v>
      </c>
      <c r="C494" s="47" t="s">
        <v>1060</v>
      </c>
      <c r="D494" s="45" t="s">
        <v>30</v>
      </c>
      <c r="E494" s="45" t="s">
        <v>30</v>
      </c>
      <c r="F494" s="44" t="s">
        <v>30</v>
      </c>
      <c r="G494" s="46" t="s">
        <v>30</v>
      </c>
      <c r="H494" s="44" t="s">
        <v>30</v>
      </c>
      <c r="I494" s="46" t="s">
        <v>30</v>
      </c>
      <c r="J494" s="44" t="s">
        <v>30</v>
      </c>
      <c r="K494" s="45" t="s">
        <v>30</v>
      </c>
      <c r="L494" s="44" t="s">
        <v>30</v>
      </c>
      <c r="M494" s="45">
        <v>0.21475733</v>
      </c>
      <c r="N494" s="44" t="s">
        <v>30</v>
      </c>
      <c r="O494" s="47" t="s">
        <v>30</v>
      </c>
      <c r="P494" s="44" t="s">
        <v>30</v>
      </c>
      <c r="Q494" s="47" t="s">
        <v>30</v>
      </c>
      <c r="R494" s="44" t="s">
        <v>30</v>
      </c>
      <c r="S494" s="88" t="s">
        <v>30</v>
      </c>
      <c r="T494" s="48" t="s">
        <v>435</v>
      </c>
      <c r="U494" s="21"/>
      <c r="V494" s="13"/>
      <c r="W494" s="13"/>
      <c r="X494" s="23"/>
      <c r="Y494" s="23"/>
      <c r="Z494" s="23"/>
      <c r="AA494" s="23"/>
      <c r="AC494" s="23"/>
    </row>
    <row r="495" spans="1:29" ht="31.5" x14ac:dyDescent="0.25">
      <c r="A495" s="42" t="s">
        <v>972</v>
      </c>
      <c r="B495" s="53" t="s">
        <v>1061</v>
      </c>
      <c r="C495" s="47" t="s">
        <v>1062</v>
      </c>
      <c r="D495" s="45" t="s">
        <v>30</v>
      </c>
      <c r="E495" s="45">
        <v>0.11761936000000001</v>
      </c>
      <c r="F495" s="44" t="s">
        <v>30</v>
      </c>
      <c r="G495" s="46">
        <v>0</v>
      </c>
      <c r="H495" s="44" t="s">
        <v>30</v>
      </c>
      <c r="I495" s="46">
        <f t="shared" si="166"/>
        <v>0.11761936000000001</v>
      </c>
      <c r="J495" s="44" t="s">
        <v>30</v>
      </c>
      <c r="K495" s="45">
        <v>0.11761936000000001</v>
      </c>
      <c r="L495" s="44" t="s">
        <v>30</v>
      </c>
      <c r="M495" s="45">
        <v>0.1201</v>
      </c>
      <c r="N495" s="44" t="s">
        <v>30</v>
      </c>
      <c r="O495" s="47">
        <f t="shared" si="171"/>
        <v>-2.4806399999999923E-3</v>
      </c>
      <c r="P495" s="44" t="s">
        <v>30</v>
      </c>
      <c r="Q495" s="47">
        <f t="shared" si="168"/>
        <v>2.4806399999999923E-3</v>
      </c>
      <c r="R495" s="44" t="s">
        <v>30</v>
      </c>
      <c r="S495" s="88">
        <f t="shared" si="169"/>
        <v>2.1090405525076756E-2</v>
      </c>
      <c r="T495" s="48" t="s">
        <v>456</v>
      </c>
      <c r="U495" s="21"/>
      <c r="V495" s="13"/>
      <c r="W495" s="13"/>
      <c r="X495" s="23"/>
      <c r="Y495" s="23"/>
      <c r="Z495" s="23"/>
      <c r="AA495" s="23"/>
      <c r="AC495" s="23"/>
    </row>
    <row r="496" spans="1:29" ht="47.25" x14ac:dyDescent="0.25">
      <c r="A496" s="42" t="s">
        <v>972</v>
      </c>
      <c r="B496" s="53" t="s">
        <v>1063</v>
      </c>
      <c r="C496" s="47" t="s">
        <v>1064</v>
      </c>
      <c r="D496" s="45" t="s">
        <v>30</v>
      </c>
      <c r="E496" s="45">
        <v>4.8512220000000002E-2</v>
      </c>
      <c r="F496" s="44" t="s">
        <v>30</v>
      </c>
      <c r="G496" s="46">
        <v>0</v>
      </c>
      <c r="H496" s="44" t="s">
        <v>30</v>
      </c>
      <c r="I496" s="46">
        <f t="shared" si="166"/>
        <v>4.8512220000000002E-2</v>
      </c>
      <c r="J496" s="44" t="s">
        <v>30</v>
      </c>
      <c r="K496" s="45">
        <v>4.8512220000000002E-2</v>
      </c>
      <c r="L496" s="44" t="s">
        <v>30</v>
      </c>
      <c r="M496" s="45">
        <v>0</v>
      </c>
      <c r="N496" s="44" t="s">
        <v>30</v>
      </c>
      <c r="O496" s="47">
        <f t="shared" si="171"/>
        <v>4.8512220000000002E-2</v>
      </c>
      <c r="P496" s="44" t="s">
        <v>30</v>
      </c>
      <c r="Q496" s="47">
        <f t="shared" si="168"/>
        <v>-4.8512220000000002E-2</v>
      </c>
      <c r="R496" s="44" t="s">
        <v>30</v>
      </c>
      <c r="S496" s="88">
        <f t="shared" si="169"/>
        <v>-1</v>
      </c>
      <c r="T496" s="48" t="s">
        <v>1058</v>
      </c>
      <c r="U496" s="21"/>
      <c r="V496" s="13"/>
      <c r="W496" s="13"/>
      <c r="X496" s="23"/>
      <c r="Y496" s="23"/>
      <c r="Z496" s="23"/>
      <c r="AA496" s="23"/>
      <c r="AC496" s="23"/>
    </row>
    <row r="497" spans="1:29" ht="63" x14ac:dyDescent="0.25">
      <c r="A497" s="42" t="s">
        <v>972</v>
      </c>
      <c r="B497" s="53" t="s">
        <v>1065</v>
      </c>
      <c r="C497" s="47" t="s">
        <v>1066</v>
      </c>
      <c r="D497" s="45" t="s">
        <v>30</v>
      </c>
      <c r="E497" s="45">
        <v>0.15708125999999997</v>
      </c>
      <c r="F497" s="44" t="s">
        <v>30</v>
      </c>
      <c r="G497" s="46">
        <v>0</v>
      </c>
      <c r="H497" s="44" t="s">
        <v>30</v>
      </c>
      <c r="I497" s="46">
        <f t="shared" si="166"/>
        <v>0.15708125999999997</v>
      </c>
      <c r="J497" s="44" t="s">
        <v>30</v>
      </c>
      <c r="K497" s="45">
        <v>0.15708125999999997</v>
      </c>
      <c r="L497" s="44" t="s">
        <v>30</v>
      </c>
      <c r="M497" s="45">
        <v>0</v>
      </c>
      <c r="N497" s="44" t="s">
        <v>30</v>
      </c>
      <c r="O497" s="47">
        <f t="shared" si="171"/>
        <v>0.15708125999999997</v>
      </c>
      <c r="P497" s="44" t="s">
        <v>30</v>
      </c>
      <c r="Q497" s="47">
        <f t="shared" si="168"/>
        <v>-0.15708125999999997</v>
      </c>
      <c r="R497" s="44" t="s">
        <v>30</v>
      </c>
      <c r="S497" s="88">
        <f t="shared" si="169"/>
        <v>-1</v>
      </c>
      <c r="T497" s="48" t="s">
        <v>995</v>
      </c>
      <c r="U497" s="21"/>
      <c r="V497" s="13"/>
      <c r="W497" s="13"/>
      <c r="X497" s="23"/>
      <c r="Y497" s="23"/>
      <c r="Z497" s="23"/>
      <c r="AA497" s="23"/>
      <c r="AC497" s="23"/>
    </row>
    <row r="498" spans="1:29" ht="31.5" x14ac:dyDescent="0.25">
      <c r="A498" s="42" t="s">
        <v>972</v>
      </c>
      <c r="B498" s="53" t="s">
        <v>1067</v>
      </c>
      <c r="C498" s="47" t="s">
        <v>1068</v>
      </c>
      <c r="D498" s="45" t="s">
        <v>30</v>
      </c>
      <c r="E498" s="45">
        <v>0.19529866000000001</v>
      </c>
      <c r="F498" s="44" t="s">
        <v>30</v>
      </c>
      <c r="G498" s="46">
        <v>0</v>
      </c>
      <c r="H498" s="44" t="s">
        <v>30</v>
      </c>
      <c r="I498" s="46">
        <f t="shared" si="166"/>
        <v>0.19529866000000001</v>
      </c>
      <c r="J498" s="44" t="s">
        <v>30</v>
      </c>
      <c r="K498" s="45">
        <v>0.19529866000000001</v>
      </c>
      <c r="L498" s="44" t="s">
        <v>30</v>
      </c>
      <c r="M498" s="45">
        <v>0.1691</v>
      </c>
      <c r="N498" s="44" t="s">
        <v>30</v>
      </c>
      <c r="O498" s="47">
        <f t="shared" si="171"/>
        <v>2.6198660000000012E-2</v>
      </c>
      <c r="P498" s="44" t="s">
        <v>30</v>
      </c>
      <c r="Q498" s="47">
        <f t="shared" si="168"/>
        <v>-2.6198660000000012E-2</v>
      </c>
      <c r="R498" s="44" t="s">
        <v>30</v>
      </c>
      <c r="S498" s="88">
        <f t="shared" si="169"/>
        <v>-0.13414664493857772</v>
      </c>
      <c r="T498" s="48" t="s">
        <v>527</v>
      </c>
      <c r="U498" s="21"/>
      <c r="V498" s="13"/>
      <c r="W498" s="13"/>
      <c r="X498" s="23"/>
      <c r="Y498" s="23"/>
      <c r="Z498" s="23"/>
      <c r="AA498" s="23"/>
      <c r="AC498" s="23"/>
    </row>
    <row r="499" spans="1:29" ht="63" x14ac:dyDescent="0.25">
      <c r="A499" s="49" t="s">
        <v>972</v>
      </c>
      <c r="B499" s="57" t="s">
        <v>1069</v>
      </c>
      <c r="C499" s="74" t="s">
        <v>1070</v>
      </c>
      <c r="D499" s="45" t="s">
        <v>30</v>
      </c>
      <c r="E499" s="45">
        <v>0.1532876</v>
      </c>
      <c r="F499" s="44" t="s">
        <v>30</v>
      </c>
      <c r="G499" s="45">
        <v>0</v>
      </c>
      <c r="H499" s="44" t="s">
        <v>30</v>
      </c>
      <c r="I499" s="46">
        <f t="shared" si="166"/>
        <v>0.1532876</v>
      </c>
      <c r="J499" s="44" t="s">
        <v>30</v>
      </c>
      <c r="K499" s="45">
        <v>0.1532876</v>
      </c>
      <c r="L499" s="44" t="s">
        <v>30</v>
      </c>
      <c r="M499" s="45">
        <v>0</v>
      </c>
      <c r="N499" s="44" t="s">
        <v>30</v>
      </c>
      <c r="O499" s="47">
        <f t="shared" si="171"/>
        <v>0.1532876</v>
      </c>
      <c r="P499" s="44" t="s">
        <v>30</v>
      </c>
      <c r="Q499" s="47">
        <f t="shared" si="168"/>
        <v>-0.1532876</v>
      </c>
      <c r="R499" s="44" t="s">
        <v>30</v>
      </c>
      <c r="S499" s="88">
        <f t="shared" si="169"/>
        <v>-1</v>
      </c>
      <c r="T499" s="48" t="s">
        <v>1036</v>
      </c>
      <c r="U499" s="21"/>
      <c r="V499" s="13"/>
      <c r="W499" s="13"/>
      <c r="X499" s="23"/>
      <c r="Y499" s="23"/>
      <c r="Z499" s="23"/>
      <c r="AA499" s="23"/>
      <c r="AC499" s="23"/>
    </row>
    <row r="500" spans="1:29" ht="47.25" x14ac:dyDescent="0.25">
      <c r="A500" s="42" t="s">
        <v>972</v>
      </c>
      <c r="B500" s="53" t="s">
        <v>1071</v>
      </c>
      <c r="C500" s="47" t="s">
        <v>1072</v>
      </c>
      <c r="D500" s="46" t="s">
        <v>30</v>
      </c>
      <c r="E500" s="45">
        <v>0.98799886000000003</v>
      </c>
      <c r="F500" s="44" t="s">
        <v>30</v>
      </c>
      <c r="G500" s="46">
        <v>0</v>
      </c>
      <c r="H500" s="44" t="s">
        <v>30</v>
      </c>
      <c r="I500" s="46">
        <f t="shared" si="166"/>
        <v>0.98799886000000003</v>
      </c>
      <c r="J500" s="44" t="s">
        <v>30</v>
      </c>
      <c r="K500" s="45">
        <v>0.98799886000000003</v>
      </c>
      <c r="L500" s="44" t="s">
        <v>30</v>
      </c>
      <c r="M500" s="45">
        <v>1.4293499999999999</v>
      </c>
      <c r="N500" s="44" t="s">
        <v>30</v>
      </c>
      <c r="O500" s="47">
        <f t="shared" si="171"/>
        <v>-0.44135113999999986</v>
      </c>
      <c r="P500" s="44" t="s">
        <v>30</v>
      </c>
      <c r="Q500" s="47">
        <f t="shared" si="168"/>
        <v>0.44135113999999986</v>
      </c>
      <c r="R500" s="44" t="s">
        <v>30</v>
      </c>
      <c r="S500" s="88">
        <f t="shared" si="169"/>
        <v>0.44671219559909192</v>
      </c>
      <c r="T500" s="48" t="s">
        <v>456</v>
      </c>
      <c r="U500" s="21"/>
      <c r="V500" s="13"/>
      <c r="W500" s="13"/>
      <c r="X500" s="23"/>
      <c r="Y500" s="23"/>
      <c r="Z500" s="23"/>
      <c r="AA500" s="23"/>
      <c r="AC500" s="23"/>
    </row>
    <row r="501" spans="1:29" ht="47.25" x14ac:dyDescent="0.25">
      <c r="A501" s="42" t="s">
        <v>972</v>
      </c>
      <c r="B501" s="53" t="s">
        <v>1073</v>
      </c>
      <c r="C501" s="47" t="s">
        <v>1074</v>
      </c>
      <c r="D501" s="46" t="s">
        <v>30</v>
      </c>
      <c r="E501" s="45">
        <v>6.4976000000000006E-2</v>
      </c>
      <c r="F501" s="44" t="s">
        <v>30</v>
      </c>
      <c r="G501" s="46">
        <v>0</v>
      </c>
      <c r="H501" s="44" t="s">
        <v>30</v>
      </c>
      <c r="I501" s="46">
        <f t="shared" si="166"/>
        <v>6.4976000000000006E-2</v>
      </c>
      <c r="J501" s="44" t="s">
        <v>30</v>
      </c>
      <c r="K501" s="45">
        <v>6.4976000000000006E-2</v>
      </c>
      <c r="L501" s="44" t="s">
        <v>30</v>
      </c>
      <c r="M501" s="45">
        <v>0</v>
      </c>
      <c r="N501" s="44" t="s">
        <v>30</v>
      </c>
      <c r="O501" s="47">
        <f t="shared" si="171"/>
        <v>6.4976000000000006E-2</v>
      </c>
      <c r="P501" s="44" t="s">
        <v>30</v>
      </c>
      <c r="Q501" s="47">
        <f t="shared" si="168"/>
        <v>-6.4976000000000006E-2</v>
      </c>
      <c r="R501" s="44" t="s">
        <v>30</v>
      </c>
      <c r="S501" s="88">
        <f t="shared" si="169"/>
        <v>-1</v>
      </c>
      <c r="T501" s="48" t="s">
        <v>1058</v>
      </c>
      <c r="U501" s="21"/>
      <c r="V501" s="13"/>
      <c r="W501" s="13"/>
      <c r="X501" s="23"/>
      <c r="Y501" s="23"/>
      <c r="Z501" s="23"/>
      <c r="AA501" s="23"/>
      <c r="AC501" s="23"/>
    </row>
    <row r="502" spans="1:29" ht="63" x14ac:dyDescent="0.25">
      <c r="A502" s="42" t="s">
        <v>972</v>
      </c>
      <c r="B502" s="53" t="s">
        <v>1075</v>
      </c>
      <c r="C502" s="47" t="s">
        <v>1076</v>
      </c>
      <c r="D502" s="45" t="s">
        <v>30</v>
      </c>
      <c r="E502" s="45">
        <v>0.83269468999999996</v>
      </c>
      <c r="F502" s="44" t="s">
        <v>30</v>
      </c>
      <c r="G502" s="46">
        <v>0</v>
      </c>
      <c r="H502" s="44" t="s">
        <v>30</v>
      </c>
      <c r="I502" s="46">
        <f t="shared" si="166"/>
        <v>0.83269468999999996</v>
      </c>
      <c r="J502" s="44" t="s">
        <v>30</v>
      </c>
      <c r="K502" s="45">
        <v>0.83269468999999996</v>
      </c>
      <c r="L502" s="44" t="s">
        <v>30</v>
      </c>
      <c r="M502" s="45">
        <v>0</v>
      </c>
      <c r="N502" s="44" t="s">
        <v>30</v>
      </c>
      <c r="O502" s="47">
        <f t="shared" si="171"/>
        <v>0.83269468999999996</v>
      </c>
      <c r="P502" s="44" t="s">
        <v>30</v>
      </c>
      <c r="Q502" s="47">
        <f t="shared" si="168"/>
        <v>-0.83269468999999996</v>
      </c>
      <c r="R502" s="44" t="s">
        <v>30</v>
      </c>
      <c r="S502" s="88">
        <f t="shared" si="169"/>
        <v>-1</v>
      </c>
      <c r="T502" s="47" t="s">
        <v>1036</v>
      </c>
      <c r="U502" s="21"/>
      <c r="V502" s="13"/>
      <c r="W502" s="13"/>
      <c r="X502" s="23"/>
      <c r="Y502" s="23"/>
      <c r="Z502" s="23"/>
      <c r="AA502" s="23"/>
      <c r="AC502" s="23"/>
    </row>
    <row r="503" spans="1:29" ht="63" x14ac:dyDescent="0.25">
      <c r="A503" s="42" t="s">
        <v>972</v>
      </c>
      <c r="B503" s="53" t="s">
        <v>1077</v>
      </c>
      <c r="C503" s="47" t="s">
        <v>1078</v>
      </c>
      <c r="D503" s="45" t="s">
        <v>30</v>
      </c>
      <c r="E503" s="45">
        <v>1.1719406699999999</v>
      </c>
      <c r="F503" s="44" t="s">
        <v>30</v>
      </c>
      <c r="G503" s="46">
        <v>0</v>
      </c>
      <c r="H503" s="44" t="s">
        <v>30</v>
      </c>
      <c r="I503" s="46">
        <f t="shared" si="166"/>
        <v>1.1719406699999999</v>
      </c>
      <c r="J503" s="44" t="s">
        <v>30</v>
      </c>
      <c r="K503" s="45">
        <v>1.1719406699999999</v>
      </c>
      <c r="L503" s="44" t="s">
        <v>30</v>
      </c>
      <c r="M503" s="45">
        <v>0</v>
      </c>
      <c r="N503" s="44" t="s">
        <v>30</v>
      </c>
      <c r="O503" s="47">
        <f t="shared" si="171"/>
        <v>1.1719406699999999</v>
      </c>
      <c r="P503" s="44" t="s">
        <v>30</v>
      </c>
      <c r="Q503" s="47">
        <f t="shared" si="168"/>
        <v>-1.1719406699999999</v>
      </c>
      <c r="R503" s="44" t="s">
        <v>30</v>
      </c>
      <c r="S503" s="88">
        <f t="shared" si="169"/>
        <v>-1</v>
      </c>
      <c r="T503" s="48" t="s">
        <v>1036</v>
      </c>
      <c r="U503" s="21"/>
      <c r="V503" s="13"/>
      <c r="W503" s="13"/>
      <c r="X503" s="23"/>
      <c r="Y503" s="23"/>
      <c r="Z503" s="23"/>
      <c r="AA503" s="23"/>
      <c r="AC503" s="23"/>
    </row>
    <row r="504" spans="1:29" ht="63" x14ac:dyDescent="0.25">
      <c r="A504" s="42" t="s">
        <v>972</v>
      </c>
      <c r="B504" s="53" t="s">
        <v>1079</v>
      </c>
      <c r="C504" s="47" t="s">
        <v>1080</v>
      </c>
      <c r="D504" s="45" t="s">
        <v>30</v>
      </c>
      <c r="E504" s="45">
        <v>1.4869547999999999</v>
      </c>
      <c r="F504" s="44" t="s">
        <v>30</v>
      </c>
      <c r="G504" s="46">
        <v>0</v>
      </c>
      <c r="H504" s="44" t="s">
        <v>30</v>
      </c>
      <c r="I504" s="46">
        <f t="shared" si="166"/>
        <v>1.4869547999999999</v>
      </c>
      <c r="J504" s="44" t="s">
        <v>30</v>
      </c>
      <c r="K504" s="45">
        <v>1.4869547999999999</v>
      </c>
      <c r="L504" s="44" t="s">
        <v>30</v>
      </c>
      <c r="M504" s="45">
        <v>0</v>
      </c>
      <c r="N504" s="44" t="s">
        <v>30</v>
      </c>
      <c r="O504" s="47">
        <f t="shared" si="171"/>
        <v>1.4869547999999999</v>
      </c>
      <c r="P504" s="44" t="s">
        <v>30</v>
      </c>
      <c r="Q504" s="47">
        <f t="shared" si="168"/>
        <v>-1.4869547999999999</v>
      </c>
      <c r="R504" s="44" t="s">
        <v>30</v>
      </c>
      <c r="S504" s="88">
        <f t="shared" si="169"/>
        <v>-1</v>
      </c>
      <c r="T504" s="47" t="s">
        <v>1036</v>
      </c>
      <c r="U504" s="21"/>
      <c r="V504" s="13"/>
      <c r="W504" s="13"/>
      <c r="X504" s="23"/>
      <c r="Y504" s="23"/>
      <c r="Z504" s="23"/>
      <c r="AA504" s="23"/>
      <c r="AC504" s="23"/>
    </row>
    <row r="505" spans="1:29" ht="63" x14ac:dyDescent="0.25">
      <c r="A505" s="42" t="s">
        <v>972</v>
      </c>
      <c r="B505" s="53" t="s">
        <v>1081</v>
      </c>
      <c r="C505" s="47" t="s">
        <v>1082</v>
      </c>
      <c r="D505" s="45" t="s">
        <v>30</v>
      </c>
      <c r="E505" s="45">
        <v>1.1565204</v>
      </c>
      <c r="F505" s="44" t="s">
        <v>30</v>
      </c>
      <c r="G505" s="46">
        <v>0</v>
      </c>
      <c r="H505" s="44" t="s">
        <v>30</v>
      </c>
      <c r="I505" s="46">
        <f t="shared" si="166"/>
        <v>1.1565204</v>
      </c>
      <c r="J505" s="44" t="s">
        <v>30</v>
      </c>
      <c r="K505" s="45">
        <v>1.1565204</v>
      </c>
      <c r="L505" s="44" t="s">
        <v>30</v>
      </c>
      <c r="M505" s="45">
        <v>0</v>
      </c>
      <c r="N505" s="44" t="s">
        <v>30</v>
      </c>
      <c r="O505" s="47">
        <f t="shared" si="171"/>
        <v>1.1565204</v>
      </c>
      <c r="P505" s="44" t="s">
        <v>30</v>
      </c>
      <c r="Q505" s="47">
        <f t="shared" si="168"/>
        <v>-1.1565204</v>
      </c>
      <c r="R505" s="44" t="s">
        <v>30</v>
      </c>
      <c r="S505" s="88">
        <f t="shared" si="169"/>
        <v>-1</v>
      </c>
      <c r="T505" s="48" t="s">
        <v>1036</v>
      </c>
      <c r="U505" s="21"/>
      <c r="V505" s="13"/>
      <c r="W505" s="13"/>
      <c r="X505" s="23"/>
      <c r="Y505" s="23"/>
      <c r="Z505" s="23"/>
      <c r="AA505" s="23"/>
      <c r="AC505" s="23"/>
    </row>
    <row r="506" spans="1:29" ht="50.25" customHeight="1" x14ac:dyDescent="0.25">
      <c r="A506" s="42" t="s">
        <v>972</v>
      </c>
      <c r="B506" s="53" t="s">
        <v>1083</v>
      </c>
      <c r="C506" s="47" t="s">
        <v>1084</v>
      </c>
      <c r="D506" s="45" t="s">
        <v>30</v>
      </c>
      <c r="E506" s="45">
        <v>0.96066666999999994</v>
      </c>
      <c r="F506" s="44" t="s">
        <v>30</v>
      </c>
      <c r="G506" s="46">
        <v>0</v>
      </c>
      <c r="H506" s="44" t="s">
        <v>30</v>
      </c>
      <c r="I506" s="46">
        <f t="shared" si="166"/>
        <v>0.96066666999999994</v>
      </c>
      <c r="J506" s="44" t="s">
        <v>30</v>
      </c>
      <c r="K506" s="45">
        <v>0.96066666999999994</v>
      </c>
      <c r="L506" s="44" t="s">
        <v>30</v>
      </c>
      <c r="M506" s="45">
        <v>1.4596519999999999</v>
      </c>
      <c r="N506" s="44" t="s">
        <v>30</v>
      </c>
      <c r="O506" s="47">
        <f t="shared" si="171"/>
        <v>-0.49898533</v>
      </c>
      <c r="P506" s="44" t="s">
        <v>30</v>
      </c>
      <c r="Q506" s="47">
        <f t="shared" si="168"/>
        <v>0.49898533</v>
      </c>
      <c r="R506" s="44" t="s">
        <v>30</v>
      </c>
      <c r="S506" s="88">
        <f t="shared" si="169"/>
        <v>0.51941567828100044</v>
      </c>
      <c r="T506" s="48" t="s">
        <v>456</v>
      </c>
      <c r="U506" s="21"/>
      <c r="V506" s="13"/>
      <c r="W506" s="13"/>
      <c r="X506" s="23"/>
      <c r="Y506" s="23"/>
      <c r="Z506" s="23"/>
      <c r="AA506" s="23"/>
      <c r="AC506" s="23"/>
    </row>
    <row r="507" spans="1:29" ht="50.25" customHeight="1" x14ac:dyDescent="0.25">
      <c r="A507" s="42" t="s">
        <v>972</v>
      </c>
      <c r="B507" s="53" t="s">
        <v>1085</v>
      </c>
      <c r="C507" s="47" t="s">
        <v>1086</v>
      </c>
      <c r="D507" s="45" t="s">
        <v>30</v>
      </c>
      <c r="E507" s="45">
        <v>0.32125566999999999</v>
      </c>
      <c r="F507" s="44" t="s">
        <v>30</v>
      </c>
      <c r="G507" s="46">
        <v>0</v>
      </c>
      <c r="H507" s="44" t="s">
        <v>30</v>
      </c>
      <c r="I507" s="46">
        <f t="shared" si="166"/>
        <v>0.32125566999999999</v>
      </c>
      <c r="J507" s="44" t="s">
        <v>30</v>
      </c>
      <c r="K507" s="45">
        <v>0.32125566999999999</v>
      </c>
      <c r="L507" s="44" t="s">
        <v>30</v>
      </c>
      <c r="M507" s="45">
        <v>0.35910000000000003</v>
      </c>
      <c r="N507" s="44" t="s">
        <v>30</v>
      </c>
      <c r="O507" s="47">
        <f t="shared" si="171"/>
        <v>-3.7844330000000037E-2</v>
      </c>
      <c r="P507" s="44" t="s">
        <v>30</v>
      </c>
      <c r="Q507" s="47">
        <f t="shared" si="168"/>
        <v>3.7844330000000037E-2</v>
      </c>
      <c r="R507" s="44" t="s">
        <v>30</v>
      </c>
      <c r="S507" s="88">
        <f t="shared" si="169"/>
        <v>0.11780128269798332</v>
      </c>
      <c r="T507" s="48" t="s">
        <v>456</v>
      </c>
      <c r="U507" s="21"/>
      <c r="V507" s="13"/>
      <c r="W507" s="13"/>
      <c r="X507" s="23"/>
      <c r="Y507" s="23"/>
      <c r="Z507" s="23"/>
      <c r="AA507" s="23"/>
      <c r="AC507" s="23"/>
    </row>
    <row r="508" spans="1:29" ht="50.25" customHeight="1" x14ac:dyDescent="0.25">
      <c r="A508" s="42" t="s">
        <v>972</v>
      </c>
      <c r="B508" s="53" t="s">
        <v>1087</v>
      </c>
      <c r="C508" s="47" t="s">
        <v>1088</v>
      </c>
      <c r="D508" s="45" t="s">
        <v>30</v>
      </c>
      <c r="E508" s="45">
        <v>1.2391289999999999</v>
      </c>
      <c r="F508" s="44" t="s">
        <v>30</v>
      </c>
      <c r="G508" s="46">
        <v>0</v>
      </c>
      <c r="H508" s="44" t="s">
        <v>30</v>
      </c>
      <c r="I508" s="46">
        <f t="shared" si="166"/>
        <v>1.2391289999999999</v>
      </c>
      <c r="J508" s="44" t="s">
        <v>30</v>
      </c>
      <c r="K508" s="45">
        <v>1.2391289999999999</v>
      </c>
      <c r="L508" s="44" t="s">
        <v>30</v>
      </c>
      <c r="M508" s="45">
        <v>0.97499999999999998</v>
      </c>
      <c r="N508" s="44" t="s">
        <v>30</v>
      </c>
      <c r="O508" s="47">
        <f t="shared" si="171"/>
        <v>0.26412899999999995</v>
      </c>
      <c r="P508" s="44" t="s">
        <v>30</v>
      </c>
      <c r="Q508" s="47">
        <f t="shared" si="168"/>
        <v>-0.26412899999999995</v>
      </c>
      <c r="R508" s="44" t="s">
        <v>30</v>
      </c>
      <c r="S508" s="88">
        <f t="shared" si="169"/>
        <v>-0.21315698365545474</v>
      </c>
      <c r="T508" s="48" t="s">
        <v>527</v>
      </c>
      <c r="U508" s="21"/>
      <c r="V508" s="13"/>
      <c r="W508" s="13"/>
      <c r="X508" s="23"/>
      <c r="Y508" s="23"/>
      <c r="Z508" s="23"/>
      <c r="AA508" s="23"/>
      <c r="AC508" s="23"/>
    </row>
    <row r="509" spans="1:29" ht="47.25" x14ac:dyDescent="0.25">
      <c r="A509" s="42" t="s">
        <v>972</v>
      </c>
      <c r="B509" s="53" t="s">
        <v>1089</v>
      </c>
      <c r="C509" s="47" t="s">
        <v>1090</v>
      </c>
      <c r="D509" s="45" t="s">
        <v>30</v>
      </c>
      <c r="E509" s="45">
        <v>4.3749999999999997E-2</v>
      </c>
      <c r="F509" s="44" t="s">
        <v>30</v>
      </c>
      <c r="G509" s="46">
        <v>0</v>
      </c>
      <c r="H509" s="44" t="s">
        <v>30</v>
      </c>
      <c r="I509" s="46">
        <f t="shared" si="166"/>
        <v>4.3749999999999997E-2</v>
      </c>
      <c r="J509" s="44" t="s">
        <v>30</v>
      </c>
      <c r="K509" s="45">
        <v>4.3749999999999997E-2</v>
      </c>
      <c r="L509" s="44" t="s">
        <v>30</v>
      </c>
      <c r="M509" s="45">
        <v>0</v>
      </c>
      <c r="N509" s="44" t="s">
        <v>30</v>
      </c>
      <c r="O509" s="47">
        <f t="shared" si="171"/>
        <v>4.3749999999999997E-2</v>
      </c>
      <c r="P509" s="44" t="s">
        <v>30</v>
      </c>
      <c r="Q509" s="47">
        <f t="shared" si="168"/>
        <v>-4.3749999999999997E-2</v>
      </c>
      <c r="R509" s="44" t="s">
        <v>30</v>
      </c>
      <c r="S509" s="88">
        <f t="shared" si="169"/>
        <v>-1</v>
      </c>
      <c r="T509" s="47" t="s">
        <v>1058</v>
      </c>
      <c r="U509" s="21"/>
      <c r="V509" s="13"/>
      <c r="W509" s="13"/>
      <c r="X509" s="23"/>
      <c r="Y509" s="23"/>
      <c r="Z509" s="23"/>
      <c r="AA509" s="23"/>
      <c r="AC509" s="23"/>
    </row>
    <row r="510" spans="1:29" ht="47.25" x14ac:dyDescent="0.25">
      <c r="A510" s="42" t="s">
        <v>972</v>
      </c>
      <c r="B510" s="53" t="s">
        <v>1091</v>
      </c>
      <c r="C510" s="47" t="s">
        <v>1092</v>
      </c>
      <c r="D510" s="45" t="s">
        <v>30</v>
      </c>
      <c r="E510" s="45">
        <v>5.7826019999999999E-2</v>
      </c>
      <c r="F510" s="44" t="s">
        <v>30</v>
      </c>
      <c r="G510" s="46">
        <v>0</v>
      </c>
      <c r="H510" s="44" t="s">
        <v>30</v>
      </c>
      <c r="I510" s="46">
        <f t="shared" si="166"/>
        <v>5.7826019999999999E-2</v>
      </c>
      <c r="J510" s="44" t="s">
        <v>30</v>
      </c>
      <c r="K510" s="45">
        <v>5.7826019999999999E-2</v>
      </c>
      <c r="L510" s="44" t="s">
        <v>30</v>
      </c>
      <c r="M510" s="45">
        <v>0</v>
      </c>
      <c r="N510" s="44" t="s">
        <v>30</v>
      </c>
      <c r="O510" s="47">
        <f t="shared" si="171"/>
        <v>5.7826019999999999E-2</v>
      </c>
      <c r="P510" s="44" t="s">
        <v>30</v>
      </c>
      <c r="Q510" s="47">
        <f t="shared" si="168"/>
        <v>-5.7826019999999999E-2</v>
      </c>
      <c r="R510" s="44" t="s">
        <v>30</v>
      </c>
      <c r="S510" s="88">
        <f t="shared" si="169"/>
        <v>-1</v>
      </c>
      <c r="T510" s="47" t="s">
        <v>1058</v>
      </c>
      <c r="U510" s="21"/>
      <c r="V510" s="13"/>
      <c r="W510" s="13"/>
      <c r="X510" s="23"/>
      <c r="Y510" s="23"/>
      <c r="Z510" s="23"/>
      <c r="AA510" s="23"/>
      <c r="AC510" s="23"/>
    </row>
    <row r="511" spans="1:29" ht="63" x14ac:dyDescent="0.25">
      <c r="A511" s="42" t="s">
        <v>972</v>
      </c>
      <c r="B511" s="53" t="s">
        <v>1093</v>
      </c>
      <c r="C511" s="47" t="s">
        <v>1094</v>
      </c>
      <c r="D511" s="45" t="s">
        <v>30</v>
      </c>
      <c r="E511" s="45">
        <v>0.64251133000000005</v>
      </c>
      <c r="F511" s="44" t="s">
        <v>30</v>
      </c>
      <c r="G511" s="46">
        <v>0</v>
      </c>
      <c r="H511" s="44" t="s">
        <v>30</v>
      </c>
      <c r="I511" s="46">
        <f t="shared" si="166"/>
        <v>0.64251133000000005</v>
      </c>
      <c r="J511" s="44" t="s">
        <v>30</v>
      </c>
      <c r="K511" s="45">
        <v>0.64251133000000005</v>
      </c>
      <c r="L511" s="44" t="s">
        <v>30</v>
      </c>
      <c r="M511" s="45">
        <v>0</v>
      </c>
      <c r="N511" s="44" t="s">
        <v>30</v>
      </c>
      <c r="O511" s="47">
        <f t="shared" si="171"/>
        <v>0.64251133000000005</v>
      </c>
      <c r="P511" s="44" t="s">
        <v>30</v>
      </c>
      <c r="Q511" s="47">
        <f t="shared" si="168"/>
        <v>-0.64251133000000005</v>
      </c>
      <c r="R511" s="44" t="s">
        <v>30</v>
      </c>
      <c r="S511" s="88">
        <f t="shared" si="169"/>
        <v>-1</v>
      </c>
      <c r="T511" s="48" t="s">
        <v>1036</v>
      </c>
      <c r="U511" s="21"/>
      <c r="V511" s="13"/>
      <c r="W511" s="13"/>
      <c r="X511" s="23"/>
      <c r="Y511" s="23"/>
      <c r="Z511" s="23"/>
      <c r="AA511" s="23"/>
      <c r="AC511" s="23"/>
    </row>
    <row r="512" spans="1:29" ht="47.25" x14ac:dyDescent="0.25">
      <c r="A512" s="42" t="s">
        <v>972</v>
      </c>
      <c r="B512" s="53" t="s">
        <v>1095</v>
      </c>
      <c r="C512" s="47" t="s">
        <v>1096</v>
      </c>
      <c r="D512" s="45" t="s">
        <v>30</v>
      </c>
      <c r="E512" s="45">
        <v>4.8188349999999998E-2</v>
      </c>
      <c r="F512" s="44" t="s">
        <v>30</v>
      </c>
      <c r="G512" s="46">
        <v>0</v>
      </c>
      <c r="H512" s="44" t="s">
        <v>30</v>
      </c>
      <c r="I512" s="46">
        <f t="shared" si="166"/>
        <v>4.8188349999999998E-2</v>
      </c>
      <c r="J512" s="44" t="s">
        <v>30</v>
      </c>
      <c r="K512" s="45">
        <v>4.8188349999999998E-2</v>
      </c>
      <c r="L512" s="44" t="s">
        <v>30</v>
      </c>
      <c r="M512" s="45">
        <v>0</v>
      </c>
      <c r="N512" s="44" t="s">
        <v>30</v>
      </c>
      <c r="O512" s="47">
        <f t="shared" si="171"/>
        <v>4.8188349999999998E-2</v>
      </c>
      <c r="P512" s="44" t="s">
        <v>30</v>
      </c>
      <c r="Q512" s="47">
        <f t="shared" si="168"/>
        <v>-4.8188349999999998E-2</v>
      </c>
      <c r="R512" s="44" t="s">
        <v>30</v>
      </c>
      <c r="S512" s="88">
        <f t="shared" si="169"/>
        <v>-1</v>
      </c>
      <c r="T512" s="48" t="s">
        <v>1058</v>
      </c>
      <c r="U512" s="21"/>
      <c r="V512" s="13"/>
      <c r="W512" s="13"/>
      <c r="X512" s="23"/>
      <c r="Y512" s="23"/>
      <c r="Z512" s="23"/>
      <c r="AA512" s="23"/>
      <c r="AC512" s="23"/>
    </row>
    <row r="513" spans="1:29" ht="47.25" x14ac:dyDescent="0.25">
      <c r="A513" s="42" t="s">
        <v>972</v>
      </c>
      <c r="B513" s="53" t="s">
        <v>1097</v>
      </c>
      <c r="C513" s="47" t="s">
        <v>1098</v>
      </c>
      <c r="D513" s="45" t="s">
        <v>30</v>
      </c>
      <c r="E513" s="45">
        <v>7.9524549999999999E-2</v>
      </c>
      <c r="F513" s="44" t="s">
        <v>30</v>
      </c>
      <c r="G513" s="46">
        <v>0</v>
      </c>
      <c r="H513" s="44" t="s">
        <v>30</v>
      </c>
      <c r="I513" s="46">
        <f t="shared" si="166"/>
        <v>7.9524549999999999E-2</v>
      </c>
      <c r="J513" s="44" t="s">
        <v>30</v>
      </c>
      <c r="K513" s="45">
        <v>7.9524549999999999E-2</v>
      </c>
      <c r="L513" s="44" t="s">
        <v>30</v>
      </c>
      <c r="M513" s="45">
        <v>0</v>
      </c>
      <c r="N513" s="44" t="s">
        <v>30</v>
      </c>
      <c r="O513" s="47">
        <f t="shared" si="171"/>
        <v>7.9524549999999999E-2</v>
      </c>
      <c r="P513" s="44" t="s">
        <v>30</v>
      </c>
      <c r="Q513" s="47">
        <f t="shared" si="168"/>
        <v>-7.9524549999999999E-2</v>
      </c>
      <c r="R513" s="44" t="s">
        <v>30</v>
      </c>
      <c r="S513" s="88">
        <f t="shared" si="169"/>
        <v>-1</v>
      </c>
      <c r="T513" s="47" t="s">
        <v>1058</v>
      </c>
      <c r="U513" s="21"/>
      <c r="V513" s="13"/>
      <c r="W513" s="13"/>
      <c r="X513" s="23"/>
      <c r="Y513" s="23"/>
      <c r="Z513" s="23"/>
      <c r="AA513" s="23"/>
      <c r="AC513" s="23"/>
    </row>
    <row r="514" spans="1:29" ht="47.25" x14ac:dyDescent="0.25">
      <c r="A514" s="42" t="s">
        <v>972</v>
      </c>
      <c r="B514" s="53" t="s">
        <v>1099</v>
      </c>
      <c r="C514" s="47" t="s">
        <v>1100</v>
      </c>
      <c r="D514" s="45" t="s">
        <v>30</v>
      </c>
      <c r="E514" s="45">
        <v>6.0579639999999997E-2</v>
      </c>
      <c r="F514" s="44" t="s">
        <v>30</v>
      </c>
      <c r="G514" s="46">
        <v>0</v>
      </c>
      <c r="H514" s="44" t="s">
        <v>30</v>
      </c>
      <c r="I514" s="46">
        <f t="shared" si="166"/>
        <v>6.0579639999999997E-2</v>
      </c>
      <c r="J514" s="44" t="s">
        <v>30</v>
      </c>
      <c r="K514" s="45">
        <v>6.0579639999999997E-2</v>
      </c>
      <c r="L514" s="44" t="s">
        <v>30</v>
      </c>
      <c r="M514" s="45">
        <v>0</v>
      </c>
      <c r="N514" s="44" t="s">
        <v>30</v>
      </c>
      <c r="O514" s="47">
        <f t="shared" si="171"/>
        <v>6.0579639999999997E-2</v>
      </c>
      <c r="P514" s="44" t="s">
        <v>30</v>
      </c>
      <c r="Q514" s="47">
        <f t="shared" si="168"/>
        <v>-6.0579639999999997E-2</v>
      </c>
      <c r="R514" s="44" t="s">
        <v>30</v>
      </c>
      <c r="S514" s="88">
        <f t="shared" si="169"/>
        <v>-1</v>
      </c>
      <c r="T514" s="48" t="s">
        <v>1058</v>
      </c>
      <c r="U514" s="21"/>
      <c r="V514" s="13"/>
      <c r="W514" s="13"/>
      <c r="X514" s="23"/>
      <c r="Y514" s="23"/>
      <c r="Z514" s="23"/>
      <c r="AA514" s="23"/>
      <c r="AC514" s="23"/>
    </row>
    <row r="515" spans="1:29" ht="47.25" x14ac:dyDescent="0.25">
      <c r="A515" s="42" t="s">
        <v>972</v>
      </c>
      <c r="B515" s="53" t="s">
        <v>1101</v>
      </c>
      <c r="C515" s="47" t="s">
        <v>1102</v>
      </c>
      <c r="D515" s="45" t="s">
        <v>30</v>
      </c>
      <c r="E515" s="45">
        <v>0.32753768999999999</v>
      </c>
      <c r="F515" s="44" t="s">
        <v>30</v>
      </c>
      <c r="G515" s="46">
        <v>0</v>
      </c>
      <c r="H515" s="44" t="s">
        <v>30</v>
      </c>
      <c r="I515" s="46">
        <f t="shared" si="166"/>
        <v>0.32753768999999999</v>
      </c>
      <c r="J515" s="44" t="s">
        <v>30</v>
      </c>
      <c r="K515" s="45">
        <v>7.6755179999999992E-2</v>
      </c>
      <c r="L515" s="44" t="s">
        <v>30</v>
      </c>
      <c r="M515" s="45">
        <v>0</v>
      </c>
      <c r="N515" s="44" t="s">
        <v>30</v>
      </c>
      <c r="O515" s="47">
        <f t="shared" si="171"/>
        <v>0.32753768999999999</v>
      </c>
      <c r="P515" s="44" t="s">
        <v>30</v>
      </c>
      <c r="Q515" s="47">
        <f t="shared" si="168"/>
        <v>-7.6755179999999992E-2</v>
      </c>
      <c r="R515" s="44" t="s">
        <v>30</v>
      </c>
      <c r="S515" s="88">
        <f t="shared" si="169"/>
        <v>-1</v>
      </c>
      <c r="T515" s="48" t="s">
        <v>1058</v>
      </c>
      <c r="U515" s="21"/>
      <c r="V515" s="13"/>
      <c r="W515" s="13"/>
      <c r="X515" s="23"/>
      <c r="Y515" s="23"/>
      <c r="Z515" s="23"/>
      <c r="AA515" s="23"/>
      <c r="AC515" s="23"/>
    </row>
    <row r="516" spans="1:29" ht="47.25" x14ac:dyDescent="0.25">
      <c r="A516" s="42" t="s">
        <v>972</v>
      </c>
      <c r="B516" s="53" t="s">
        <v>1103</v>
      </c>
      <c r="C516" s="47" t="s">
        <v>1104</v>
      </c>
      <c r="D516" s="45" t="s">
        <v>30</v>
      </c>
      <c r="E516" s="45">
        <v>7.7101359999999994E-2</v>
      </c>
      <c r="F516" s="44" t="s">
        <v>30</v>
      </c>
      <c r="G516" s="46">
        <v>0</v>
      </c>
      <c r="H516" s="44" t="s">
        <v>30</v>
      </c>
      <c r="I516" s="46">
        <f t="shared" si="166"/>
        <v>7.7101359999999994E-2</v>
      </c>
      <c r="J516" s="44" t="s">
        <v>30</v>
      </c>
      <c r="K516" s="45">
        <v>7.7101359999999994E-2</v>
      </c>
      <c r="L516" s="44" t="s">
        <v>30</v>
      </c>
      <c r="M516" s="45">
        <v>0</v>
      </c>
      <c r="N516" s="44" t="s">
        <v>30</v>
      </c>
      <c r="O516" s="47">
        <f t="shared" si="171"/>
        <v>7.7101359999999994E-2</v>
      </c>
      <c r="P516" s="44" t="s">
        <v>30</v>
      </c>
      <c r="Q516" s="47">
        <f t="shared" si="168"/>
        <v>-7.7101359999999994E-2</v>
      </c>
      <c r="R516" s="44" t="s">
        <v>30</v>
      </c>
      <c r="S516" s="88">
        <f t="shared" si="169"/>
        <v>-1</v>
      </c>
      <c r="T516" s="48" t="s">
        <v>1058</v>
      </c>
      <c r="U516" s="21"/>
      <c r="V516" s="13"/>
      <c r="W516" s="13"/>
      <c r="X516" s="23"/>
      <c r="Y516" s="23"/>
      <c r="Z516" s="23"/>
      <c r="AA516" s="23"/>
      <c r="AC516" s="23"/>
    </row>
    <row r="517" spans="1:29" ht="47.25" x14ac:dyDescent="0.25">
      <c r="A517" s="42" t="s">
        <v>972</v>
      </c>
      <c r="B517" s="53" t="s">
        <v>1105</v>
      </c>
      <c r="C517" s="47" t="s">
        <v>1106</v>
      </c>
      <c r="D517" s="45" t="s">
        <v>30</v>
      </c>
      <c r="E517" s="45">
        <v>3.9090390000000003E-2</v>
      </c>
      <c r="F517" s="44" t="s">
        <v>30</v>
      </c>
      <c r="G517" s="46">
        <v>0</v>
      </c>
      <c r="H517" s="44" t="s">
        <v>30</v>
      </c>
      <c r="I517" s="46">
        <f t="shared" si="166"/>
        <v>3.9090390000000003E-2</v>
      </c>
      <c r="J517" s="44" t="s">
        <v>30</v>
      </c>
      <c r="K517" s="45">
        <v>3.9090390000000003E-2</v>
      </c>
      <c r="L517" s="44" t="s">
        <v>30</v>
      </c>
      <c r="M517" s="45">
        <v>0</v>
      </c>
      <c r="N517" s="44" t="s">
        <v>30</v>
      </c>
      <c r="O517" s="47">
        <f t="shared" si="171"/>
        <v>3.9090390000000003E-2</v>
      </c>
      <c r="P517" s="44" t="s">
        <v>30</v>
      </c>
      <c r="Q517" s="47">
        <f t="shared" si="168"/>
        <v>-3.9090390000000003E-2</v>
      </c>
      <c r="R517" s="44" t="s">
        <v>30</v>
      </c>
      <c r="S517" s="88">
        <f t="shared" si="169"/>
        <v>-1</v>
      </c>
      <c r="T517" s="48" t="s">
        <v>1058</v>
      </c>
      <c r="U517" s="21"/>
      <c r="V517" s="13"/>
      <c r="W517" s="13"/>
      <c r="X517" s="23"/>
      <c r="Y517" s="23"/>
      <c r="Z517" s="23"/>
      <c r="AA517" s="23"/>
      <c r="AC517" s="23"/>
    </row>
    <row r="518" spans="1:29" ht="47.25" x14ac:dyDescent="0.25">
      <c r="A518" s="42" t="s">
        <v>972</v>
      </c>
      <c r="B518" s="53" t="s">
        <v>1107</v>
      </c>
      <c r="C518" s="47" t="s">
        <v>1108</v>
      </c>
      <c r="D518" s="45" t="s">
        <v>30</v>
      </c>
      <c r="E518" s="45">
        <v>0.15025785999999999</v>
      </c>
      <c r="F518" s="44" t="s">
        <v>30</v>
      </c>
      <c r="G518" s="46">
        <v>0</v>
      </c>
      <c r="H518" s="44" t="s">
        <v>30</v>
      </c>
      <c r="I518" s="46">
        <f t="shared" si="166"/>
        <v>0.15025785999999999</v>
      </c>
      <c r="J518" s="44" t="s">
        <v>30</v>
      </c>
      <c r="K518" s="45">
        <v>4.856427E-2</v>
      </c>
      <c r="L518" s="44" t="s">
        <v>30</v>
      </c>
      <c r="M518" s="45">
        <v>0</v>
      </c>
      <c r="N518" s="44" t="s">
        <v>30</v>
      </c>
      <c r="O518" s="47">
        <f t="shared" si="171"/>
        <v>0.15025785999999999</v>
      </c>
      <c r="P518" s="44" t="s">
        <v>30</v>
      </c>
      <c r="Q518" s="47">
        <f t="shared" si="168"/>
        <v>-4.856427E-2</v>
      </c>
      <c r="R518" s="44" t="s">
        <v>30</v>
      </c>
      <c r="S518" s="88">
        <f t="shared" si="169"/>
        <v>-1</v>
      </c>
      <c r="T518" s="48" t="s">
        <v>1058</v>
      </c>
      <c r="U518" s="21"/>
      <c r="V518" s="13"/>
      <c r="W518" s="13"/>
      <c r="X518" s="23"/>
      <c r="Y518" s="23"/>
      <c r="Z518" s="23"/>
      <c r="AA518" s="23"/>
      <c r="AC518" s="23"/>
    </row>
    <row r="519" spans="1:29" ht="46.5" customHeight="1" x14ac:dyDescent="0.25">
      <c r="A519" s="42" t="s">
        <v>972</v>
      </c>
      <c r="B519" s="53" t="s">
        <v>1109</v>
      </c>
      <c r="C519" s="47" t="s">
        <v>1110</v>
      </c>
      <c r="D519" s="45" t="s">
        <v>30</v>
      </c>
      <c r="E519" s="45">
        <v>8.4754589999999991E-2</v>
      </c>
      <c r="F519" s="44" t="s">
        <v>30</v>
      </c>
      <c r="G519" s="46">
        <v>0</v>
      </c>
      <c r="H519" s="44" t="s">
        <v>30</v>
      </c>
      <c r="I519" s="46">
        <f t="shared" si="166"/>
        <v>8.4754589999999991E-2</v>
      </c>
      <c r="J519" s="44" t="s">
        <v>30</v>
      </c>
      <c r="K519" s="45">
        <v>8.4754589999999991E-2</v>
      </c>
      <c r="L519" s="44" t="s">
        <v>30</v>
      </c>
      <c r="M519" s="45">
        <v>0.1421</v>
      </c>
      <c r="N519" s="44" t="s">
        <v>30</v>
      </c>
      <c r="O519" s="47">
        <f t="shared" si="171"/>
        <v>-5.7345410000000013E-2</v>
      </c>
      <c r="P519" s="44" t="s">
        <v>30</v>
      </c>
      <c r="Q519" s="47">
        <f t="shared" si="168"/>
        <v>5.7345410000000013E-2</v>
      </c>
      <c r="R519" s="44" t="s">
        <v>30</v>
      </c>
      <c r="S519" s="88">
        <f t="shared" si="169"/>
        <v>0.67660536143234273</v>
      </c>
      <c r="T519" s="61" t="s">
        <v>456</v>
      </c>
      <c r="U519" s="21"/>
      <c r="V519" s="13"/>
      <c r="W519" s="13"/>
      <c r="X519" s="23"/>
      <c r="Y519" s="23"/>
      <c r="Z519" s="23"/>
      <c r="AA519" s="23"/>
      <c r="AC519" s="23"/>
    </row>
    <row r="520" spans="1:29" ht="50.25" customHeight="1" x14ac:dyDescent="0.25">
      <c r="A520" s="42" t="s">
        <v>972</v>
      </c>
      <c r="B520" s="53" t="s">
        <v>1111</v>
      </c>
      <c r="C520" s="47" t="s">
        <v>1112</v>
      </c>
      <c r="D520" s="45" t="s">
        <v>30</v>
      </c>
      <c r="E520" s="45">
        <v>0.11601918999999999</v>
      </c>
      <c r="F520" s="44" t="s">
        <v>30</v>
      </c>
      <c r="G520" s="46">
        <v>0</v>
      </c>
      <c r="H520" s="44" t="s">
        <v>30</v>
      </c>
      <c r="I520" s="46">
        <f t="shared" si="166"/>
        <v>0.11601918999999999</v>
      </c>
      <c r="J520" s="44" t="s">
        <v>30</v>
      </c>
      <c r="K520" s="45">
        <v>0.11601918999999999</v>
      </c>
      <c r="L520" s="44" t="s">
        <v>30</v>
      </c>
      <c r="M520" s="45">
        <v>0.18509999999999999</v>
      </c>
      <c r="N520" s="44" t="s">
        <v>30</v>
      </c>
      <c r="O520" s="47">
        <f t="shared" si="171"/>
        <v>-6.9080809999999992E-2</v>
      </c>
      <c r="P520" s="44" t="s">
        <v>30</v>
      </c>
      <c r="Q520" s="47">
        <f t="shared" si="168"/>
        <v>6.9080809999999992E-2</v>
      </c>
      <c r="R520" s="44" t="s">
        <v>30</v>
      </c>
      <c r="S520" s="88">
        <f t="shared" si="169"/>
        <v>0.59542572224474244</v>
      </c>
      <c r="T520" s="48" t="s">
        <v>456</v>
      </c>
      <c r="U520" s="21"/>
      <c r="V520" s="13"/>
      <c r="W520" s="13"/>
      <c r="X520" s="23"/>
      <c r="Y520" s="23"/>
      <c r="Z520" s="23"/>
      <c r="AA520" s="23"/>
      <c r="AC520" s="23"/>
    </row>
    <row r="521" spans="1:29" ht="94.5" x14ac:dyDescent="0.25">
      <c r="A521" s="42" t="s">
        <v>972</v>
      </c>
      <c r="B521" s="53" t="s">
        <v>1113</v>
      </c>
      <c r="C521" s="47" t="s">
        <v>1114</v>
      </c>
      <c r="D521" s="45" t="s">
        <v>30</v>
      </c>
      <c r="E521" s="45" t="s">
        <v>30</v>
      </c>
      <c r="F521" s="44" t="s">
        <v>30</v>
      </c>
      <c r="G521" s="46" t="s">
        <v>30</v>
      </c>
      <c r="H521" s="44" t="s">
        <v>30</v>
      </c>
      <c r="I521" s="46" t="s">
        <v>30</v>
      </c>
      <c r="J521" s="44" t="s">
        <v>30</v>
      </c>
      <c r="K521" s="45" t="s">
        <v>30</v>
      </c>
      <c r="L521" s="44" t="s">
        <v>30</v>
      </c>
      <c r="M521" s="45">
        <v>3.2250000000000001</v>
      </c>
      <c r="N521" s="44" t="s">
        <v>30</v>
      </c>
      <c r="O521" s="47" t="s">
        <v>30</v>
      </c>
      <c r="P521" s="44" t="s">
        <v>30</v>
      </c>
      <c r="Q521" s="47" t="s">
        <v>30</v>
      </c>
      <c r="R521" s="44" t="s">
        <v>30</v>
      </c>
      <c r="S521" s="88" t="s">
        <v>30</v>
      </c>
      <c r="T521" s="61" t="s">
        <v>1115</v>
      </c>
      <c r="U521" s="21"/>
      <c r="V521" s="13"/>
      <c r="W521" s="13"/>
      <c r="X521" s="23"/>
      <c r="Y521" s="23"/>
      <c r="Z521" s="23"/>
      <c r="AA521" s="23"/>
      <c r="AC521" s="23"/>
    </row>
    <row r="522" spans="1:29" ht="78.75" x14ac:dyDescent="0.25">
      <c r="A522" s="42" t="s">
        <v>972</v>
      </c>
      <c r="B522" s="53" t="s">
        <v>1116</v>
      </c>
      <c r="C522" s="47" t="s">
        <v>1117</v>
      </c>
      <c r="D522" s="45" t="s">
        <v>30</v>
      </c>
      <c r="E522" s="45" t="s">
        <v>30</v>
      </c>
      <c r="F522" s="44" t="s">
        <v>30</v>
      </c>
      <c r="G522" s="46" t="s">
        <v>30</v>
      </c>
      <c r="H522" s="44" t="s">
        <v>30</v>
      </c>
      <c r="I522" s="46" t="s">
        <v>30</v>
      </c>
      <c r="J522" s="44" t="s">
        <v>30</v>
      </c>
      <c r="K522" s="45" t="s">
        <v>30</v>
      </c>
      <c r="L522" s="44" t="s">
        <v>30</v>
      </c>
      <c r="M522" s="45">
        <v>1.7500000000000002E-2</v>
      </c>
      <c r="N522" s="44" t="s">
        <v>30</v>
      </c>
      <c r="O522" s="47" t="s">
        <v>30</v>
      </c>
      <c r="P522" s="44" t="s">
        <v>30</v>
      </c>
      <c r="Q522" s="47" t="s">
        <v>30</v>
      </c>
      <c r="R522" s="44" t="s">
        <v>30</v>
      </c>
      <c r="S522" s="88" t="s">
        <v>30</v>
      </c>
      <c r="T522" s="61" t="s">
        <v>1118</v>
      </c>
      <c r="U522" s="21"/>
      <c r="V522" s="13"/>
      <c r="W522" s="13"/>
      <c r="X522" s="23"/>
      <c r="Y522" s="23"/>
      <c r="Z522" s="23"/>
      <c r="AA522" s="23"/>
      <c r="AC522" s="23"/>
    </row>
    <row r="523" spans="1:29" ht="63" x14ac:dyDescent="0.25">
      <c r="A523" s="42" t="s">
        <v>972</v>
      </c>
      <c r="B523" s="53" t="s">
        <v>1119</v>
      </c>
      <c r="C523" s="47" t="s">
        <v>1120</v>
      </c>
      <c r="D523" s="45" t="s">
        <v>30</v>
      </c>
      <c r="E523" s="45">
        <v>90</v>
      </c>
      <c r="F523" s="44" t="s">
        <v>30</v>
      </c>
      <c r="G523" s="46">
        <v>0</v>
      </c>
      <c r="H523" s="44" t="s">
        <v>30</v>
      </c>
      <c r="I523" s="46">
        <f t="shared" ref="I523" si="172">E523-G523</f>
        <v>90</v>
      </c>
      <c r="J523" s="44" t="s">
        <v>30</v>
      </c>
      <c r="K523" s="45">
        <v>43</v>
      </c>
      <c r="L523" s="44" t="s">
        <v>30</v>
      </c>
      <c r="M523" s="45">
        <v>45.142226000000001</v>
      </c>
      <c r="N523" s="44" t="s">
        <v>30</v>
      </c>
      <c r="O523" s="47">
        <f t="shared" si="171"/>
        <v>44.857773999999999</v>
      </c>
      <c r="P523" s="44" t="s">
        <v>30</v>
      </c>
      <c r="Q523" s="47">
        <f t="shared" ref="Q523" si="173">M523-K523</f>
        <v>2.1422260000000009</v>
      </c>
      <c r="R523" s="44" t="s">
        <v>30</v>
      </c>
      <c r="S523" s="88">
        <f t="shared" si="169"/>
        <v>4.9819209302325598E-2</v>
      </c>
      <c r="T523" s="61" t="s">
        <v>30</v>
      </c>
      <c r="U523" s="21"/>
      <c r="V523" s="13"/>
      <c r="W523" s="13"/>
      <c r="X523" s="23"/>
      <c r="Y523" s="23"/>
      <c r="Z523" s="23"/>
      <c r="AA523" s="23"/>
      <c r="AC523" s="23"/>
    </row>
    <row r="524" spans="1:29" ht="63" x14ac:dyDescent="0.25">
      <c r="A524" s="42" t="s">
        <v>972</v>
      </c>
      <c r="B524" s="53" t="s">
        <v>1121</v>
      </c>
      <c r="C524" s="47" t="s">
        <v>1122</v>
      </c>
      <c r="D524" s="45" t="s">
        <v>30</v>
      </c>
      <c r="E524" s="45" t="s">
        <v>30</v>
      </c>
      <c r="F524" s="44" t="s">
        <v>30</v>
      </c>
      <c r="G524" s="46" t="s">
        <v>30</v>
      </c>
      <c r="H524" s="44" t="s">
        <v>30</v>
      </c>
      <c r="I524" s="46" t="s">
        <v>30</v>
      </c>
      <c r="J524" s="44" t="s">
        <v>30</v>
      </c>
      <c r="K524" s="45" t="s">
        <v>30</v>
      </c>
      <c r="L524" s="44" t="s">
        <v>30</v>
      </c>
      <c r="M524" s="45">
        <v>10295.847099999999</v>
      </c>
      <c r="N524" s="44" t="s">
        <v>30</v>
      </c>
      <c r="O524" s="47" t="s">
        <v>30</v>
      </c>
      <c r="P524" s="44" t="s">
        <v>30</v>
      </c>
      <c r="Q524" s="47" t="s">
        <v>30</v>
      </c>
      <c r="R524" s="44" t="s">
        <v>30</v>
      </c>
      <c r="S524" s="88" t="s">
        <v>30</v>
      </c>
      <c r="T524" s="48" t="s">
        <v>814</v>
      </c>
      <c r="U524" s="21"/>
      <c r="V524" s="13"/>
      <c r="W524" s="13"/>
      <c r="X524" s="23"/>
      <c r="Y524" s="23"/>
      <c r="Z524" s="23"/>
      <c r="AA524" s="23"/>
      <c r="AC524" s="23"/>
    </row>
    <row r="525" spans="1:29" ht="31.5" x14ac:dyDescent="0.25">
      <c r="A525" s="42" t="s">
        <v>972</v>
      </c>
      <c r="B525" s="53" t="s">
        <v>1123</v>
      </c>
      <c r="C525" s="47" t="s">
        <v>1124</v>
      </c>
      <c r="D525" s="45" t="s">
        <v>30</v>
      </c>
      <c r="E525" s="45" t="s">
        <v>30</v>
      </c>
      <c r="F525" s="44" t="s">
        <v>30</v>
      </c>
      <c r="G525" s="46" t="s">
        <v>30</v>
      </c>
      <c r="H525" s="44" t="s">
        <v>30</v>
      </c>
      <c r="I525" s="46" t="s">
        <v>30</v>
      </c>
      <c r="J525" s="44" t="s">
        <v>30</v>
      </c>
      <c r="K525" s="45" t="s">
        <v>30</v>
      </c>
      <c r="L525" s="44" t="s">
        <v>30</v>
      </c>
      <c r="M525" s="45">
        <v>9.9000000000000005E-2</v>
      </c>
      <c r="N525" s="44" t="s">
        <v>30</v>
      </c>
      <c r="O525" s="47" t="s">
        <v>30</v>
      </c>
      <c r="P525" s="44" t="s">
        <v>30</v>
      </c>
      <c r="Q525" s="47" t="s">
        <v>30</v>
      </c>
      <c r="R525" s="44" t="s">
        <v>30</v>
      </c>
      <c r="S525" s="88" t="s">
        <v>30</v>
      </c>
      <c r="T525" s="48" t="s">
        <v>1125</v>
      </c>
      <c r="U525" s="21"/>
      <c r="V525" s="13"/>
      <c r="W525" s="13"/>
      <c r="X525" s="23"/>
      <c r="Y525" s="23"/>
      <c r="Z525" s="23"/>
      <c r="AA525" s="23"/>
      <c r="AC525" s="23"/>
    </row>
    <row r="526" spans="1:29" s="23" customFormat="1" x14ac:dyDescent="0.25">
      <c r="A526" s="30" t="s">
        <v>1126</v>
      </c>
      <c r="B526" s="36" t="s">
        <v>1127</v>
      </c>
      <c r="C526" s="32" t="s">
        <v>29</v>
      </c>
      <c r="D526" s="33" t="s">
        <v>30</v>
      </c>
      <c r="E526" s="33">
        <f>SUM(E527,E542,E552,E583,E590,E596,E597)</f>
        <v>4416.8233635799998</v>
      </c>
      <c r="F526" s="34" t="s">
        <v>30</v>
      </c>
      <c r="G526" s="33">
        <f>SUM(G527,G542,G552,G583,G590,G596,G597)</f>
        <v>380.68632365999997</v>
      </c>
      <c r="H526" s="34" t="s">
        <v>30</v>
      </c>
      <c r="I526" s="33">
        <f>SUM(I527,I542,I552,I583,I590,I596,I597)</f>
        <v>4036.13703992</v>
      </c>
      <c r="J526" s="34" t="s">
        <v>30</v>
      </c>
      <c r="K526" s="33">
        <f>SUM(K527,K542,K552,K583,K590,K596,K597)</f>
        <v>1188.46102578</v>
      </c>
      <c r="L526" s="34" t="s">
        <v>30</v>
      </c>
      <c r="M526" s="33">
        <f>SUM(M527,M542,M552,M583,M590,M596,M597)</f>
        <v>985.30100693999975</v>
      </c>
      <c r="N526" s="34" t="s">
        <v>30</v>
      </c>
      <c r="O526" s="33">
        <f>SUM(O527,O542,O552,O583,O590,O596,O597)</f>
        <v>3186.4817837399996</v>
      </c>
      <c r="P526" s="34" t="s">
        <v>30</v>
      </c>
      <c r="Q526" s="33">
        <f>SUM(Q527,Q542,Q552,Q583,Q590,Q596,Q597)</f>
        <v>-338.80576960000002</v>
      </c>
      <c r="R526" s="34" t="s">
        <v>30</v>
      </c>
      <c r="S526" s="35">
        <f t="shared" ref="S526:S561" si="174">Q526/K526</f>
        <v>-0.28507941131484565</v>
      </c>
      <c r="T526" s="40" t="s">
        <v>30</v>
      </c>
      <c r="U526" s="21"/>
      <c r="V526" s="22"/>
      <c r="W526" s="22"/>
    </row>
    <row r="527" spans="1:29" s="23" customFormat="1" ht="31.5" x14ac:dyDescent="0.25">
      <c r="A527" s="30" t="s">
        <v>1128</v>
      </c>
      <c r="B527" s="36" t="s">
        <v>48</v>
      </c>
      <c r="C527" s="32" t="s">
        <v>29</v>
      </c>
      <c r="D527" s="33" t="s">
        <v>30</v>
      </c>
      <c r="E527" s="33">
        <f>E528+E532+E535+E541</f>
        <v>120.934</v>
      </c>
      <c r="F527" s="34" t="s">
        <v>30</v>
      </c>
      <c r="G527" s="33">
        <f>G528+G532+G535+G541</f>
        <v>0</v>
      </c>
      <c r="H527" s="34" t="s">
        <v>30</v>
      </c>
      <c r="I527" s="33">
        <f>I528+I532+I535+I541</f>
        <v>120.934</v>
      </c>
      <c r="J527" s="34" t="s">
        <v>30</v>
      </c>
      <c r="K527" s="33">
        <f>K528+K532+K535+K541</f>
        <v>120.934</v>
      </c>
      <c r="L527" s="34" t="s">
        <v>30</v>
      </c>
      <c r="M527" s="33">
        <f>M528+M532+M535+M541</f>
        <v>0</v>
      </c>
      <c r="N527" s="34" t="s">
        <v>30</v>
      </c>
      <c r="O527" s="33">
        <f>O528+O532+O535+O541</f>
        <v>120.934</v>
      </c>
      <c r="P527" s="34" t="s">
        <v>30</v>
      </c>
      <c r="Q527" s="33">
        <f>Q528+Q532+Q535+Q541</f>
        <v>-120.934</v>
      </c>
      <c r="R527" s="34" t="s">
        <v>30</v>
      </c>
      <c r="S527" s="35">
        <v>-1</v>
      </c>
      <c r="T527" s="40" t="s">
        <v>30</v>
      </c>
      <c r="U527" s="21"/>
      <c r="V527" s="22"/>
      <c r="W527" s="22"/>
    </row>
    <row r="528" spans="1:29" s="23" customFormat="1" ht="63" x14ac:dyDescent="0.25">
      <c r="A528" s="30" t="s">
        <v>1129</v>
      </c>
      <c r="B528" s="31" t="s">
        <v>50</v>
      </c>
      <c r="C528" s="32" t="s">
        <v>29</v>
      </c>
      <c r="D528" s="33" t="s">
        <v>30</v>
      </c>
      <c r="E528" s="33">
        <f t="shared" ref="E528" si="175">E529+E530</f>
        <v>120.934</v>
      </c>
      <c r="F528" s="34" t="s">
        <v>30</v>
      </c>
      <c r="G528" s="33">
        <f t="shared" ref="G528" si="176">G529+G530</f>
        <v>0</v>
      </c>
      <c r="H528" s="34" t="s">
        <v>30</v>
      </c>
      <c r="I528" s="33">
        <f t="shared" ref="I528" si="177">I529+I530</f>
        <v>120.934</v>
      </c>
      <c r="J528" s="34" t="s">
        <v>30</v>
      </c>
      <c r="K528" s="33">
        <f t="shared" ref="K528" si="178">K529+K530</f>
        <v>120.934</v>
      </c>
      <c r="L528" s="34" t="s">
        <v>30</v>
      </c>
      <c r="M528" s="33">
        <f t="shared" ref="M528" si="179">M529+M530</f>
        <v>0</v>
      </c>
      <c r="N528" s="34" t="s">
        <v>30</v>
      </c>
      <c r="O528" s="33">
        <f t="shared" ref="O528" si="180">O529+O530</f>
        <v>120.934</v>
      </c>
      <c r="P528" s="34" t="s">
        <v>30</v>
      </c>
      <c r="Q528" s="33">
        <f t="shared" ref="Q528" si="181">Q529+Q530</f>
        <v>-120.934</v>
      </c>
      <c r="R528" s="34" t="s">
        <v>30</v>
      </c>
      <c r="S528" s="35">
        <v>-1</v>
      </c>
      <c r="T528" s="33" t="s">
        <v>30</v>
      </c>
      <c r="U528" s="21"/>
      <c r="V528" s="22"/>
      <c r="W528" s="22"/>
    </row>
    <row r="529" spans="1:29" s="23" customFormat="1" x14ac:dyDescent="0.25">
      <c r="A529" s="36" t="s">
        <v>1130</v>
      </c>
      <c r="B529" s="36" t="s">
        <v>1131</v>
      </c>
      <c r="C529" s="32" t="s">
        <v>29</v>
      </c>
      <c r="D529" s="33" t="s">
        <v>30</v>
      </c>
      <c r="E529" s="33">
        <v>0</v>
      </c>
      <c r="F529" s="34" t="s">
        <v>30</v>
      </c>
      <c r="G529" s="33">
        <v>0</v>
      </c>
      <c r="H529" s="34" t="s">
        <v>30</v>
      </c>
      <c r="I529" s="33">
        <v>0</v>
      </c>
      <c r="J529" s="34" t="s">
        <v>30</v>
      </c>
      <c r="K529" s="33">
        <v>0</v>
      </c>
      <c r="L529" s="34" t="s">
        <v>30</v>
      </c>
      <c r="M529" s="33">
        <v>0</v>
      </c>
      <c r="N529" s="34" t="s">
        <v>30</v>
      </c>
      <c r="O529" s="33">
        <v>0</v>
      </c>
      <c r="P529" s="34" t="s">
        <v>30</v>
      </c>
      <c r="Q529" s="33">
        <v>0</v>
      </c>
      <c r="R529" s="34" t="s">
        <v>30</v>
      </c>
      <c r="S529" s="35">
        <v>0</v>
      </c>
      <c r="T529" s="33" t="s">
        <v>30</v>
      </c>
      <c r="U529" s="21"/>
      <c r="V529" s="22"/>
      <c r="W529" s="22"/>
    </row>
    <row r="530" spans="1:29" s="23" customFormat="1" x14ac:dyDescent="0.25">
      <c r="A530" s="32" t="s">
        <v>1132</v>
      </c>
      <c r="B530" s="36" t="s">
        <v>1133</v>
      </c>
      <c r="C530" s="32" t="s">
        <v>29</v>
      </c>
      <c r="D530" s="33" t="s">
        <v>30</v>
      </c>
      <c r="E530" s="33">
        <f>SUM(E531)</f>
        <v>120.934</v>
      </c>
      <c r="F530" s="34" t="s">
        <v>30</v>
      </c>
      <c r="G530" s="33">
        <f>SUM(G531)</f>
        <v>0</v>
      </c>
      <c r="H530" s="34" t="s">
        <v>30</v>
      </c>
      <c r="I530" s="33">
        <f>SUM(I531)</f>
        <v>120.934</v>
      </c>
      <c r="J530" s="34" t="s">
        <v>30</v>
      </c>
      <c r="K530" s="33">
        <f>SUM(K531)</f>
        <v>120.934</v>
      </c>
      <c r="L530" s="34" t="s">
        <v>30</v>
      </c>
      <c r="M530" s="33">
        <f>SUM(M531)</f>
        <v>0</v>
      </c>
      <c r="N530" s="34" t="s">
        <v>30</v>
      </c>
      <c r="O530" s="33">
        <f>SUM(O531)</f>
        <v>120.934</v>
      </c>
      <c r="P530" s="34" t="s">
        <v>30</v>
      </c>
      <c r="Q530" s="33">
        <f>SUM(Q531)</f>
        <v>-120.934</v>
      </c>
      <c r="R530" s="34" t="s">
        <v>30</v>
      </c>
      <c r="S530" s="35">
        <v>-1</v>
      </c>
      <c r="T530" s="33" t="s">
        <v>30</v>
      </c>
      <c r="U530" s="21"/>
      <c r="V530" s="22"/>
      <c r="W530" s="22"/>
    </row>
    <row r="531" spans="1:29" ht="46.5" customHeight="1" x14ac:dyDescent="0.25">
      <c r="A531" s="46" t="s">
        <v>1132</v>
      </c>
      <c r="B531" s="67" t="s">
        <v>1134</v>
      </c>
      <c r="C531" s="46" t="s">
        <v>1135</v>
      </c>
      <c r="D531" s="47" t="s">
        <v>30</v>
      </c>
      <c r="E531" s="47">
        <v>120.934</v>
      </c>
      <c r="F531" s="44" t="s">
        <v>30</v>
      </c>
      <c r="G531" s="47">
        <v>0</v>
      </c>
      <c r="H531" s="44" t="s">
        <v>30</v>
      </c>
      <c r="I531" s="46">
        <f>E531-G531</f>
        <v>120.934</v>
      </c>
      <c r="J531" s="44" t="s">
        <v>30</v>
      </c>
      <c r="K531" s="47">
        <v>120.934</v>
      </c>
      <c r="L531" s="44" t="s">
        <v>30</v>
      </c>
      <c r="M531" s="47">
        <v>0</v>
      </c>
      <c r="N531" s="44" t="s">
        <v>30</v>
      </c>
      <c r="O531" s="47">
        <f t="shared" ref="O531" si="182">I531-M531</f>
        <v>120.934</v>
      </c>
      <c r="P531" s="44" t="s">
        <v>30</v>
      </c>
      <c r="Q531" s="47">
        <f t="shared" ref="Q531" si="183">M531-K531</f>
        <v>-120.934</v>
      </c>
      <c r="R531" s="44" t="s">
        <v>30</v>
      </c>
      <c r="S531" s="88">
        <f t="shared" ref="S531" si="184">Q531/K531</f>
        <v>-1</v>
      </c>
      <c r="T531" s="47" t="s">
        <v>1136</v>
      </c>
      <c r="U531" s="68"/>
      <c r="V531" s="13"/>
      <c r="W531" s="13"/>
      <c r="X531" s="23"/>
      <c r="Y531" s="23"/>
      <c r="Z531" s="23"/>
      <c r="AA531" s="23"/>
      <c r="AC531" s="23"/>
    </row>
    <row r="532" spans="1:29" s="23" customFormat="1" ht="47.25" x14ac:dyDescent="0.25">
      <c r="A532" s="32" t="s">
        <v>1137</v>
      </c>
      <c r="B532" s="36" t="s">
        <v>56</v>
      </c>
      <c r="C532" s="32" t="s">
        <v>29</v>
      </c>
      <c r="D532" s="33" t="s">
        <v>30</v>
      </c>
      <c r="E532" s="33">
        <v>0</v>
      </c>
      <c r="F532" s="34" t="s">
        <v>30</v>
      </c>
      <c r="G532" s="33">
        <v>0</v>
      </c>
      <c r="H532" s="34" t="s">
        <v>30</v>
      </c>
      <c r="I532" s="33">
        <v>0</v>
      </c>
      <c r="J532" s="34" t="s">
        <v>30</v>
      </c>
      <c r="K532" s="33">
        <v>0</v>
      </c>
      <c r="L532" s="34" t="s">
        <v>30</v>
      </c>
      <c r="M532" s="33">
        <v>0</v>
      </c>
      <c r="N532" s="34" t="s">
        <v>30</v>
      </c>
      <c r="O532" s="33">
        <v>0</v>
      </c>
      <c r="P532" s="34" t="s">
        <v>30</v>
      </c>
      <c r="Q532" s="33">
        <v>0</v>
      </c>
      <c r="R532" s="34" t="s">
        <v>30</v>
      </c>
      <c r="S532" s="35">
        <v>0</v>
      </c>
      <c r="T532" s="40" t="s">
        <v>30</v>
      </c>
      <c r="U532" s="21"/>
      <c r="V532" s="22"/>
      <c r="W532" s="22"/>
    </row>
    <row r="533" spans="1:29" s="23" customFormat="1" ht="31.5" x14ac:dyDescent="0.25">
      <c r="A533" s="30" t="s">
        <v>1138</v>
      </c>
      <c r="B533" s="36" t="s">
        <v>1139</v>
      </c>
      <c r="C533" s="32" t="s">
        <v>29</v>
      </c>
      <c r="D533" s="33" t="s">
        <v>30</v>
      </c>
      <c r="E533" s="33">
        <v>0</v>
      </c>
      <c r="F533" s="34" t="s">
        <v>30</v>
      </c>
      <c r="G533" s="33">
        <v>0</v>
      </c>
      <c r="H533" s="34" t="s">
        <v>30</v>
      </c>
      <c r="I533" s="33">
        <v>0</v>
      </c>
      <c r="J533" s="34" t="s">
        <v>30</v>
      </c>
      <c r="K533" s="33">
        <v>0</v>
      </c>
      <c r="L533" s="34" t="s">
        <v>30</v>
      </c>
      <c r="M533" s="33">
        <v>0</v>
      </c>
      <c r="N533" s="34" t="s">
        <v>30</v>
      </c>
      <c r="O533" s="33">
        <v>0</v>
      </c>
      <c r="P533" s="34" t="s">
        <v>30</v>
      </c>
      <c r="Q533" s="33">
        <v>0</v>
      </c>
      <c r="R533" s="34" t="s">
        <v>30</v>
      </c>
      <c r="S533" s="35">
        <v>0</v>
      </c>
      <c r="T533" s="40" t="s">
        <v>30</v>
      </c>
      <c r="U533" s="21"/>
      <c r="V533" s="22"/>
      <c r="W533" s="22"/>
    </row>
    <row r="534" spans="1:29" s="23" customFormat="1" ht="31.5" x14ac:dyDescent="0.25">
      <c r="A534" s="30" t="s">
        <v>1140</v>
      </c>
      <c r="B534" s="36" t="s">
        <v>1139</v>
      </c>
      <c r="C534" s="32" t="s">
        <v>29</v>
      </c>
      <c r="D534" s="33" t="s">
        <v>30</v>
      </c>
      <c r="E534" s="33">
        <v>0</v>
      </c>
      <c r="F534" s="34" t="s">
        <v>30</v>
      </c>
      <c r="G534" s="33">
        <v>0</v>
      </c>
      <c r="H534" s="34" t="s">
        <v>30</v>
      </c>
      <c r="I534" s="33">
        <v>0</v>
      </c>
      <c r="J534" s="34" t="s">
        <v>30</v>
      </c>
      <c r="K534" s="33">
        <v>0</v>
      </c>
      <c r="L534" s="34" t="s">
        <v>30</v>
      </c>
      <c r="M534" s="33">
        <v>0</v>
      </c>
      <c r="N534" s="34" t="s">
        <v>30</v>
      </c>
      <c r="O534" s="33">
        <v>0</v>
      </c>
      <c r="P534" s="34" t="s">
        <v>30</v>
      </c>
      <c r="Q534" s="33">
        <v>0</v>
      </c>
      <c r="R534" s="34" t="s">
        <v>30</v>
      </c>
      <c r="S534" s="35">
        <v>0</v>
      </c>
      <c r="T534" s="40" t="s">
        <v>30</v>
      </c>
      <c r="U534" s="21"/>
      <c r="V534" s="22"/>
      <c r="W534" s="22"/>
    </row>
    <row r="535" spans="1:29" s="23" customFormat="1" ht="47.25" x14ac:dyDescent="0.25">
      <c r="A535" s="30" t="s">
        <v>1141</v>
      </c>
      <c r="B535" s="36" t="s">
        <v>60</v>
      </c>
      <c r="C535" s="32" t="s">
        <v>29</v>
      </c>
      <c r="D535" s="33" t="s">
        <v>30</v>
      </c>
      <c r="E535" s="33">
        <f t="shared" ref="E535" si="185">SUM(E536:E540)</f>
        <v>0</v>
      </c>
      <c r="F535" s="34" t="s">
        <v>30</v>
      </c>
      <c r="G535" s="33">
        <f t="shared" ref="G535" si="186">SUM(G536:G540)</f>
        <v>0</v>
      </c>
      <c r="H535" s="34" t="s">
        <v>30</v>
      </c>
      <c r="I535" s="33">
        <f t="shared" ref="I535" si="187">SUM(I536:I540)</f>
        <v>0</v>
      </c>
      <c r="J535" s="34" t="s">
        <v>30</v>
      </c>
      <c r="K535" s="33">
        <f t="shared" ref="K535" si="188">SUM(K536:K540)</f>
        <v>0</v>
      </c>
      <c r="L535" s="34" t="s">
        <v>30</v>
      </c>
      <c r="M535" s="33">
        <f t="shared" ref="M535" si="189">SUM(M536:M540)</f>
        <v>0</v>
      </c>
      <c r="N535" s="34" t="s">
        <v>30</v>
      </c>
      <c r="O535" s="33">
        <f t="shared" ref="O535" si="190">SUM(O536:O540)</f>
        <v>0</v>
      </c>
      <c r="P535" s="34" t="s">
        <v>30</v>
      </c>
      <c r="Q535" s="33">
        <f t="shared" ref="Q535" si="191">SUM(Q536:Q540)</f>
        <v>0</v>
      </c>
      <c r="R535" s="34" t="s">
        <v>30</v>
      </c>
      <c r="S535" s="35">
        <v>0</v>
      </c>
      <c r="T535" s="40" t="s">
        <v>30</v>
      </c>
      <c r="U535" s="21"/>
      <c r="V535" s="22"/>
      <c r="W535" s="22"/>
    </row>
    <row r="536" spans="1:29" s="23" customFormat="1" ht="63" x14ac:dyDescent="0.25">
      <c r="A536" s="30" t="s">
        <v>1142</v>
      </c>
      <c r="B536" s="36" t="s">
        <v>62</v>
      </c>
      <c r="C536" s="32" t="s">
        <v>29</v>
      </c>
      <c r="D536" s="33" t="s">
        <v>30</v>
      </c>
      <c r="E536" s="33">
        <v>0</v>
      </c>
      <c r="F536" s="34" t="s">
        <v>30</v>
      </c>
      <c r="G536" s="33">
        <v>0</v>
      </c>
      <c r="H536" s="34" t="s">
        <v>30</v>
      </c>
      <c r="I536" s="33">
        <v>0</v>
      </c>
      <c r="J536" s="34" t="s">
        <v>30</v>
      </c>
      <c r="K536" s="33">
        <v>0</v>
      </c>
      <c r="L536" s="34" t="s">
        <v>30</v>
      </c>
      <c r="M536" s="33">
        <v>0</v>
      </c>
      <c r="N536" s="34" t="s">
        <v>30</v>
      </c>
      <c r="O536" s="33">
        <v>0</v>
      </c>
      <c r="P536" s="34" t="s">
        <v>30</v>
      </c>
      <c r="Q536" s="33">
        <v>0</v>
      </c>
      <c r="R536" s="34" t="s">
        <v>30</v>
      </c>
      <c r="S536" s="35">
        <v>0</v>
      </c>
      <c r="T536" s="40" t="s">
        <v>30</v>
      </c>
      <c r="U536" s="21"/>
      <c r="V536" s="22"/>
      <c r="W536" s="22"/>
    </row>
    <row r="537" spans="1:29" s="23" customFormat="1" ht="63" x14ac:dyDescent="0.25">
      <c r="A537" s="30" t="s">
        <v>1143</v>
      </c>
      <c r="B537" s="36" t="s">
        <v>64</v>
      </c>
      <c r="C537" s="32" t="s">
        <v>29</v>
      </c>
      <c r="D537" s="33" t="s">
        <v>30</v>
      </c>
      <c r="E537" s="33">
        <v>0</v>
      </c>
      <c r="F537" s="34" t="s">
        <v>30</v>
      </c>
      <c r="G537" s="33">
        <v>0</v>
      </c>
      <c r="H537" s="34" t="s">
        <v>30</v>
      </c>
      <c r="I537" s="33">
        <v>0</v>
      </c>
      <c r="J537" s="34" t="s">
        <v>30</v>
      </c>
      <c r="K537" s="33">
        <v>0</v>
      </c>
      <c r="L537" s="34" t="s">
        <v>30</v>
      </c>
      <c r="M537" s="33">
        <v>0</v>
      </c>
      <c r="N537" s="34" t="s">
        <v>30</v>
      </c>
      <c r="O537" s="33">
        <v>0</v>
      </c>
      <c r="P537" s="34" t="s">
        <v>30</v>
      </c>
      <c r="Q537" s="33">
        <v>0</v>
      </c>
      <c r="R537" s="34" t="s">
        <v>30</v>
      </c>
      <c r="S537" s="35">
        <v>0</v>
      </c>
      <c r="T537" s="40" t="s">
        <v>30</v>
      </c>
      <c r="U537" s="21"/>
      <c r="V537" s="22"/>
      <c r="W537" s="22"/>
    </row>
    <row r="538" spans="1:29" s="23" customFormat="1" ht="63" x14ac:dyDescent="0.25">
      <c r="A538" s="30" t="s">
        <v>1144</v>
      </c>
      <c r="B538" s="36" t="s">
        <v>66</v>
      </c>
      <c r="C538" s="32" t="s">
        <v>29</v>
      </c>
      <c r="D538" s="33" t="s">
        <v>30</v>
      </c>
      <c r="E538" s="33">
        <v>0</v>
      </c>
      <c r="F538" s="34" t="s">
        <v>30</v>
      </c>
      <c r="G538" s="33">
        <v>0</v>
      </c>
      <c r="H538" s="34" t="s">
        <v>30</v>
      </c>
      <c r="I538" s="33">
        <v>0</v>
      </c>
      <c r="J538" s="34" t="s">
        <v>30</v>
      </c>
      <c r="K538" s="33">
        <v>0</v>
      </c>
      <c r="L538" s="34" t="s">
        <v>30</v>
      </c>
      <c r="M538" s="33">
        <v>0</v>
      </c>
      <c r="N538" s="34" t="s">
        <v>30</v>
      </c>
      <c r="O538" s="33">
        <v>0</v>
      </c>
      <c r="P538" s="34" t="s">
        <v>30</v>
      </c>
      <c r="Q538" s="33">
        <v>0</v>
      </c>
      <c r="R538" s="34" t="s">
        <v>30</v>
      </c>
      <c r="S538" s="35">
        <v>0</v>
      </c>
      <c r="T538" s="40" t="s">
        <v>30</v>
      </c>
      <c r="U538" s="21"/>
      <c r="V538" s="22"/>
      <c r="W538" s="22"/>
    </row>
    <row r="539" spans="1:29" s="23" customFormat="1" ht="78.75" x14ac:dyDescent="0.25">
      <c r="A539" s="30" t="s">
        <v>1145</v>
      </c>
      <c r="B539" s="36" t="s">
        <v>68</v>
      </c>
      <c r="C539" s="32" t="s">
        <v>29</v>
      </c>
      <c r="D539" s="33" t="s">
        <v>30</v>
      </c>
      <c r="E539" s="33">
        <v>0</v>
      </c>
      <c r="F539" s="34" t="s">
        <v>30</v>
      </c>
      <c r="G539" s="33">
        <v>0</v>
      </c>
      <c r="H539" s="34" t="s">
        <v>30</v>
      </c>
      <c r="I539" s="33">
        <v>0</v>
      </c>
      <c r="J539" s="34" t="s">
        <v>30</v>
      </c>
      <c r="K539" s="33">
        <v>0</v>
      </c>
      <c r="L539" s="34" t="s">
        <v>30</v>
      </c>
      <c r="M539" s="33">
        <v>0</v>
      </c>
      <c r="N539" s="34" t="s">
        <v>30</v>
      </c>
      <c r="O539" s="33">
        <v>0</v>
      </c>
      <c r="P539" s="34" t="s">
        <v>30</v>
      </c>
      <c r="Q539" s="33">
        <v>0</v>
      </c>
      <c r="R539" s="34" t="s">
        <v>30</v>
      </c>
      <c r="S539" s="35">
        <v>0</v>
      </c>
      <c r="T539" s="40" t="s">
        <v>30</v>
      </c>
      <c r="U539" s="21"/>
      <c r="V539" s="22"/>
      <c r="W539" s="22"/>
    </row>
    <row r="540" spans="1:29" s="23" customFormat="1" ht="78.75" x14ac:dyDescent="0.25">
      <c r="A540" s="30" t="s">
        <v>1146</v>
      </c>
      <c r="B540" s="36" t="s">
        <v>70</v>
      </c>
      <c r="C540" s="32" t="s">
        <v>29</v>
      </c>
      <c r="D540" s="33" t="s">
        <v>30</v>
      </c>
      <c r="E540" s="33">
        <v>0</v>
      </c>
      <c r="F540" s="34" t="s">
        <v>30</v>
      </c>
      <c r="G540" s="33">
        <v>0</v>
      </c>
      <c r="H540" s="34" t="s">
        <v>30</v>
      </c>
      <c r="I540" s="33">
        <v>0</v>
      </c>
      <c r="J540" s="34" t="s">
        <v>30</v>
      </c>
      <c r="K540" s="33">
        <v>0</v>
      </c>
      <c r="L540" s="34" t="s">
        <v>30</v>
      </c>
      <c r="M540" s="33">
        <v>0</v>
      </c>
      <c r="N540" s="34" t="s">
        <v>30</v>
      </c>
      <c r="O540" s="33">
        <v>0</v>
      </c>
      <c r="P540" s="34" t="s">
        <v>30</v>
      </c>
      <c r="Q540" s="33">
        <v>0</v>
      </c>
      <c r="R540" s="34" t="s">
        <v>30</v>
      </c>
      <c r="S540" s="35">
        <v>0</v>
      </c>
      <c r="T540" s="40" t="s">
        <v>30</v>
      </c>
      <c r="U540" s="21"/>
      <c r="V540" s="22"/>
      <c r="W540" s="22"/>
    </row>
    <row r="541" spans="1:29" s="23" customFormat="1" ht="31.5" x14ac:dyDescent="0.25">
      <c r="A541" s="30" t="s">
        <v>1147</v>
      </c>
      <c r="B541" s="36" t="s">
        <v>80</v>
      </c>
      <c r="C541" s="32" t="s">
        <v>29</v>
      </c>
      <c r="D541" s="33" t="s">
        <v>30</v>
      </c>
      <c r="E541" s="33">
        <v>0</v>
      </c>
      <c r="F541" s="34" t="s">
        <v>30</v>
      </c>
      <c r="G541" s="33">
        <v>0</v>
      </c>
      <c r="H541" s="34" t="s">
        <v>30</v>
      </c>
      <c r="I541" s="33">
        <v>0</v>
      </c>
      <c r="J541" s="34" t="s">
        <v>30</v>
      </c>
      <c r="K541" s="33">
        <v>0</v>
      </c>
      <c r="L541" s="34" t="s">
        <v>30</v>
      </c>
      <c r="M541" s="33">
        <v>0</v>
      </c>
      <c r="N541" s="34" t="s">
        <v>30</v>
      </c>
      <c r="O541" s="33">
        <v>0</v>
      </c>
      <c r="P541" s="34" t="s">
        <v>30</v>
      </c>
      <c r="Q541" s="33">
        <v>0</v>
      </c>
      <c r="R541" s="34" t="s">
        <v>30</v>
      </c>
      <c r="S541" s="35">
        <v>0</v>
      </c>
      <c r="T541" s="40" t="s">
        <v>30</v>
      </c>
      <c r="U541" s="21"/>
      <c r="V541" s="22"/>
      <c r="W541" s="22"/>
    </row>
    <row r="542" spans="1:29" s="23" customFormat="1" ht="47.25" x14ac:dyDescent="0.25">
      <c r="A542" s="30" t="s">
        <v>1148</v>
      </c>
      <c r="B542" s="36" t="s">
        <v>82</v>
      </c>
      <c r="C542" s="32" t="s">
        <v>29</v>
      </c>
      <c r="D542" s="33" t="s">
        <v>30</v>
      </c>
      <c r="E542" s="33">
        <f>E543+E546+E547+E549</f>
        <v>1500.8387063099999</v>
      </c>
      <c r="F542" s="34" t="s">
        <v>30</v>
      </c>
      <c r="G542" s="33">
        <f>G543+G546+G547+G549</f>
        <v>231.04794019000002</v>
      </c>
      <c r="H542" s="34" t="s">
        <v>30</v>
      </c>
      <c r="I542" s="33">
        <f>I543+I546+I547+I549</f>
        <v>1269.7907661200002</v>
      </c>
      <c r="J542" s="34" t="s">
        <v>30</v>
      </c>
      <c r="K542" s="33">
        <f>K543+K546+K547+K549</f>
        <v>79.655759469999992</v>
      </c>
      <c r="L542" s="34" t="s">
        <v>30</v>
      </c>
      <c r="M542" s="33">
        <f>M543+M546+M547+M549</f>
        <v>121.61405268</v>
      </c>
      <c r="N542" s="34" t="s">
        <v>30</v>
      </c>
      <c r="O542" s="33">
        <f>O543+O546+O547+O549</f>
        <v>1148.17671344</v>
      </c>
      <c r="P542" s="34" t="s">
        <v>30</v>
      </c>
      <c r="Q542" s="33">
        <f>Q543+Q546+Q547+Q549</f>
        <v>41.958293210000015</v>
      </c>
      <c r="R542" s="34" t="s">
        <v>30</v>
      </c>
      <c r="S542" s="35">
        <f t="shared" si="174"/>
        <v>0.52674525344024092</v>
      </c>
      <c r="T542" s="40" t="s">
        <v>30</v>
      </c>
      <c r="U542" s="21"/>
      <c r="V542" s="22"/>
      <c r="W542" s="22"/>
    </row>
    <row r="543" spans="1:29" s="23" customFormat="1" ht="31.5" x14ac:dyDescent="0.25">
      <c r="A543" s="30" t="s">
        <v>1149</v>
      </c>
      <c r="B543" s="36" t="s">
        <v>84</v>
      </c>
      <c r="C543" s="32" t="s">
        <v>29</v>
      </c>
      <c r="D543" s="33" t="s">
        <v>30</v>
      </c>
      <c r="E543" s="33">
        <f>SUM(E544:E545)</f>
        <v>248.27850000000004</v>
      </c>
      <c r="F543" s="34" t="s">
        <v>30</v>
      </c>
      <c r="G543" s="33">
        <f>SUM(G544:G545)</f>
        <v>143.94680856000002</v>
      </c>
      <c r="H543" s="34" t="s">
        <v>30</v>
      </c>
      <c r="I543" s="33">
        <f>SUM(I544:I545)</f>
        <v>104.33169144000001</v>
      </c>
      <c r="J543" s="34" t="s">
        <v>30</v>
      </c>
      <c r="K543" s="33">
        <f>SUM(K544:K545)</f>
        <v>77.536999999999992</v>
      </c>
      <c r="L543" s="34" t="s">
        <v>30</v>
      </c>
      <c r="M543" s="33">
        <f>SUM(M544:M545)</f>
        <v>73.312813410000004</v>
      </c>
      <c r="N543" s="34" t="s">
        <v>30</v>
      </c>
      <c r="O543" s="33">
        <f>SUM(O544:O545)</f>
        <v>31.01887803000001</v>
      </c>
      <c r="P543" s="34" t="s">
        <v>30</v>
      </c>
      <c r="Q543" s="33">
        <f>SUM(Q544:Q545)</f>
        <v>-4.224186589999988</v>
      </c>
      <c r="R543" s="34" t="s">
        <v>30</v>
      </c>
      <c r="S543" s="35">
        <f t="shared" si="174"/>
        <v>-5.4479623792511811E-2</v>
      </c>
      <c r="T543" s="40" t="s">
        <v>30</v>
      </c>
      <c r="U543" s="21"/>
      <c r="V543" s="22"/>
      <c r="W543" s="22"/>
    </row>
    <row r="544" spans="1:29" x14ac:dyDescent="0.25">
      <c r="A544" s="42" t="s">
        <v>1149</v>
      </c>
      <c r="B544" s="53" t="s">
        <v>1150</v>
      </c>
      <c r="C544" s="75" t="s">
        <v>1151</v>
      </c>
      <c r="D544" s="54" t="s">
        <v>30</v>
      </c>
      <c r="E544" s="45">
        <v>170.74150000000003</v>
      </c>
      <c r="F544" s="44" t="s">
        <v>30</v>
      </c>
      <c r="G544" s="46">
        <v>143.94680856000002</v>
      </c>
      <c r="H544" s="44" t="s">
        <v>30</v>
      </c>
      <c r="I544" s="46">
        <f t="shared" ref="I544:I545" si="192">E544-G544</f>
        <v>26.794691440000008</v>
      </c>
      <c r="J544" s="44" t="s">
        <v>30</v>
      </c>
      <c r="K544" s="45">
        <v>0</v>
      </c>
      <c r="L544" s="44" t="s">
        <v>30</v>
      </c>
      <c r="M544" s="45">
        <v>0</v>
      </c>
      <c r="N544" s="44" t="s">
        <v>30</v>
      </c>
      <c r="O544" s="47">
        <f t="shared" ref="O544:O545" si="193">I544-M544</f>
        <v>26.794691440000008</v>
      </c>
      <c r="P544" s="44" t="s">
        <v>30</v>
      </c>
      <c r="Q544" s="47">
        <f t="shared" ref="Q544:Q545" si="194">M544-K544</f>
        <v>0</v>
      </c>
      <c r="R544" s="44" t="s">
        <v>30</v>
      </c>
      <c r="S544" s="88">
        <v>0</v>
      </c>
      <c r="T544" s="48" t="s">
        <v>30</v>
      </c>
      <c r="U544" s="21"/>
      <c r="V544" s="13"/>
      <c r="W544" s="13"/>
      <c r="X544" s="23"/>
      <c r="Y544" s="23"/>
      <c r="Z544" s="23"/>
      <c r="AA544" s="23"/>
      <c r="AC544" s="23"/>
    </row>
    <row r="545" spans="1:29" ht="31.5" x14ac:dyDescent="0.25">
      <c r="A545" s="42" t="s">
        <v>1149</v>
      </c>
      <c r="B545" s="53" t="s">
        <v>1152</v>
      </c>
      <c r="C545" s="75" t="s">
        <v>1153</v>
      </c>
      <c r="D545" s="54" t="s">
        <v>30</v>
      </c>
      <c r="E545" s="45">
        <v>77.537000000000006</v>
      </c>
      <c r="F545" s="44" t="s">
        <v>30</v>
      </c>
      <c r="G545" s="46">
        <v>0</v>
      </c>
      <c r="H545" s="44" t="s">
        <v>30</v>
      </c>
      <c r="I545" s="46">
        <f t="shared" si="192"/>
        <v>77.537000000000006</v>
      </c>
      <c r="J545" s="44" t="s">
        <v>30</v>
      </c>
      <c r="K545" s="45">
        <v>77.536999999999992</v>
      </c>
      <c r="L545" s="44" t="s">
        <v>30</v>
      </c>
      <c r="M545" s="45">
        <v>73.312813410000004</v>
      </c>
      <c r="N545" s="44" t="s">
        <v>30</v>
      </c>
      <c r="O545" s="47">
        <f t="shared" si="193"/>
        <v>4.2241865900000022</v>
      </c>
      <c r="P545" s="44" t="s">
        <v>30</v>
      </c>
      <c r="Q545" s="47">
        <f t="shared" si="194"/>
        <v>-4.224186589999988</v>
      </c>
      <c r="R545" s="44" t="s">
        <v>30</v>
      </c>
      <c r="S545" s="88">
        <f t="shared" si="174"/>
        <v>-5.4479623792511811E-2</v>
      </c>
      <c r="T545" s="48" t="s">
        <v>30</v>
      </c>
      <c r="U545" s="21"/>
      <c r="V545" s="13"/>
      <c r="W545" s="13"/>
      <c r="X545" s="23"/>
      <c r="Y545" s="23"/>
      <c r="Z545" s="23"/>
      <c r="AA545" s="23"/>
      <c r="AC545" s="23"/>
    </row>
    <row r="546" spans="1:29" s="23" customFormat="1" x14ac:dyDescent="0.25">
      <c r="A546" s="30" t="s">
        <v>1154</v>
      </c>
      <c r="B546" s="76" t="s">
        <v>95</v>
      </c>
      <c r="C546" s="76" t="s">
        <v>29</v>
      </c>
      <c r="D546" s="39" t="s">
        <v>30</v>
      </c>
      <c r="E546" s="39">
        <v>0</v>
      </c>
      <c r="F546" s="26" t="s">
        <v>30</v>
      </c>
      <c r="G546" s="77">
        <v>0</v>
      </c>
      <c r="H546" s="26" t="s">
        <v>30</v>
      </c>
      <c r="I546" s="77">
        <v>0</v>
      </c>
      <c r="J546" s="26" t="s">
        <v>30</v>
      </c>
      <c r="K546" s="39">
        <v>0</v>
      </c>
      <c r="L546" s="26" t="s">
        <v>30</v>
      </c>
      <c r="M546" s="39">
        <v>0</v>
      </c>
      <c r="N546" s="26" t="s">
        <v>30</v>
      </c>
      <c r="O546" s="39">
        <v>0</v>
      </c>
      <c r="P546" s="26" t="s">
        <v>30</v>
      </c>
      <c r="Q546" s="39">
        <v>0</v>
      </c>
      <c r="R546" s="78" t="s">
        <v>30</v>
      </c>
      <c r="S546" s="35">
        <v>0</v>
      </c>
      <c r="T546" s="79" t="s">
        <v>30</v>
      </c>
      <c r="U546" s="21"/>
      <c r="W546" s="22"/>
    </row>
    <row r="547" spans="1:29" s="23" customFormat="1" x14ac:dyDescent="0.25">
      <c r="A547" s="30" t="s">
        <v>1155</v>
      </c>
      <c r="B547" s="36" t="s">
        <v>109</v>
      </c>
      <c r="C547" s="32" t="s">
        <v>29</v>
      </c>
      <c r="D547" s="33" t="s">
        <v>30</v>
      </c>
      <c r="E547" s="33">
        <f>SUM(E548)</f>
        <v>452.15748615000001</v>
      </c>
      <c r="F547" s="26" t="s">
        <v>30</v>
      </c>
      <c r="G547" s="27">
        <f>SUM(G548)</f>
        <v>3.4950000000000001</v>
      </c>
      <c r="H547" s="26" t="s">
        <v>30</v>
      </c>
      <c r="I547" s="27">
        <f>SUM(I548)</f>
        <v>448.66248615000001</v>
      </c>
      <c r="J547" s="26" t="s">
        <v>30</v>
      </c>
      <c r="K547" s="33">
        <f>SUM(K548)</f>
        <v>0.28199999999999997</v>
      </c>
      <c r="L547" s="26" t="s">
        <v>30</v>
      </c>
      <c r="M547" s="33">
        <f>SUM(M548)</f>
        <v>31.786787690000001</v>
      </c>
      <c r="N547" s="26" t="s">
        <v>30</v>
      </c>
      <c r="O547" s="33">
        <f>SUM(O548)</f>
        <v>416.87569846000002</v>
      </c>
      <c r="P547" s="26" t="s">
        <v>30</v>
      </c>
      <c r="Q547" s="33">
        <f>SUM(Q548)</f>
        <v>31.504787690000001</v>
      </c>
      <c r="R547" s="78" t="s">
        <v>30</v>
      </c>
      <c r="S547" s="35">
        <f t="shared" si="174"/>
        <v>111.71910528368795</v>
      </c>
      <c r="T547" s="79" t="s">
        <v>30</v>
      </c>
      <c r="U547" s="21"/>
      <c r="W547" s="22"/>
    </row>
    <row r="548" spans="1:29" ht="63" x14ac:dyDescent="0.25">
      <c r="A548" s="42" t="s">
        <v>1155</v>
      </c>
      <c r="B548" s="53" t="s">
        <v>1156</v>
      </c>
      <c r="C548" s="46" t="s">
        <v>1157</v>
      </c>
      <c r="D548" s="47" t="s">
        <v>30</v>
      </c>
      <c r="E548" s="47">
        <v>452.15748615000001</v>
      </c>
      <c r="F548" s="44" t="s">
        <v>30</v>
      </c>
      <c r="G548" s="80">
        <v>3.4950000000000001</v>
      </c>
      <c r="H548" s="81" t="s">
        <v>30</v>
      </c>
      <c r="I548" s="46">
        <f>E548-G548</f>
        <v>448.66248615000001</v>
      </c>
      <c r="J548" s="44" t="s">
        <v>30</v>
      </c>
      <c r="K548" s="47">
        <v>0.28199999999999997</v>
      </c>
      <c r="L548" s="44" t="s">
        <v>30</v>
      </c>
      <c r="M548" s="47">
        <v>31.786787690000001</v>
      </c>
      <c r="N548" s="44" t="s">
        <v>30</v>
      </c>
      <c r="O548" s="47">
        <f>I548-M548</f>
        <v>416.87569846000002</v>
      </c>
      <c r="P548" s="81" t="s">
        <v>30</v>
      </c>
      <c r="Q548" s="47">
        <f t="shared" ref="Q548" si="195">M548-K548</f>
        <v>31.504787690000001</v>
      </c>
      <c r="R548" s="82" t="s">
        <v>30</v>
      </c>
      <c r="S548" s="88">
        <f t="shared" si="174"/>
        <v>111.71910528368795</v>
      </c>
      <c r="T548" s="83" t="s">
        <v>1158</v>
      </c>
      <c r="U548" s="68"/>
      <c r="W548" s="13"/>
      <c r="X548" s="23"/>
      <c r="Y548" s="23"/>
      <c r="Z548" s="23"/>
      <c r="AA548" s="23"/>
      <c r="AC548" s="23"/>
    </row>
    <row r="549" spans="1:29" s="23" customFormat="1" ht="31.5" x14ac:dyDescent="0.25">
      <c r="A549" s="30" t="s">
        <v>1159</v>
      </c>
      <c r="B549" s="36" t="s">
        <v>114</v>
      </c>
      <c r="C549" s="32" t="s">
        <v>29</v>
      </c>
      <c r="D549" s="33" t="s">
        <v>30</v>
      </c>
      <c r="E549" s="33">
        <f>SUM(E550:E551)</f>
        <v>800.40272015999994</v>
      </c>
      <c r="F549" s="32" t="s">
        <v>30</v>
      </c>
      <c r="G549" s="33">
        <f>SUM(G550:G551)</f>
        <v>83.606131629999993</v>
      </c>
      <c r="H549" s="32" t="s">
        <v>30</v>
      </c>
      <c r="I549" s="33">
        <f>SUM(I550:I551)</f>
        <v>716.79658853000001</v>
      </c>
      <c r="J549" s="32" t="s">
        <v>30</v>
      </c>
      <c r="K549" s="33">
        <f>SUM(K550:K551)</f>
        <v>1.8367594700000001</v>
      </c>
      <c r="L549" s="32" t="s">
        <v>30</v>
      </c>
      <c r="M549" s="33">
        <f>SUM(M550:M551)</f>
        <v>16.514451580000003</v>
      </c>
      <c r="N549" s="32" t="s">
        <v>30</v>
      </c>
      <c r="O549" s="33">
        <f>SUM(O550:O551)</f>
        <v>700.28213694999999</v>
      </c>
      <c r="P549" s="32" t="s">
        <v>30</v>
      </c>
      <c r="Q549" s="33">
        <f>SUM(Q550:Q551)</f>
        <v>14.677692110000002</v>
      </c>
      <c r="R549" s="84" t="s">
        <v>30</v>
      </c>
      <c r="S549" s="35">
        <f t="shared" si="174"/>
        <v>7.991080133099846</v>
      </c>
      <c r="T549" s="85" t="s">
        <v>30</v>
      </c>
      <c r="U549" s="21"/>
      <c r="W549" s="22"/>
    </row>
    <row r="550" spans="1:29" ht="81" customHeight="1" x14ac:dyDescent="0.25">
      <c r="A550" s="42" t="s">
        <v>1159</v>
      </c>
      <c r="B550" s="53" t="s">
        <v>1160</v>
      </c>
      <c r="C550" s="47" t="s">
        <v>1161</v>
      </c>
      <c r="D550" s="54" t="s">
        <v>30</v>
      </c>
      <c r="E550" s="54">
        <v>706.36599999999999</v>
      </c>
      <c r="F550" s="44" t="s">
        <v>30</v>
      </c>
      <c r="G550" s="46">
        <v>7.7185795899999992</v>
      </c>
      <c r="H550" s="46" t="s">
        <v>30</v>
      </c>
      <c r="I550" s="46">
        <f t="shared" ref="I550:I551" si="196">E550-G550</f>
        <v>698.64742041</v>
      </c>
      <c r="J550" s="44" t="s">
        <v>30</v>
      </c>
      <c r="K550" s="45">
        <v>1.8367594700000001</v>
      </c>
      <c r="L550" s="44" t="s">
        <v>30</v>
      </c>
      <c r="M550" s="45">
        <v>16.514451580000003</v>
      </c>
      <c r="N550" s="44" t="s">
        <v>30</v>
      </c>
      <c r="O550" s="47">
        <f t="shared" ref="O550:O551" si="197">I550-M550</f>
        <v>682.13296882999998</v>
      </c>
      <c r="P550" s="46" t="s">
        <v>30</v>
      </c>
      <c r="Q550" s="47">
        <f t="shared" ref="Q550:Q551" si="198">M550-K550</f>
        <v>14.677692110000002</v>
      </c>
      <c r="R550" s="71" t="s">
        <v>30</v>
      </c>
      <c r="S550" s="88">
        <f t="shared" si="174"/>
        <v>7.991080133099846</v>
      </c>
      <c r="T550" s="86" t="s">
        <v>1162</v>
      </c>
      <c r="U550" s="21"/>
      <c r="W550" s="13"/>
      <c r="X550" s="23"/>
      <c r="Y550" s="23"/>
      <c r="Z550" s="23"/>
      <c r="AA550" s="23"/>
      <c r="AC550" s="23"/>
    </row>
    <row r="551" spans="1:29" ht="31.5" x14ac:dyDescent="0.25">
      <c r="A551" s="42" t="s">
        <v>1159</v>
      </c>
      <c r="B551" s="53" t="s">
        <v>1163</v>
      </c>
      <c r="C551" s="47" t="s">
        <v>1164</v>
      </c>
      <c r="D551" s="54" t="s">
        <v>30</v>
      </c>
      <c r="E551" s="54">
        <v>94.036720159999987</v>
      </c>
      <c r="F551" s="44" t="s">
        <v>30</v>
      </c>
      <c r="G551" s="46">
        <v>75.887552039999989</v>
      </c>
      <c r="H551" s="46" t="s">
        <v>30</v>
      </c>
      <c r="I551" s="46">
        <f t="shared" si="196"/>
        <v>18.149168119999999</v>
      </c>
      <c r="J551" s="44" t="s">
        <v>30</v>
      </c>
      <c r="K551" s="45">
        <v>0</v>
      </c>
      <c r="L551" s="44" t="s">
        <v>30</v>
      </c>
      <c r="M551" s="45">
        <v>0</v>
      </c>
      <c r="N551" s="44" t="s">
        <v>30</v>
      </c>
      <c r="O551" s="47">
        <f t="shared" si="197"/>
        <v>18.149168119999999</v>
      </c>
      <c r="P551" s="46" t="s">
        <v>30</v>
      </c>
      <c r="Q551" s="47">
        <f t="shared" si="198"/>
        <v>0</v>
      </c>
      <c r="R551" s="71" t="s">
        <v>30</v>
      </c>
      <c r="S551" s="88">
        <v>0</v>
      </c>
      <c r="T551" s="86" t="s">
        <v>30</v>
      </c>
      <c r="U551" s="21"/>
      <c r="W551" s="13"/>
      <c r="X551" s="23"/>
      <c r="Y551" s="23"/>
      <c r="Z551" s="23"/>
      <c r="AA551" s="23"/>
      <c r="AC551" s="23"/>
    </row>
    <row r="552" spans="1:29" s="23" customFormat="1" ht="31.5" x14ac:dyDescent="0.25">
      <c r="A552" s="30" t="s">
        <v>1165</v>
      </c>
      <c r="B552" s="36" t="s">
        <v>132</v>
      </c>
      <c r="C552" s="32" t="s">
        <v>29</v>
      </c>
      <c r="D552" s="33" t="s">
        <v>30</v>
      </c>
      <c r="E552" s="33">
        <f t="shared" ref="E552" si="199">E553+E563+E565+E566</f>
        <v>2611.6923157400001</v>
      </c>
      <c r="F552" s="26" t="s">
        <v>30</v>
      </c>
      <c r="G552" s="27">
        <f t="shared" ref="G552" si="200">G553+G563+G565+G566</f>
        <v>134.08019381999998</v>
      </c>
      <c r="H552" s="26" t="s">
        <v>30</v>
      </c>
      <c r="I552" s="27">
        <f t="shared" ref="I552" si="201">I553+I563+I565+I566</f>
        <v>2477.6121219199999</v>
      </c>
      <c r="J552" s="26" t="s">
        <v>30</v>
      </c>
      <c r="K552" s="33">
        <f t="shared" ref="K552" si="202">K553+K563+K565+K566</f>
        <v>882.20727145000001</v>
      </c>
      <c r="L552" s="26" t="s">
        <v>30</v>
      </c>
      <c r="M552" s="33">
        <f t="shared" ref="M552" si="203">M553+M563+M565+M566</f>
        <v>734.52146300999982</v>
      </c>
      <c r="N552" s="26" t="s">
        <v>30</v>
      </c>
      <c r="O552" s="33">
        <f t="shared" ref="O552" si="204">O553+O563+O565+O566</f>
        <v>1787.8732664199997</v>
      </c>
      <c r="P552" s="26" t="s">
        <v>30</v>
      </c>
      <c r="Q552" s="33">
        <f t="shared" ref="Q552" si="205">Q553+Q563+Q565+Q566</f>
        <v>-192.46841595000001</v>
      </c>
      <c r="R552" s="78" t="s">
        <v>30</v>
      </c>
      <c r="S552" s="35">
        <f t="shared" si="174"/>
        <v>-0.21816688909586748</v>
      </c>
      <c r="T552" s="79" t="s">
        <v>30</v>
      </c>
      <c r="U552" s="21"/>
      <c r="W552" s="22"/>
    </row>
    <row r="553" spans="1:29" s="23" customFormat="1" ht="31.5" x14ac:dyDescent="0.25">
      <c r="A553" s="30" t="s">
        <v>1166</v>
      </c>
      <c r="B553" s="36" t="s">
        <v>134</v>
      </c>
      <c r="C553" s="32" t="s">
        <v>29</v>
      </c>
      <c r="D553" s="33" t="s">
        <v>30</v>
      </c>
      <c r="E553" s="33">
        <f>SUM(E554:E562)</f>
        <v>2169.1995986000002</v>
      </c>
      <c r="F553" s="32" t="s">
        <v>30</v>
      </c>
      <c r="G553" s="33">
        <f>SUM(G554:G562)</f>
        <v>37.956124369999998</v>
      </c>
      <c r="H553" s="32" t="s">
        <v>30</v>
      </c>
      <c r="I553" s="33">
        <f>SUM(I554:I562)</f>
        <v>2131.2434742299997</v>
      </c>
      <c r="J553" s="32" t="s">
        <v>30</v>
      </c>
      <c r="K553" s="33">
        <f>SUM(K554:K562)</f>
        <v>761.75524134</v>
      </c>
      <c r="L553" s="32" t="s">
        <v>30</v>
      </c>
      <c r="M553" s="33">
        <f>SUM(M554:M562)</f>
        <v>626.25583147999987</v>
      </c>
      <c r="N553" s="32" t="s">
        <v>30</v>
      </c>
      <c r="O553" s="33">
        <f>SUM(O554:O562)</f>
        <v>1508.4895195299998</v>
      </c>
      <c r="P553" s="32" t="s">
        <v>30</v>
      </c>
      <c r="Q553" s="33">
        <f>SUM(Q554:Q562)</f>
        <v>-139.00128664000002</v>
      </c>
      <c r="R553" s="84" t="s">
        <v>30</v>
      </c>
      <c r="S553" s="35">
        <f t="shared" si="174"/>
        <v>-0.18247499865637093</v>
      </c>
      <c r="T553" s="85" t="s">
        <v>30</v>
      </c>
      <c r="U553" s="21"/>
      <c r="W553" s="22"/>
    </row>
    <row r="554" spans="1:29" ht="31.5" x14ac:dyDescent="0.25">
      <c r="A554" s="42" t="s">
        <v>1166</v>
      </c>
      <c r="B554" s="53" t="s">
        <v>1167</v>
      </c>
      <c r="C554" s="46" t="s">
        <v>1168</v>
      </c>
      <c r="D554" s="47" t="s">
        <v>30</v>
      </c>
      <c r="E554" s="47">
        <v>1.19</v>
      </c>
      <c r="F554" s="44" t="s">
        <v>30</v>
      </c>
      <c r="G554" s="47">
        <v>1.19</v>
      </c>
      <c r="H554" s="46" t="s">
        <v>30</v>
      </c>
      <c r="I554" s="46">
        <f t="shared" ref="I554:I561" si="206">E554-G554</f>
        <v>0</v>
      </c>
      <c r="J554" s="44" t="s">
        <v>30</v>
      </c>
      <c r="K554" s="47">
        <v>0</v>
      </c>
      <c r="L554" s="44" t="s">
        <v>30</v>
      </c>
      <c r="M554" s="47">
        <v>0</v>
      </c>
      <c r="N554" s="44" t="s">
        <v>30</v>
      </c>
      <c r="O554" s="47">
        <f t="shared" ref="O554:O561" si="207">I554-M554</f>
        <v>0</v>
      </c>
      <c r="P554" s="46" t="s">
        <v>30</v>
      </c>
      <c r="Q554" s="47">
        <f t="shared" ref="Q554:Q561" si="208">M554-K554</f>
        <v>0</v>
      </c>
      <c r="R554" s="71" t="s">
        <v>30</v>
      </c>
      <c r="S554" s="88">
        <v>0</v>
      </c>
      <c r="T554" s="86" t="s">
        <v>30</v>
      </c>
      <c r="U554" s="68"/>
      <c r="W554" s="13"/>
      <c r="X554" s="23"/>
      <c r="Y554" s="23"/>
      <c r="Z554" s="23"/>
      <c r="AA554" s="23"/>
      <c r="AC554" s="23"/>
    </row>
    <row r="555" spans="1:29" x14ac:dyDescent="0.25">
      <c r="A555" s="42" t="s">
        <v>1166</v>
      </c>
      <c r="B555" s="67" t="s">
        <v>1169</v>
      </c>
      <c r="C555" s="46" t="s">
        <v>1170</v>
      </c>
      <c r="D555" s="47" t="s">
        <v>30</v>
      </c>
      <c r="E555" s="47" t="s">
        <v>30</v>
      </c>
      <c r="F555" s="44" t="s">
        <v>30</v>
      </c>
      <c r="G555" s="47" t="s">
        <v>30</v>
      </c>
      <c r="H555" s="46" t="s">
        <v>30</v>
      </c>
      <c r="I555" s="46" t="s">
        <v>30</v>
      </c>
      <c r="J555" s="44" t="s">
        <v>30</v>
      </c>
      <c r="K555" s="47" t="s">
        <v>30</v>
      </c>
      <c r="L555" s="44" t="s">
        <v>30</v>
      </c>
      <c r="M555" s="47">
        <v>0</v>
      </c>
      <c r="N555" s="44" t="s">
        <v>30</v>
      </c>
      <c r="O555" s="47" t="s">
        <v>30</v>
      </c>
      <c r="P555" s="46" t="s">
        <v>30</v>
      </c>
      <c r="Q555" s="47" t="s">
        <v>30</v>
      </c>
      <c r="R555" s="71" t="s">
        <v>30</v>
      </c>
      <c r="S555" s="88" t="s">
        <v>30</v>
      </c>
      <c r="T555" s="86" t="s">
        <v>1171</v>
      </c>
      <c r="U555" s="68"/>
      <c r="W555" s="13"/>
      <c r="X555" s="23"/>
      <c r="Y555" s="23"/>
      <c r="Z555" s="23"/>
      <c r="AA555" s="23"/>
      <c r="AC555" s="23"/>
    </row>
    <row r="556" spans="1:29" ht="47.25" x14ac:dyDescent="0.25">
      <c r="A556" s="42" t="s">
        <v>1166</v>
      </c>
      <c r="B556" s="53" t="s">
        <v>1172</v>
      </c>
      <c r="C556" s="46" t="s">
        <v>1173</v>
      </c>
      <c r="D556" s="47" t="s">
        <v>30</v>
      </c>
      <c r="E556" s="47">
        <v>22.763382</v>
      </c>
      <c r="F556" s="44" t="s">
        <v>30</v>
      </c>
      <c r="G556" s="47">
        <v>1.9883820000000001</v>
      </c>
      <c r="H556" s="46" t="s">
        <v>30</v>
      </c>
      <c r="I556" s="46">
        <f t="shared" si="206"/>
        <v>20.774999999999999</v>
      </c>
      <c r="J556" s="44" t="s">
        <v>30</v>
      </c>
      <c r="K556" s="47">
        <v>0</v>
      </c>
      <c r="L556" s="44" t="s">
        <v>30</v>
      </c>
      <c r="M556" s="47">
        <v>0</v>
      </c>
      <c r="N556" s="44" t="s">
        <v>30</v>
      </c>
      <c r="O556" s="47">
        <f t="shared" si="207"/>
        <v>20.774999999999999</v>
      </c>
      <c r="P556" s="46" t="s">
        <v>30</v>
      </c>
      <c r="Q556" s="47">
        <f t="shared" si="208"/>
        <v>0</v>
      </c>
      <c r="R556" s="71" t="s">
        <v>30</v>
      </c>
      <c r="S556" s="88">
        <v>0</v>
      </c>
      <c r="T556" s="86" t="s">
        <v>30</v>
      </c>
      <c r="U556" s="68"/>
      <c r="W556" s="13"/>
      <c r="X556" s="23"/>
      <c r="Y556" s="23"/>
      <c r="Z556" s="23"/>
      <c r="AA556" s="23"/>
      <c r="AC556" s="23"/>
    </row>
    <row r="557" spans="1:29" ht="126" x14ac:dyDescent="0.25">
      <c r="A557" s="42" t="s">
        <v>1166</v>
      </c>
      <c r="B557" s="53" t="s">
        <v>1174</v>
      </c>
      <c r="C557" s="46" t="s">
        <v>1175</v>
      </c>
      <c r="D557" s="47" t="s">
        <v>30</v>
      </c>
      <c r="E557" s="47">
        <v>144.09899999999999</v>
      </c>
      <c r="F557" s="44" t="s">
        <v>30</v>
      </c>
      <c r="G557" s="47">
        <v>3.2251037500000002</v>
      </c>
      <c r="H557" s="46" t="s">
        <v>30</v>
      </c>
      <c r="I557" s="46">
        <f t="shared" si="206"/>
        <v>140.87389625</v>
      </c>
      <c r="J557" s="44" t="s">
        <v>30</v>
      </c>
      <c r="K557" s="47">
        <v>138.09899999999999</v>
      </c>
      <c r="L557" s="44" t="s">
        <v>30</v>
      </c>
      <c r="M557" s="47">
        <v>304.16909108999994</v>
      </c>
      <c r="N557" s="44" t="s">
        <v>30</v>
      </c>
      <c r="O557" s="47">
        <f t="shared" si="207"/>
        <v>-163.29519483999994</v>
      </c>
      <c r="P557" s="46" t="s">
        <v>30</v>
      </c>
      <c r="Q557" s="47">
        <f t="shared" si="208"/>
        <v>166.07009108999995</v>
      </c>
      <c r="R557" s="71" t="s">
        <v>30</v>
      </c>
      <c r="S557" s="88">
        <f t="shared" si="174"/>
        <v>1.2025437627354287</v>
      </c>
      <c r="T557" s="86" t="s">
        <v>1176</v>
      </c>
      <c r="U557" s="68"/>
      <c r="W557" s="13"/>
      <c r="X557" s="23"/>
      <c r="Y557" s="23"/>
      <c r="Z557" s="23"/>
      <c r="AA557" s="23"/>
      <c r="AC557" s="23"/>
    </row>
    <row r="558" spans="1:29" ht="47.25" x14ac:dyDescent="0.25">
      <c r="A558" s="42" t="s">
        <v>1166</v>
      </c>
      <c r="B558" s="53" t="s">
        <v>1177</v>
      </c>
      <c r="C558" s="46" t="s">
        <v>1178</v>
      </c>
      <c r="D558" s="47" t="s">
        <v>30</v>
      </c>
      <c r="E558" s="47">
        <v>1173.2239999999999</v>
      </c>
      <c r="F558" s="44" t="s">
        <v>30</v>
      </c>
      <c r="G558" s="47">
        <v>0</v>
      </c>
      <c r="H558" s="46" t="s">
        <v>30</v>
      </c>
      <c r="I558" s="46">
        <f t="shared" si="206"/>
        <v>1173.2239999999999</v>
      </c>
      <c r="J558" s="44" t="s">
        <v>30</v>
      </c>
      <c r="K558" s="47">
        <v>0</v>
      </c>
      <c r="L558" s="44" t="s">
        <v>30</v>
      </c>
      <c r="M558" s="47">
        <v>14.66737856</v>
      </c>
      <c r="N558" s="44" t="s">
        <v>30</v>
      </c>
      <c r="O558" s="47">
        <f t="shared" si="207"/>
        <v>1158.5566214399998</v>
      </c>
      <c r="P558" s="46" t="s">
        <v>30</v>
      </c>
      <c r="Q558" s="47">
        <f t="shared" si="208"/>
        <v>14.66737856</v>
      </c>
      <c r="R558" s="71" t="s">
        <v>30</v>
      </c>
      <c r="S558" s="88">
        <v>1</v>
      </c>
      <c r="T558" s="86" t="s">
        <v>1179</v>
      </c>
      <c r="U558" s="68"/>
      <c r="W558" s="13"/>
      <c r="X558" s="23"/>
      <c r="Y558" s="23"/>
      <c r="Z558" s="23"/>
      <c r="AA558" s="23"/>
      <c r="AC558" s="23"/>
    </row>
    <row r="559" spans="1:29" ht="61.5" customHeight="1" x14ac:dyDescent="0.25">
      <c r="A559" s="42" t="s">
        <v>1166</v>
      </c>
      <c r="B559" s="53" t="s">
        <v>1180</v>
      </c>
      <c r="C559" s="46" t="s">
        <v>1181</v>
      </c>
      <c r="D559" s="47" t="s">
        <v>30</v>
      </c>
      <c r="E559" s="47" t="s">
        <v>30</v>
      </c>
      <c r="F559" s="44" t="s">
        <v>30</v>
      </c>
      <c r="G559" s="47" t="s">
        <v>30</v>
      </c>
      <c r="H559" s="46" t="s">
        <v>30</v>
      </c>
      <c r="I559" s="46" t="s">
        <v>30</v>
      </c>
      <c r="J559" s="44" t="s">
        <v>30</v>
      </c>
      <c r="K559" s="47" t="s">
        <v>30</v>
      </c>
      <c r="L559" s="44" t="s">
        <v>30</v>
      </c>
      <c r="M559" s="47">
        <v>2.6678866800000001</v>
      </c>
      <c r="N559" s="44" t="s">
        <v>30</v>
      </c>
      <c r="O559" s="47" t="s">
        <v>30</v>
      </c>
      <c r="P559" s="46" t="s">
        <v>30</v>
      </c>
      <c r="Q559" s="47" t="s">
        <v>30</v>
      </c>
      <c r="R559" s="71" t="s">
        <v>30</v>
      </c>
      <c r="S559" s="88" t="s">
        <v>30</v>
      </c>
      <c r="T559" s="86" t="s">
        <v>1179</v>
      </c>
      <c r="U559" s="68"/>
      <c r="W559" s="13"/>
      <c r="X559" s="23"/>
      <c r="Y559" s="23"/>
      <c r="Z559" s="23"/>
      <c r="AA559" s="23"/>
      <c r="AC559" s="23"/>
    </row>
    <row r="560" spans="1:29" ht="63" x14ac:dyDescent="0.25">
      <c r="A560" s="42" t="s">
        <v>1166</v>
      </c>
      <c r="B560" s="53" t="s">
        <v>1182</v>
      </c>
      <c r="C560" s="46" t="s">
        <v>1183</v>
      </c>
      <c r="D560" s="47" t="s">
        <v>30</v>
      </c>
      <c r="E560" s="47">
        <v>763.84599999999989</v>
      </c>
      <c r="F560" s="44" t="s">
        <v>30</v>
      </c>
      <c r="G560" s="47">
        <v>1.0389225</v>
      </c>
      <c r="H560" s="46" t="s">
        <v>30</v>
      </c>
      <c r="I560" s="46">
        <f t="shared" si="206"/>
        <v>762.80707749999988</v>
      </c>
      <c r="J560" s="44" t="s">
        <v>30</v>
      </c>
      <c r="K560" s="47">
        <v>589.13</v>
      </c>
      <c r="L560" s="44" t="s">
        <v>30</v>
      </c>
      <c r="M560" s="47">
        <v>282.87763367000002</v>
      </c>
      <c r="N560" s="44" t="s">
        <v>30</v>
      </c>
      <c r="O560" s="47">
        <f t="shared" ref="O560" si="209">I560-M560</f>
        <v>479.92944382999985</v>
      </c>
      <c r="P560" s="46" t="s">
        <v>30</v>
      </c>
      <c r="Q560" s="47">
        <f t="shared" si="208"/>
        <v>-306.25236632999997</v>
      </c>
      <c r="R560" s="71" t="s">
        <v>30</v>
      </c>
      <c r="S560" s="88">
        <f t="shared" si="174"/>
        <v>-0.5198383486327296</v>
      </c>
      <c r="T560" s="86" t="s">
        <v>1184</v>
      </c>
      <c r="U560" s="68"/>
      <c r="W560" s="13"/>
      <c r="X560" s="23"/>
      <c r="Y560" s="23"/>
      <c r="Z560" s="23"/>
      <c r="AA560" s="23"/>
      <c r="AC560" s="23"/>
    </row>
    <row r="561" spans="1:29" ht="31.5" x14ac:dyDescent="0.25">
      <c r="A561" s="42" t="s">
        <v>1166</v>
      </c>
      <c r="B561" s="53" t="s">
        <v>1185</v>
      </c>
      <c r="C561" s="46" t="s">
        <v>1186</v>
      </c>
      <c r="D561" s="47" t="s">
        <v>30</v>
      </c>
      <c r="E561" s="47">
        <v>64.077216599999986</v>
      </c>
      <c r="F561" s="44" t="s">
        <v>30</v>
      </c>
      <c r="G561" s="47">
        <v>30.513716119999998</v>
      </c>
      <c r="H561" s="46" t="s">
        <v>30</v>
      </c>
      <c r="I561" s="46">
        <f t="shared" si="206"/>
        <v>33.563500479999988</v>
      </c>
      <c r="J561" s="44" t="s">
        <v>30</v>
      </c>
      <c r="K561" s="47">
        <v>34.526241339999999</v>
      </c>
      <c r="L561" s="44" t="s">
        <v>30</v>
      </c>
      <c r="M561" s="47">
        <v>21.039851380000002</v>
      </c>
      <c r="N561" s="44" t="s">
        <v>30</v>
      </c>
      <c r="O561" s="47">
        <f t="shared" si="207"/>
        <v>12.523649099999986</v>
      </c>
      <c r="P561" s="46" t="s">
        <v>30</v>
      </c>
      <c r="Q561" s="47">
        <f t="shared" si="208"/>
        <v>-13.486389959999997</v>
      </c>
      <c r="R561" s="71" t="s">
        <v>30</v>
      </c>
      <c r="S561" s="88">
        <f t="shared" si="174"/>
        <v>-0.39061274661182094</v>
      </c>
      <c r="T561" s="86" t="s">
        <v>1187</v>
      </c>
      <c r="U561" s="68"/>
      <c r="W561" s="13"/>
      <c r="X561" s="23"/>
      <c r="Y561" s="23"/>
      <c r="Z561" s="23"/>
      <c r="AA561" s="23"/>
      <c r="AC561" s="23"/>
    </row>
    <row r="562" spans="1:29" ht="47.25" x14ac:dyDescent="0.25">
      <c r="A562" s="42" t="s">
        <v>1166</v>
      </c>
      <c r="B562" s="53" t="s">
        <v>1188</v>
      </c>
      <c r="C562" s="46" t="s">
        <v>1189</v>
      </c>
      <c r="D562" s="47" t="s">
        <v>30</v>
      </c>
      <c r="E562" s="47" t="s">
        <v>30</v>
      </c>
      <c r="F562" s="44" t="s">
        <v>30</v>
      </c>
      <c r="G562" s="47" t="s">
        <v>30</v>
      </c>
      <c r="H562" s="46" t="s">
        <v>30</v>
      </c>
      <c r="I562" s="46" t="s">
        <v>30</v>
      </c>
      <c r="J562" s="44" t="s">
        <v>30</v>
      </c>
      <c r="K562" s="47" t="s">
        <v>30</v>
      </c>
      <c r="L562" s="44" t="s">
        <v>30</v>
      </c>
      <c r="M562" s="47">
        <v>0.83399009999999996</v>
      </c>
      <c r="N562" s="44" t="s">
        <v>30</v>
      </c>
      <c r="O562" s="47" t="s">
        <v>30</v>
      </c>
      <c r="P562" s="46" t="s">
        <v>30</v>
      </c>
      <c r="Q562" s="47" t="s">
        <v>30</v>
      </c>
      <c r="R562" s="71" t="s">
        <v>30</v>
      </c>
      <c r="S562" s="88" t="s">
        <v>30</v>
      </c>
      <c r="T562" s="86" t="s">
        <v>1190</v>
      </c>
      <c r="U562" s="68"/>
      <c r="W562" s="13"/>
      <c r="X562" s="23"/>
      <c r="Y562" s="23"/>
      <c r="Z562" s="23"/>
      <c r="AA562" s="23"/>
      <c r="AC562" s="23"/>
    </row>
    <row r="563" spans="1:29" s="23" customFormat="1" ht="31.5" x14ac:dyDescent="0.25">
      <c r="A563" s="30" t="s">
        <v>1191</v>
      </c>
      <c r="B563" s="36" t="s">
        <v>169</v>
      </c>
      <c r="C563" s="32" t="s">
        <v>29</v>
      </c>
      <c r="D563" s="33" t="s">
        <v>30</v>
      </c>
      <c r="E563" s="33">
        <f>SUM(E564)</f>
        <v>0</v>
      </c>
      <c r="F563" s="32" t="s">
        <v>30</v>
      </c>
      <c r="G563" s="33">
        <f>SUM(G564)</f>
        <v>0</v>
      </c>
      <c r="H563" s="32" t="s">
        <v>30</v>
      </c>
      <c r="I563" s="33">
        <f>SUM(I564)</f>
        <v>0</v>
      </c>
      <c r="J563" s="32" t="s">
        <v>30</v>
      </c>
      <c r="K563" s="33">
        <f>SUM(K564)</f>
        <v>0</v>
      </c>
      <c r="L563" s="32" t="s">
        <v>30</v>
      </c>
      <c r="M563" s="33">
        <f>SUM(M564)</f>
        <v>3.53</v>
      </c>
      <c r="N563" s="32" t="s">
        <v>30</v>
      </c>
      <c r="O563" s="33">
        <f>SUM(O564)</f>
        <v>0</v>
      </c>
      <c r="P563" s="32" t="s">
        <v>30</v>
      </c>
      <c r="Q563" s="33">
        <f>SUM(Q564)</f>
        <v>0</v>
      </c>
      <c r="R563" s="84" t="s">
        <v>30</v>
      </c>
      <c r="S563" s="35">
        <v>1</v>
      </c>
      <c r="T563" s="85" t="s">
        <v>30</v>
      </c>
      <c r="U563" s="21"/>
      <c r="W563" s="22"/>
    </row>
    <row r="564" spans="1:29" ht="69" customHeight="1" x14ac:dyDescent="0.25">
      <c r="A564" s="42" t="s">
        <v>1191</v>
      </c>
      <c r="B564" s="67" t="s">
        <v>1192</v>
      </c>
      <c r="C564" s="46" t="s">
        <v>1193</v>
      </c>
      <c r="D564" s="47" t="s">
        <v>30</v>
      </c>
      <c r="E564" s="47" t="s">
        <v>30</v>
      </c>
      <c r="F564" s="46" t="s">
        <v>30</v>
      </c>
      <c r="G564" s="47" t="s">
        <v>30</v>
      </c>
      <c r="H564" s="46" t="s">
        <v>30</v>
      </c>
      <c r="I564" s="46" t="s">
        <v>30</v>
      </c>
      <c r="J564" s="46" t="s">
        <v>30</v>
      </c>
      <c r="K564" s="47" t="s">
        <v>30</v>
      </c>
      <c r="L564" s="46" t="s">
        <v>30</v>
      </c>
      <c r="M564" s="47">
        <v>3.53</v>
      </c>
      <c r="N564" s="46" t="s">
        <v>30</v>
      </c>
      <c r="O564" s="47" t="s">
        <v>30</v>
      </c>
      <c r="P564" s="46" t="s">
        <v>30</v>
      </c>
      <c r="Q564" s="47" t="s">
        <v>30</v>
      </c>
      <c r="R564" s="71" t="s">
        <v>30</v>
      </c>
      <c r="S564" s="88" t="s">
        <v>30</v>
      </c>
      <c r="T564" s="86" t="s">
        <v>1190</v>
      </c>
      <c r="U564" s="68"/>
      <c r="W564" s="13"/>
      <c r="X564" s="23"/>
      <c r="Y564" s="23"/>
      <c r="Z564" s="23"/>
      <c r="AA564" s="23"/>
      <c r="AC564" s="23"/>
    </row>
    <row r="565" spans="1:29" s="23" customFormat="1" ht="31.5" x14ac:dyDescent="0.25">
      <c r="A565" s="30" t="s">
        <v>1194</v>
      </c>
      <c r="B565" s="36" t="s">
        <v>171</v>
      </c>
      <c r="C565" s="32" t="s">
        <v>29</v>
      </c>
      <c r="D565" s="33" t="s">
        <v>30</v>
      </c>
      <c r="E565" s="33">
        <v>0</v>
      </c>
      <c r="F565" s="32" t="s">
        <v>30</v>
      </c>
      <c r="G565" s="33">
        <v>0</v>
      </c>
      <c r="H565" s="32" t="s">
        <v>30</v>
      </c>
      <c r="I565" s="33">
        <v>0</v>
      </c>
      <c r="J565" s="32" t="s">
        <v>30</v>
      </c>
      <c r="K565" s="33">
        <v>0</v>
      </c>
      <c r="L565" s="32" t="s">
        <v>30</v>
      </c>
      <c r="M565" s="33">
        <v>0</v>
      </c>
      <c r="N565" s="32" t="s">
        <v>30</v>
      </c>
      <c r="O565" s="33">
        <v>0</v>
      </c>
      <c r="P565" s="32" t="s">
        <v>30</v>
      </c>
      <c r="Q565" s="33">
        <v>0</v>
      </c>
      <c r="R565" s="84" t="s">
        <v>30</v>
      </c>
      <c r="S565" s="35">
        <v>0</v>
      </c>
      <c r="T565" s="85" t="s">
        <v>30</v>
      </c>
      <c r="U565" s="21"/>
      <c r="W565" s="22"/>
    </row>
    <row r="566" spans="1:29" s="23" customFormat="1" ht="31.5" x14ac:dyDescent="0.25">
      <c r="A566" s="30" t="s">
        <v>1195</v>
      </c>
      <c r="B566" s="36" t="s">
        <v>204</v>
      </c>
      <c r="C566" s="32" t="s">
        <v>29</v>
      </c>
      <c r="D566" s="33" t="s">
        <v>30</v>
      </c>
      <c r="E566" s="33">
        <f>SUM(E567:E582)</f>
        <v>442.49271714000002</v>
      </c>
      <c r="F566" s="32" t="s">
        <v>30</v>
      </c>
      <c r="G566" s="33">
        <f>SUM(G567:G582)</f>
        <v>96.124069449999993</v>
      </c>
      <c r="H566" s="32" t="s">
        <v>30</v>
      </c>
      <c r="I566" s="33">
        <f>SUM(I567:I582)</f>
        <v>346.36864769000005</v>
      </c>
      <c r="J566" s="32" t="s">
        <v>30</v>
      </c>
      <c r="K566" s="33">
        <f>SUM(K567:K582)</f>
        <v>120.45203010999998</v>
      </c>
      <c r="L566" s="32" t="s">
        <v>30</v>
      </c>
      <c r="M566" s="33">
        <f>SUM(M567:M582)</f>
        <v>104.73563152999999</v>
      </c>
      <c r="N566" s="32" t="s">
        <v>30</v>
      </c>
      <c r="O566" s="33">
        <f>SUM(O567:O582)</f>
        <v>279.38374689</v>
      </c>
      <c r="P566" s="32" t="s">
        <v>30</v>
      </c>
      <c r="Q566" s="33">
        <f>SUM(Q567:Q582)</f>
        <v>-53.467129309999997</v>
      </c>
      <c r="R566" s="84" t="s">
        <v>30</v>
      </c>
      <c r="S566" s="35">
        <f t="shared" ref="S566:S609" si="210">Q566/K566</f>
        <v>-0.44388732395105668</v>
      </c>
      <c r="T566" s="85" t="s">
        <v>30</v>
      </c>
      <c r="U566" s="21"/>
      <c r="W566" s="22"/>
    </row>
    <row r="567" spans="1:29" ht="90" customHeight="1" x14ac:dyDescent="0.25">
      <c r="A567" s="42" t="s">
        <v>1195</v>
      </c>
      <c r="B567" s="53" t="s">
        <v>1196</v>
      </c>
      <c r="C567" s="47" t="s">
        <v>1197</v>
      </c>
      <c r="D567" s="45" t="s">
        <v>30</v>
      </c>
      <c r="E567" s="45">
        <v>54.320999999999998</v>
      </c>
      <c r="F567" s="44" t="s">
        <v>30</v>
      </c>
      <c r="G567" s="46">
        <v>30.528236839999998</v>
      </c>
      <c r="H567" s="46" t="s">
        <v>30</v>
      </c>
      <c r="I567" s="46">
        <f t="shared" ref="I567:I579" si="211">E567-G567</f>
        <v>23.79276316</v>
      </c>
      <c r="J567" s="44" t="s">
        <v>30</v>
      </c>
      <c r="K567" s="45">
        <v>2</v>
      </c>
      <c r="L567" s="44" t="s">
        <v>30</v>
      </c>
      <c r="M567" s="45">
        <v>0</v>
      </c>
      <c r="N567" s="44" t="s">
        <v>30</v>
      </c>
      <c r="O567" s="47">
        <f t="shared" ref="O567:O579" si="212">I567-M567</f>
        <v>23.79276316</v>
      </c>
      <c r="P567" s="46" t="s">
        <v>30</v>
      </c>
      <c r="Q567" s="47">
        <f t="shared" ref="Q567:Q579" si="213">M567-K567</f>
        <v>-2</v>
      </c>
      <c r="R567" s="71" t="s">
        <v>30</v>
      </c>
      <c r="S567" s="88">
        <f t="shared" si="210"/>
        <v>-1</v>
      </c>
      <c r="T567" s="86" t="s">
        <v>1198</v>
      </c>
      <c r="U567" s="21"/>
      <c r="W567" s="13"/>
      <c r="X567" s="23"/>
      <c r="Y567" s="23"/>
      <c r="Z567" s="23"/>
      <c r="AA567" s="23"/>
      <c r="AC567" s="23"/>
    </row>
    <row r="568" spans="1:29" ht="92.25" customHeight="1" x14ac:dyDescent="0.25">
      <c r="A568" s="42" t="s">
        <v>1195</v>
      </c>
      <c r="B568" s="53" t="s">
        <v>1199</v>
      </c>
      <c r="C568" s="47" t="s">
        <v>1200</v>
      </c>
      <c r="D568" s="45" t="s">
        <v>30</v>
      </c>
      <c r="E568" s="45">
        <v>131.333</v>
      </c>
      <c r="F568" s="44" t="s">
        <v>30</v>
      </c>
      <c r="G568" s="46">
        <v>31.911737000000002</v>
      </c>
      <c r="H568" s="46" t="s">
        <v>30</v>
      </c>
      <c r="I568" s="46">
        <f t="shared" si="211"/>
        <v>99.421262999999996</v>
      </c>
      <c r="J568" s="44" t="s">
        <v>30</v>
      </c>
      <c r="K568" s="45">
        <v>8</v>
      </c>
      <c r="L568" s="44" t="s">
        <v>30</v>
      </c>
      <c r="M568" s="45">
        <v>0</v>
      </c>
      <c r="N568" s="44" t="s">
        <v>30</v>
      </c>
      <c r="O568" s="47">
        <f t="shared" si="212"/>
        <v>99.421262999999996</v>
      </c>
      <c r="P568" s="46" t="s">
        <v>30</v>
      </c>
      <c r="Q568" s="47">
        <f t="shared" si="213"/>
        <v>-8</v>
      </c>
      <c r="R568" s="71" t="s">
        <v>30</v>
      </c>
      <c r="S568" s="88">
        <f t="shared" si="210"/>
        <v>-1</v>
      </c>
      <c r="T568" s="86" t="s">
        <v>1201</v>
      </c>
      <c r="U568" s="21"/>
      <c r="W568" s="13"/>
      <c r="X568" s="23"/>
      <c r="Y568" s="23"/>
      <c r="Z568" s="23"/>
      <c r="AA568" s="23"/>
      <c r="AC568" s="23"/>
    </row>
    <row r="569" spans="1:29" ht="41.25" customHeight="1" x14ac:dyDescent="0.25">
      <c r="A569" s="42" t="s">
        <v>1195</v>
      </c>
      <c r="B569" s="53" t="s">
        <v>1202</v>
      </c>
      <c r="C569" s="47" t="s">
        <v>1203</v>
      </c>
      <c r="D569" s="45" t="s">
        <v>30</v>
      </c>
      <c r="E569" s="45">
        <v>62.811999999999998</v>
      </c>
      <c r="F569" s="44" t="s">
        <v>30</v>
      </c>
      <c r="G569" s="46">
        <v>26.832689970000001</v>
      </c>
      <c r="H569" s="46" t="s">
        <v>30</v>
      </c>
      <c r="I569" s="46">
        <f t="shared" si="211"/>
        <v>35.979310029999994</v>
      </c>
      <c r="J569" s="44" t="s">
        <v>30</v>
      </c>
      <c r="K569" s="45">
        <v>5</v>
      </c>
      <c r="L569" s="44" t="s">
        <v>30</v>
      </c>
      <c r="M569" s="45">
        <v>4.8362762199999993</v>
      </c>
      <c r="N569" s="44" t="s">
        <v>30</v>
      </c>
      <c r="O569" s="47">
        <f t="shared" si="212"/>
        <v>31.143033809999995</v>
      </c>
      <c r="P569" s="46" t="s">
        <v>30</v>
      </c>
      <c r="Q569" s="47">
        <f t="shared" si="213"/>
        <v>-0.16372378000000065</v>
      </c>
      <c r="R569" s="71" t="s">
        <v>30</v>
      </c>
      <c r="S569" s="88">
        <f t="shared" si="210"/>
        <v>-3.2744756000000132E-2</v>
      </c>
      <c r="T569" s="86" t="s">
        <v>30</v>
      </c>
      <c r="U569" s="21"/>
      <c r="W569" s="13"/>
      <c r="X569" s="23"/>
      <c r="Y569" s="23"/>
      <c r="Z569" s="23"/>
      <c r="AA569" s="23"/>
      <c r="AC569" s="23"/>
    </row>
    <row r="570" spans="1:29" x14ac:dyDescent="0.25">
      <c r="A570" s="42" t="s">
        <v>1195</v>
      </c>
      <c r="B570" s="53" t="s">
        <v>1204</v>
      </c>
      <c r="C570" s="47" t="s">
        <v>1205</v>
      </c>
      <c r="D570" s="45" t="s">
        <v>30</v>
      </c>
      <c r="E570" s="45">
        <v>9.7999779999999994</v>
      </c>
      <c r="F570" s="44" t="s">
        <v>30</v>
      </c>
      <c r="G570" s="46">
        <v>0.79997799999999997</v>
      </c>
      <c r="H570" s="46" t="s">
        <v>30</v>
      </c>
      <c r="I570" s="46">
        <f t="shared" si="211"/>
        <v>9</v>
      </c>
      <c r="J570" s="44" t="s">
        <v>30</v>
      </c>
      <c r="K570" s="45">
        <v>9</v>
      </c>
      <c r="L570" s="44" t="s">
        <v>30</v>
      </c>
      <c r="M570" s="45">
        <v>9.3861939999999997</v>
      </c>
      <c r="N570" s="44" t="s">
        <v>30</v>
      </c>
      <c r="O570" s="47">
        <f t="shared" si="212"/>
        <v>-0.3861939999999997</v>
      </c>
      <c r="P570" s="46" t="s">
        <v>30</v>
      </c>
      <c r="Q570" s="47">
        <f t="shared" si="213"/>
        <v>0.3861939999999997</v>
      </c>
      <c r="R570" s="71" t="s">
        <v>30</v>
      </c>
      <c r="S570" s="88">
        <f t="shared" si="210"/>
        <v>4.2910444444444411E-2</v>
      </c>
      <c r="T570" s="86" t="s">
        <v>90</v>
      </c>
      <c r="U570" s="21"/>
      <c r="W570" s="13"/>
      <c r="X570" s="23"/>
      <c r="Y570" s="23"/>
      <c r="Z570" s="23"/>
      <c r="AA570" s="23"/>
      <c r="AC570" s="23"/>
    </row>
    <row r="571" spans="1:29" ht="31.5" x14ac:dyDescent="0.25">
      <c r="A571" s="42" t="s">
        <v>1195</v>
      </c>
      <c r="B571" s="53" t="s">
        <v>1206</v>
      </c>
      <c r="C571" s="47" t="s">
        <v>1207</v>
      </c>
      <c r="D571" s="45" t="s">
        <v>30</v>
      </c>
      <c r="E571" s="45">
        <v>11.546019980000001</v>
      </c>
      <c r="F571" s="44" t="s">
        <v>30</v>
      </c>
      <c r="G571" s="46">
        <v>1.5460199800000001</v>
      </c>
      <c r="H571" s="46" t="s">
        <v>30</v>
      </c>
      <c r="I571" s="46">
        <f t="shared" si="211"/>
        <v>10</v>
      </c>
      <c r="J571" s="44" t="s">
        <v>30</v>
      </c>
      <c r="K571" s="45">
        <v>10</v>
      </c>
      <c r="L571" s="44" t="s">
        <v>30</v>
      </c>
      <c r="M571" s="45">
        <v>10.399999999999999</v>
      </c>
      <c r="N571" s="44" t="s">
        <v>30</v>
      </c>
      <c r="O571" s="47">
        <f t="shared" si="212"/>
        <v>-0.39999999999999858</v>
      </c>
      <c r="P571" s="46" t="s">
        <v>30</v>
      </c>
      <c r="Q571" s="47">
        <f t="shared" si="213"/>
        <v>0.39999999999999858</v>
      </c>
      <c r="R571" s="71" t="s">
        <v>30</v>
      </c>
      <c r="S571" s="88">
        <f t="shared" si="210"/>
        <v>3.9999999999999855E-2</v>
      </c>
      <c r="T571" s="86" t="s">
        <v>90</v>
      </c>
      <c r="U571" s="21"/>
      <c r="W571" s="13"/>
      <c r="X571" s="23"/>
      <c r="Y571" s="23"/>
      <c r="Z571" s="23"/>
      <c r="AA571" s="23"/>
      <c r="AC571" s="23"/>
    </row>
    <row r="572" spans="1:29" ht="47.25" x14ac:dyDescent="0.25">
      <c r="A572" s="42" t="s">
        <v>1195</v>
      </c>
      <c r="B572" s="53" t="s">
        <v>1208</v>
      </c>
      <c r="C572" s="47" t="s">
        <v>1209</v>
      </c>
      <c r="D572" s="45" t="s">
        <v>30</v>
      </c>
      <c r="E572" s="45" t="s">
        <v>30</v>
      </c>
      <c r="F572" s="44" t="s">
        <v>30</v>
      </c>
      <c r="G572" s="46" t="s">
        <v>30</v>
      </c>
      <c r="H572" s="46" t="s">
        <v>30</v>
      </c>
      <c r="I572" s="46" t="s">
        <v>30</v>
      </c>
      <c r="J572" s="44" t="s">
        <v>30</v>
      </c>
      <c r="K572" s="45" t="s">
        <v>30</v>
      </c>
      <c r="L572" s="44" t="s">
        <v>30</v>
      </c>
      <c r="M572" s="45">
        <v>3.2955080699999999</v>
      </c>
      <c r="N572" s="44" t="s">
        <v>30</v>
      </c>
      <c r="O572" s="47" t="s">
        <v>30</v>
      </c>
      <c r="P572" s="46" t="s">
        <v>30</v>
      </c>
      <c r="Q572" s="47" t="s">
        <v>30</v>
      </c>
      <c r="R572" s="71" t="s">
        <v>30</v>
      </c>
      <c r="S572" s="88" t="s">
        <v>30</v>
      </c>
      <c r="T572" s="86" t="s">
        <v>1210</v>
      </c>
      <c r="U572" s="21"/>
      <c r="W572" s="13"/>
      <c r="X572" s="23"/>
      <c r="Y572" s="23"/>
      <c r="Z572" s="23"/>
      <c r="AA572" s="23"/>
      <c r="AC572" s="23"/>
    </row>
    <row r="573" spans="1:29" ht="31.5" x14ac:dyDescent="0.25">
      <c r="A573" s="42" t="s">
        <v>1195</v>
      </c>
      <c r="B573" s="53" t="s">
        <v>1211</v>
      </c>
      <c r="C573" s="47" t="s">
        <v>1212</v>
      </c>
      <c r="D573" s="45" t="s">
        <v>30</v>
      </c>
      <c r="E573" s="45">
        <v>16.28396978</v>
      </c>
      <c r="F573" s="44" t="s">
        <v>30</v>
      </c>
      <c r="G573" s="46">
        <v>1</v>
      </c>
      <c r="H573" s="46" t="s">
        <v>30</v>
      </c>
      <c r="I573" s="46">
        <f t="shared" si="211"/>
        <v>15.28396978</v>
      </c>
      <c r="J573" s="44" t="s">
        <v>30</v>
      </c>
      <c r="K573" s="45">
        <v>15.28396978</v>
      </c>
      <c r="L573" s="44" t="s">
        <v>30</v>
      </c>
      <c r="M573" s="45">
        <v>13.748448199999999</v>
      </c>
      <c r="N573" s="44" t="s">
        <v>30</v>
      </c>
      <c r="O573" s="47">
        <f t="shared" si="212"/>
        <v>1.5355215800000011</v>
      </c>
      <c r="P573" s="46" t="s">
        <v>30</v>
      </c>
      <c r="Q573" s="47">
        <f t="shared" si="213"/>
        <v>-1.5355215800000011</v>
      </c>
      <c r="R573" s="71" t="s">
        <v>30</v>
      </c>
      <c r="S573" s="88">
        <f t="shared" si="210"/>
        <v>-0.10046614865787841</v>
      </c>
      <c r="T573" s="86" t="s">
        <v>1187</v>
      </c>
      <c r="U573" s="21"/>
      <c r="W573" s="13"/>
      <c r="X573" s="23"/>
      <c r="Y573" s="23"/>
      <c r="Z573" s="23"/>
      <c r="AA573" s="23"/>
      <c r="AC573" s="23"/>
    </row>
    <row r="574" spans="1:29" ht="83.25" customHeight="1" x14ac:dyDescent="0.25">
      <c r="A574" s="42" t="s">
        <v>1195</v>
      </c>
      <c r="B574" s="53" t="s">
        <v>1213</v>
      </c>
      <c r="C574" s="47" t="s">
        <v>1214</v>
      </c>
      <c r="D574" s="45" t="s">
        <v>30</v>
      </c>
      <c r="E574" s="45">
        <v>24.725446159999997</v>
      </c>
      <c r="F574" s="44" t="s">
        <v>30</v>
      </c>
      <c r="G574" s="46">
        <v>2.2540561400000003</v>
      </c>
      <c r="H574" s="46" t="s">
        <v>30</v>
      </c>
      <c r="I574" s="46">
        <f t="shared" si="211"/>
        <v>22.471390019999998</v>
      </c>
      <c r="J574" s="44" t="s">
        <v>30</v>
      </c>
      <c r="K574" s="45">
        <v>24.412864539999998</v>
      </c>
      <c r="L574" s="44" t="s">
        <v>30</v>
      </c>
      <c r="M574" s="45">
        <v>18.613982380000003</v>
      </c>
      <c r="N574" s="44" t="s">
        <v>30</v>
      </c>
      <c r="O574" s="47">
        <f t="shared" si="212"/>
        <v>3.8574076399999946</v>
      </c>
      <c r="P574" s="46" t="s">
        <v>30</v>
      </c>
      <c r="Q574" s="47">
        <f t="shared" si="213"/>
        <v>-5.7988821599999945</v>
      </c>
      <c r="R574" s="71" t="s">
        <v>30</v>
      </c>
      <c r="S574" s="88">
        <f t="shared" si="210"/>
        <v>-0.23753386869036366</v>
      </c>
      <c r="T574" s="86" t="s">
        <v>1187</v>
      </c>
      <c r="U574" s="21"/>
      <c r="W574" s="13"/>
      <c r="X574" s="23"/>
      <c r="Y574" s="23"/>
      <c r="Z574" s="23"/>
      <c r="AA574" s="23"/>
      <c r="AC574" s="23"/>
    </row>
    <row r="575" spans="1:29" ht="63" x14ac:dyDescent="0.25">
      <c r="A575" s="42" t="s">
        <v>1195</v>
      </c>
      <c r="B575" s="53" t="s">
        <v>1215</v>
      </c>
      <c r="C575" s="47" t="s">
        <v>1216</v>
      </c>
      <c r="D575" s="45" t="s">
        <v>30</v>
      </c>
      <c r="E575" s="45">
        <v>15.078869910000002</v>
      </c>
      <c r="F575" s="44" t="s">
        <v>30</v>
      </c>
      <c r="G575" s="46">
        <v>0.59784086999999997</v>
      </c>
      <c r="H575" s="46" t="s">
        <v>30</v>
      </c>
      <c r="I575" s="46">
        <f t="shared" si="211"/>
        <v>14.481029040000001</v>
      </c>
      <c r="J575" s="44" t="s">
        <v>30</v>
      </c>
      <c r="K575" s="45">
        <v>8.3701743700000009</v>
      </c>
      <c r="L575" s="44" t="s">
        <v>30</v>
      </c>
      <c r="M575" s="45">
        <v>10</v>
      </c>
      <c r="N575" s="44" t="s">
        <v>30</v>
      </c>
      <c r="O575" s="47">
        <f t="shared" si="212"/>
        <v>4.481029040000001</v>
      </c>
      <c r="P575" s="46" t="s">
        <v>30</v>
      </c>
      <c r="Q575" s="47">
        <f t="shared" si="213"/>
        <v>1.6298256299999991</v>
      </c>
      <c r="R575" s="71" t="s">
        <v>30</v>
      </c>
      <c r="S575" s="88">
        <f t="shared" si="210"/>
        <v>0.19471824097733809</v>
      </c>
      <c r="T575" s="86" t="s">
        <v>1217</v>
      </c>
      <c r="U575" s="21"/>
      <c r="W575" s="13"/>
      <c r="X575" s="23"/>
      <c r="Y575" s="23"/>
      <c r="Z575" s="23"/>
      <c r="AA575" s="23"/>
      <c r="AC575" s="23"/>
    </row>
    <row r="576" spans="1:29" ht="31.5" x14ac:dyDescent="0.25">
      <c r="A576" s="42" t="s">
        <v>1195</v>
      </c>
      <c r="B576" s="53" t="s">
        <v>1218</v>
      </c>
      <c r="C576" s="47" t="s">
        <v>1219</v>
      </c>
      <c r="D576" s="45" t="s">
        <v>30</v>
      </c>
      <c r="E576" s="45">
        <v>23.117193309999998</v>
      </c>
      <c r="F576" s="44" t="s">
        <v>30</v>
      </c>
      <c r="G576" s="46">
        <v>0.65351064999999997</v>
      </c>
      <c r="H576" s="46" t="s">
        <v>30</v>
      </c>
      <c r="I576" s="46">
        <f t="shared" si="211"/>
        <v>22.463682659999996</v>
      </c>
      <c r="J576" s="44" t="s">
        <v>30</v>
      </c>
      <c r="K576" s="45">
        <v>2.3450214200000001</v>
      </c>
      <c r="L576" s="44" t="s">
        <v>30</v>
      </c>
      <c r="M576" s="45">
        <v>0</v>
      </c>
      <c r="N576" s="44" t="s">
        <v>30</v>
      </c>
      <c r="O576" s="47">
        <f t="shared" si="212"/>
        <v>22.463682659999996</v>
      </c>
      <c r="P576" s="46" t="s">
        <v>30</v>
      </c>
      <c r="Q576" s="47">
        <f t="shared" si="213"/>
        <v>-2.3450214200000001</v>
      </c>
      <c r="R576" s="71" t="s">
        <v>30</v>
      </c>
      <c r="S576" s="88">
        <f t="shared" si="210"/>
        <v>-1</v>
      </c>
      <c r="T576" s="86" t="s">
        <v>945</v>
      </c>
      <c r="U576" s="21"/>
      <c r="W576" s="13"/>
      <c r="X576" s="23"/>
      <c r="Y576" s="23"/>
      <c r="Z576" s="23"/>
      <c r="AA576" s="23"/>
      <c r="AC576" s="23"/>
    </row>
    <row r="577" spans="1:29" ht="47.25" x14ac:dyDescent="0.25">
      <c r="A577" s="42" t="s">
        <v>1195</v>
      </c>
      <c r="B577" s="53" t="s">
        <v>1220</v>
      </c>
      <c r="C577" s="47" t="s">
        <v>1221</v>
      </c>
      <c r="D577" s="45" t="s">
        <v>30</v>
      </c>
      <c r="E577" s="45" t="s">
        <v>30</v>
      </c>
      <c r="F577" s="44" t="s">
        <v>30</v>
      </c>
      <c r="G577" s="46" t="s">
        <v>30</v>
      </c>
      <c r="H577" s="46" t="s">
        <v>30</v>
      </c>
      <c r="I577" s="46" t="s">
        <v>30</v>
      </c>
      <c r="J577" s="44" t="s">
        <v>30</v>
      </c>
      <c r="K577" s="45" t="s">
        <v>30</v>
      </c>
      <c r="L577" s="44" t="s">
        <v>30</v>
      </c>
      <c r="M577" s="45">
        <v>0</v>
      </c>
      <c r="N577" s="44" t="s">
        <v>30</v>
      </c>
      <c r="O577" s="47" t="s">
        <v>30</v>
      </c>
      <c r="P577" s="46" t="s">
        <v>30</v>
      </c>
      <c r="Q577" s="47" t="s">
        <v>30</v>
      </c>
      <c r="R577" s="71" t="s">
        <v>30</v>
      </c>
      <c r="S577" s="88" t="s">
        <v>30</v>
      </c>
      <c r="T577" s="86" t="s">
        <v>1222</v>
      </c>
      <c r="U577" s="21"/>
      <c r="W577" s="13"/>
      <c r="X577" s="23"/>
      <c r="Y577" s="23"/>
      <c r="Z577" s="23"/>
      <c r="AA577" s="23"/>
      <c r="AC577" s="23"/>
    </row>
    <row r="578" spans="1:29" ht="53.25" customHeight="1" x14ac:dyDescent="0.25">
      <c r="A578" s="42" t="s">
        <v>1195</v>
      </c>
      <c r="B578" s="53" t="s">
        <v>1223</v>
      </c>
      <c r="C578" s="47" t="s">
        <v>1224</v>
      </c>
      <c r="D578" s="45" t="s">
        <v>30</v>
      </c>
      <c r="E578" s="45">
        <v>30.04</v>
      </c>
      <c r="F578" s="44" t="s">
        <v>30</v>
      </c>
      <c r="G578" s="46">
        <v>0</v>
      </c>
      <c r="H578" s="46" t="s">
        <v>30</v>
      </c>
      <c r="I578" s="46">
        <f t="shared" si="211"/>
        <v>30.04</v>
      </c>
      <c r="J578" s="44" t="s">
        <v>30</v>
      </c>
      <c r="K578" s="45">
        <v>30.04</v>
      </c>
      <c r="L578" s="44" t="s">
        <v>30</v>
      </c>
      <c r="M578" s="45">
        <v>0</v>
      </c>
      <c r="N578" s="44" t="s">
        <v>30</v>
      </c>
      <c r="O578" s="47">
        <f t="shared" si="212"/>
        <v>30.04</v>
      </c>
      <c r="P578" s="46" t="s">
        <v>30</v>
      </c>
      <c r="Q578" s="47">
        <f t="shared" si="213"/>
        <v>-30.04</v>
      </c>
      <c r="R578" s="71" t="s">
        <v>30</v>
      </c>
      <c r="S578" s="88">
        <f t="shared" si="210"/>
        <v>-1</v>
      </c>
      <c r="T578" s="86" t="s">
        <v>1225</v>
      </c>
      <c r="U578" s="21"/>
      <c r="W578" s="13"/>
      <c r="X578" s="23"/>
      <c r="Y578" s="23"/>
      <c r="Z578" s="23"/>
      <c r="AA578" s="23"/>
      <c r="AC578" s="23"/>
    </row>
    <row r="579" spans="1:29" ht="31.5" x14ac:dyDescent="0.25">
      <c r="A579" s="42" t="s">
        <v>1195</v>
      </c>
      <c r="B579" s="53" t="s">
        <v>1226</v>
      </c>
      <c r="C579" s="47" t="s">
        <v>1227</v>
      </c>
      <c r="D579" s="45" t="s">
        <v>30</v>
      </c>
      <c r="E579" s="45">
        <v>63.43524</v>
      </c>
      <c r="F579" s="44" t="s">
        <v>30</v>
      </c>
      <c r="G579" s="46">
        <v>0</v>
      </c>
      <c r="H579" s="46" t="s">
        <v>30</v>
      </c>
      <c r="I579" s="46">
        <f t="shared" si="211"/>
        <v>63.43524</v>
      </c>
      <c r="J579" s="44" t="s">
        <v>30</v>
      </c>
      <c r="K579" s="45">
        <v>6</v>
      </c>
      <c r="L579" s="44" t="s">
        <v>30</v>
      </c>
      <c r="M579" s="45">
        <v>0</v>
      </c>
      <c r="N579" s="44" t="s">
        <v>30</v>
      </c>
      <c r="O579" s="47">
        <f t="shared" si="212"/>
        <v>63.43524</v>
      </c>
      <c r="P579" s="46" t="s">
        <v>30</v>
      </c>
      <c r="Q579" s="47">
        <f t="shared" si="213"/>
        <v>-6</v>
      </c>
      <c r="R579" s="71" t="s">
        <v>30</v>
      </c>
      <c r="S579" s="88">
        <f t="shared" si="210"/>
        <v>-1</v>
      </c>
      <c r="T579" s="86" t="s">
        <v>1228</v>
      </c>
      <c r="U579" s="21"/>
      <c r="W579" s="13"/>
      <c r="X579" s="23"/>
      <c r="Y579" s="23"/>
      <c r="Z579" s="23"/>
      <c r="AA579" s="23"/>
      <c r="AC579" s="23"/>
    </row>
    <row r="580" spans="1:29" ht="47.25" x14ac:dyDescent="0.25">
      <c r="A580" s="42" t="s">
        <v>1195</v>
      </c>
      <c r="B580" s="53" t="s">
        <v>1229</v>
      </c>
      <c r="C580" s="47" t="s">
        <v>1230</v>
      </c>
      <c r="D580" s="45" t="s">
        <v>30</v>
      </c>
      <c r="E580" s="45" t="s">
        <v>30</v>
      </c>
      <c r="F580" s="44" t="s">
        <v>30</v>
      </c>
      <c r="G580" s="46" t="s">
        <v>30</v>
      </c>
      <c r="H580" s="46" t="s">
        <v>30</v>
      </c>
      <c r="I580" s="46" t="s">
        <v>30</v>
      </c>
      <c r="J580" s="44" t="s">
        <v>30</v>
      </c>
      <c r="K580" s="45" t="s">
        <v>30</v>
      </c>
      <c r="L580" s="44" t="s">
        <v>30</v>
      </c>
      <c r="M580" s="45">
        <v>30.40522266</v>
      </c>
      <c r="N580" s="44" t="s">
        <v>30</v>
      </c>
      <c r="O580" s="47" t="s">
        <v>30</v>
      </c>
      <c r="P580" s="46" t="s">
        <v>30</v>
      </c>
      <c r="Q580" s="47" t="s">
        <v>30</v>
      </c>
      <c r="R580" s="71" t="s">
        <v>30</v>
      </c>
      <c r="S580" s="88" t="s">
        <v>30</v>
      </c>
      <c r="T580" s="86" t="s">
        <v>1231</v>
      </c>
      <c r="U580" s="21"/>
      <c r="W580" s="13"/>
      <c r="X580" s="23"/>
      <c r="Y580" s="23"/>
      <c r="Z580" s="23"/>
      <c r="AA580" s="23"/>
      <c r="AC580" s="23"/>
    </row>
    <row r="581" spans="1:29" ht="78" customHeight="1" x14ac:dyDescent="0.25">
      <c r="A581" s="42" t="s">
        <v>1195</v>
      </c>
      <c r="B581" s="53" t="s">
        <v>1232</v>
      </c>
      <c r="C581" s="47" t="s">
        <v>1233</v>
      </c>
      <c r="D581" s="45" t="s">
        <v>30</v>
      </c>
      <c r="E581" s="45" t="s">
        <v>30</v>
      </c>
      <c r="F581" s="44" t="s">
        <v>30</v>
      </c>
      <c r="G581" s="46" t="s">
        <v>30</v>
      </c>
      <c r="H581" s="46" t="s">
        <v>30</v>
      </c>
      <c r="I581" s="46" t="s">
        <v>30</v>
      </c>
      <c r="J581" s="44" t="s">
        <v>30</v>
      </c>
      <c r="K581" s="45" t="s">
        <v>30</v>
      </c>
      <c r="L581" s="44" t="s">
        <v>30</v>
      </c>
      <c r="M581" s="45">
        <v>0</v>
      </c>
      <c r="N581" s="44" t="s">
        <v>30</v>
      </c>
      <c r="O581" s="47" t="s">
        <v>30</v>
      </c>
      <c r="P581" s="46" t="s">
        <v>30</v>
      </c>
      <c r="Q581" s="47" t="s">
        <v>30</v>
      </c>
      <c r="R581" s="71" t="s">
        <v>30</v>
      </c>
      <c r="S581" s="88" t="s">
        <v>30</v>
      </c>
      <c r="T581" s="86" t="s">
        <v>1234</v>
      </c>
      <c r="U581" s="21"/>
      <c r="W581" s="13"/>
      <c r="X581" s="23"/>
      <c r="Y581" s="23"/>
      <c r="Z581" s="23"/>
      <c r="AA581" s="23"/>
      <c r="AC581" s="23"/>
    </row>
    <row r="582" spans="1:29" ht="47.25" x14ac:dyDescent="0.25">
      <c r="A582" s="42" t="s">
        <v>1195</v>
      </c>
      <c r="B582" s="53" t="s">
        <v>1235</v>
      </c>
      <c r="C582" s="47" t="s">
        <v>1236</v>
      </c>
      <c r="D582" s="45" t="s">
        <v>30</v>
      </c>
      <c r="E582" s="45" t="s">
        <v>30</v>
      </c>
      <c r="F582" s="44" t="s">
        <v>30</v>
      </c>
      <c r="G582" s="46" t="s">
        <v>30</v>
      </c>
      <c r="H582" s="46" t="s">
        <v>30</v>
      </c>
      <c r="I582" s="46" t="s">
        <v>30</v>
      </c>
      <c r="J582" s="44" t="s">
        <v>30</v>
      </c>
      <c r="K582" s="45" t="s">
        <v>30</v>
      </c>
      <c r="L582" s="44" t="s">
        <v>30</v>
      </c>
      <c r="M582" s="45">
        <v>4.05</v>
      </c>
      <c r="N582" s="44" t="s">
        <v>30</v>
      </c>
      <c r="O582" s="47" t="s">
        <v>30</v>
      </c>
      <c r="P582" s="46" t="s">
        <v>30</v>
      </c>
      <c r="Q582" s="47" t="s">
        <v>30</v>
      </c>
      <c r="R582" s="71" t="s">
        <v>30</v>
      </c>
      <c r="S582" s="88" t="s">
        <v>30</v>
      </c>
      <c r="T582" s="86" t="s">
        <v>1237</v>
      </c>
      <c r="U582" s="21"/>
      <c r="W582" s="13"/>
      <c r="X582" s="23"/>
      <c r="Y582" s="23"/>
      <c r="Z582" s="23"/>
      <c r="AA582" s="23"/>
      <c r="AC582" s="23"/>
    </row>
    <row r="583" spans="1:29" s="23" customFormat="1" ht="47.25" x14ac:dyDescent="0.25">
      <c r="A583" s="30" t="s">
        <v>1238</v>
      </c>
      <c r="B583" s="36" t="s">
        <v>350</v>
      </c>
      <c r="C583" s="32" t="s">
        <v>29</v>
      </c>
      <c r="D583" s="33" t="s">
        <v>30</v>
      </c>
      <c r="E583" s="33">
        <f>E584</f>
        <v>0</v>
      </c>
      <c r="F583" s="26" t="s">
        <v>30</v>
      </c>
      <c r="G583" s="27">
        <f>G584</f>
        <v>0</v>
      </c>
      <c r="H583" s="26" t="s">
        <v>30</v>
      </c>
      <c r="I583" s="27">
        <f t="shared" ref="I583" si="214">I584</f>
        <v>0</v>
      </c>
      <c r="J583" s="26" t="s">
        <v>30</v>
      </c>
      <c r="K583" s="33">
        <f t="shared" ref="K583" si="215">K584</f>
        <v>0</v>
      </c>
      <c r="L583" s="26" t="s">
        <v>30</v>
      </c>
      <c r="M583" s="33">
        <f t="shared" ref="M583" si="216">M584</f>
        <v>0</v>
      </c>
      <c r="N583" s="26" t="s">
        <v>30</v>
      </c>
      <c r="O583" s="33">
        <f t="shared" ref="O583" si="217">O584</f>
        <v>0</v>
      </c>
      <c r="P583" s="26" t="s">
        <v>30</v>
      </c>
      <c r="Q583" s="33">
        <f t="shared" ref="Q583" si="218">Q584</f>
        <v>0</v>
      </c>
      <c r="R583" s="78" t="s">
        <v>30</v>
      </c>
      <c r="S583" s="35">
        <v>0</v>
      </c>
      <c r="T583" s="79" t="s">
        <v>30</v>
      </c>
      <c r="U583" s="21"/>
      <c r="W583" s="22"/>
    </row>
    <row r="584" spans="1:29" s="23" customFormat="1" x14ac:dyDescent="0.25">
      <c r="A584" s="30" t="s">
        <v>1239</v>
      </c>
      <c r="B584" s="36" t="s">
        <v>358</v>
      </c>
      <c r="C584" s="32" t="s">
        <v>29</v>
      </c>
      <c r="D584" s="33" t="s">
        <v>30</v>
      </c>
      <c r="E584" s="33">
        <v>0</v>
      </c>
      <c r="F584" s="32" t="s">
        <v>30</v>
      </c>
      <c r="G584" s="33">
        <v>0</v>
      </c>
      <c r="H584" s="32" t="s">
        <v>30</v>
      </c>
      <c r="I584" s="33">
        <f t="shared" ref="I584" si="219">I585+I586</f>
        <v>0</v>
      </c>
      <c r="J584" s="32" t="s">
        <v>30</v>
      </c>
      <c r="K584" s="33">
        <v>0</v>
      </c>
      <c r="L584" s="32" t="s">
        <v>30</v>
      </c>
      <c r="M584" s="33">
        <v>0</v>
      </c>
      <c r="N584" s="32" t="s">
        <v>30</v>
      </c>
      <c r="O584" s="33">
        <v>0</v>
      </c>
      <c r="P584" s="32" t="s">
        <v>30</v>
      </c>
      <c r="Q584" s="33">
        <v>0</v>
      </c>
      <c r="R584" s="84" t="s">
        <v>30</v>
      </c>
      <c r="S584" s="35">
        <v>0</v>
      </c>
      <c r="T584" s="85" t="s">
        <v>30</v>
      </c>
      <c r="U584" s="21"/>
      <c r="W584" s="22"/>
    </row>
    <row r="585" spans="1:29" s="23" customFormat="1" ht="47.25" x14ac:dyDescent="0.25">
      <c r="A585" s="30" t="s">
        <v>1240</v>
      </c>
      <c r="B585" s="36" t="s">
        <v>354</v>
      </c>
      <c r="C585" s="32" t="s">
        <v>29</v>
      </c>
      <c r="D585" s="33" t="s">
        <v>30</v>
      </c>
      <c r="E585" s="33">
        <v>0</v>
      </c>
      <c r="F585" s="32" t="s">
        <v>30</v>
      </c>
      <c r="G585" s="33">
        <v>0</v>
      </c>
      <c r="H585" s="32" t="s">
        <v>30</v>
      </c>
      <c r="I585" s="33">
        <v>0</v>
      </c>
      <c r="J585" s="32" t="s">
        <v>30</v>
      </c>
      <c r="K585" s="33">
        <v>0</v>
      </c>
      <c r="L585" s="32" t="s">
        <v>30</v>
      </c>
      <c r="M585" s="33">
        <v>0</v>
      </c>
      <c r="N585" s="32" t="s">
        <v>30</v>
      </c>
      <c r="O585" s="33">
        <v>0</v>
      </c>
      <c r="P585" s="32" t="s">
        <v>30</v>
      </c>
      <c r="Q585" s="33">
        <v>0</v>
      </c>
      <c r="R585" s="84" t="s">
        <v>30</v>
      </c>
      <c r="S585" s="35">
        <v>0</v>
      </c>
      <c r="T585" s="85" t="s">
        <v>30</v>
      </c>
      <c r="U585" s="21"/>
      <c r="W585" s="22"/>
    </row>
    <row r="586" spans="1:29" s="23" customFormat="1" ht="31.5" x14ac:dyDescent="0.25">
      <c r="A586" s="30" t="s">
        <v>1241</v>
      </c>
      <c r="B586" s="36" t="s">
        <v>356</v>
      </c>
      <c r="C586" s="32" t="s">
        <v>29</v>
      </c>
      <c r="D586" s="33" t="s">
        <v>30</v>
      </c>
      <c r="E586" s="33">
        <v>0</v>
      </c>
      <c r="F586" s="32" t="s">
        <v>30</v>
      </c>
      <c r="G586" s="33">
        <v>0</v>
      </c>
      <c r="H586" s="32" t="s">
        <v>30</v>
      </c>
      <c r="I586" s="33">
        <v>0</v>
      </c>
      <c r="J586" s="32" t="s">
        <v>30</v>
      </c>
      <c r="K586" s="33">
        <v>0</v>
      </c>
      <c r="L586" s="32" t="s">
        <v>30</v>
      </c>
      <c r="M586" s="33">
        <v>0</v>
      </c>
      <c r="N586" s="32" t="s">
        <v>30</v>
      </c>
      <c r="O586" s="33">
        <v>0</v>
      </c>
      <c r="P586" s="32" t="s">
        <v>30</v>
      </c>
      <c r="Q586" s="33">
        <v>0</v>
      </c>
      <c r="R586" s="84" t="s">
        <v>30</v>
      </c>
      <c r="S586" s="35">
        <v>0</v>
      </c>
      <c r="T586" s="85" t="s">
        <v>30</v>
      </c>
      <c r="U586" s="21"/>
      <c r="W586" s="22"/>
    </row>
    <row r="587" spans="1:29" s="23" customFormat="1" x14ac:dyDescent="0.25">
      <c r="A587" s="30" t="s">
        <v>1242</v>
      </c>
      <c r="B587" s="36" t="s">
        <v>358</v>
      </c>
      <c r="C587" s="32" t="s">
        <v>29</v>
      </c>
      <c r="D587" s="33" t="s">
        <v>30</v>
      </c>
      <c r="E587" s="33">
        <v>0</v>
      </c>
      <c r="F587" s="32" t="s">
        <v>30</v>
      </c>
      <c r="G587" s="33">
        <v>0</v>
      </c>
      <c r="H587" s="32" t="s">
        <v>30</v>
      </c>
      <c r="I587" s="33">
        <v>0</v>
      </c>
      <c r="J587" s="32" t="s">
        <v>30</v>
      </c>
      <c r="K587" s="33">
        <v>0</v>
      </c>
      <c r="L587" s="32" t="s">
        <v>30</v>
      </c>
      <c r="M587" s="33">
        <v>0</v>
      </c>
      <c r="N587" s="32" t="s">
        <v>30</v>
      </c>
      <c r="O587" s="33">
        <v>0</v>
      </c>
      <c r="P587" s="32" t="s">
        <v>30</v>
      </c>
      <c r="Q587" s="33">
        <v>0</v>
      </c>
      <c r="R587" s="84" t="s">
        <v>30</v>
      </c>
      <c r="S587" s="35">
        <v>0</v>
      </c>
      <c r="T587" s="85" t="s">
        <v>30</v>
      </c>
      <c r="U587" s="21"/>
      <c r="W587" s="22"/>
    </row>
    <row r="588" spans="1:29" s="23" customFormat="1" ht="47.25" x14ac:dyDescent="0.25">
      <c r="A588" s="30" t="s">
        <v>1243</v>
      </c>
      <c r="B588" s="36" t="s">
        <v>354</v>
      </c>
      <c r="C588" s="32" t="s">
        <v>29</v>
      </c>
      <c r="D588" s="33" t="s">
        <v>30</v>
      </c>
      <c r="E588" s="33">
        <v>0</v>
      </c>
      <c r="F588" s="32" t="s">
        <v>30</v>
      </c>
      <c r="G588" s="33">
        <v>0</v>
      </c>
      <c r="H588" s="32" t="s">
        <v>30</v>
      </c>
      <c r="I588" s="33">
        <v>0</v>
      </c>
      <c r="J588" s="32" t="s">
        <v>30</v>
      </c>
      <c r="K588" s="33">
        <v>0</v>
      </c>
      <c r="L588" s="32" t="s">
        <v>30</v>
      </c>
      <c r="M588" s="33">
        <v>0</v>
      </c>
      <c r="N588" s="32" t="s">
        <v>30</v>
      </c>
      <c r="O588" s="33">
        <v>0</v>
      </c>
      <c r="P588" s="32" t="s">
        <v>30</v>
      </c>
      <c r="Q588" s="33">
        <v>0</v>
      </c>
      <c r="R588" s="84" t="s">
        <v>30</v>
      </c>
      <c r="S588" s="35">
        <v>0</v>
      </c>
      <c r="T588" s="85" t="s">
        <v>30</v>
      </c>
      <c r="U588" s="21"/>
      <c r="W588" s="22"/>
    </row>
    <row r="589" spans="1:29" s="23" customFormat="1" ht="31.5" x14ac:dyDescent="0.25">
      <c r="A589" s="30" t="s">
        <v>1244</v>
      </c>
      <c r="B589" s="36" t="s">
        <v>356</v>
      </c>
      <c r="C589" s="32" t="s">
        <v>29</v>
      </c>
      <c r="D589" s="33" t="s">
        <v>30</v>
      </c>
      <c r="E589" s="33">
        <v>0</v>
      </c>
      <c r="F589" s="32" t="s">
        <v>30</v>
      </c>
      <c r="G589" s="33">
        <v>0</v>
      </c>
      <c r="H589" s="32" t="s">
        <v>30</v>
      </c>
      <c r="I589" s="33">
        <v>0</v>
      </c>
      <c r="J589" s="32" t="s">
        <v>30</v>
      </c>
      <c r="K589" s="33">
        <v>0</v>
      </c>
      <c r="L589" s="32" t="s">
        <v>30</v>
      </c>
      <c r="M589" s="33">
        <v>0</v>
      </c>
      <c r="N589" s="32" t="s">
        <v>30</v>
      </c>
      <c r="O589" s="33">
        <v>0</v>
      </c>
      <c r="P589" s="32" t="s">
        <v>30</v>
      </c>
      <c r="Q589" s="33">
        <v>0</v>
      </c>
      <c r="R589" s="84" t="s">
        <v>30</v>
      </c>
      <c r="S589" s="35">
        <v>0</v>
      </c>
      <c r="T589" s="85" t="s">
        <v>30</v>
      </c>
      <c r="U589" s="21"/>
      <c r="W589" s="22"/>
    </row>
    <row r="590" spans="1:29" s="23" customFormat="1" x14ac:dyDescent="0.25">
      <c r="A590" s="30" t="s">
        <v>1245</v>
      </c>
      <c r="B590" s="36" t="s">
        <v>362</v>
      </c>
      <c r="C590" s="32" t="s">
        <v>29</v>
      </c>
      <c r="D590" s="33" t="s">
        <v>30</v>
      </c>
      <c r="E590" s="33">
        <f>E591+E592+E593+E594</f>
        <v>70.486000000000004</v>
      </c>
      <c r="F590" s="32" t="s">
        <v>30</v>
      </c>
      <c r="G590" s="33">
        <f>G591+G592+G593+G594</f>
        <v>0.36219999999999997</v>
      </c>
      <c r="H590" s="32" t="s">
        <v>30</v>
      </c>
      <c r="I590" s="33">
        <f>I591+I592+I593+I594</f>
        <v>70.123800000000003</v>
      </c>
      <c r="J590" s="32" t="s">
        <v>30</v>
      </c>
      <c r="K590" s="33">
        <f>K591+K592+K593+K594</f>
        <v>33.828240900000004</v>
      </c>
      <c r="L590" s="32" t="s">
        <v>30</v>
      </c>
      <c r="M590" s="33">
        <f>M591+M592+M593+M594</f>
        <v>0.24802799999999997</v>
      </c>
      <c r="N590" s="32" t="s">
        <v>30</v>
      </c>
      <c r="O590" s="33">
        <f>O591+O592+O593+O594</f>
        <v>69.875771999999998</v>
      </c>
      <c r="P590" s="32" t="s">
        <v>30</v>
      </c>
      <c r="Q590" s="33">
        <f>Q591+Q592+Q593+Q594</f>
        <v>-33.580212900000006</v>
      </c>
      <c r="R590" s="84" t="s">
        <v>30</v>
      </c>
      <c r="S590" s="35">
        <f>Q590/K590</f>
        <v>-0.99266801957768969</v>
      </c>
      <c r="T590" s="85" t="s">
        <v>30</v>
      </c>
      <c r="U590" s="21"/>
      <c r="W590" s="22"/>
    </row>
    <row r="591" spans="1:29" s="23" customFormat="1" ht="31.5" x14ac:dyDescent="0.25">
      <c r="A591" s="30" t="s">
        <v>1246</v>
      </c>
      <c r="B591" s="34" t="s">
        <v>364</v>
      </c>
      <c r="C591" s="34" t="s">
        <v>29</v>
      </c>
      <c r="D591" s="33" t="s">
        <v>30</v>
      </c>
      <c r="E591" s="33">
        <v>0</v>
      </c>
      <c r="F591" s="32" t="s">
        <v>30</v>
      </c>
      <c r="G591" s="33">
        <v>0</v>
      </c>
      <c r="H591" s="32" t="s">
        <v>30</v>
      </c>
      <c r="I591" s="33">
        <v>0</v>
      </c>
      <c r="J591" s="32" t="s">
        <v>30</v>
      </c>
      <c r="K591" s="33">
        <v>0</v>
      </c>
      <c r="L591" s="32" t="s">
        <v>30</v>
      </c>
      <c r="M591" s="33">
        <v>0</v>
      </c>
      <c r="N591" s="32" t="s">
        <v>30</v>
      </c>
      <c r="O591" s="33">
        <v>0</v>
      </c>
      <c r="P591" s="32" t="s">
        <v>30</v>
      </c>
      <c r="Q591" s="33">
        <v>0</v>
      </c>
      <c r="R591" s="84" t="s">
        <v>30</v>
      </c>
      <c r="S591" s="35">
        <v>0</v>
      </c>
      <c r="T591" s="85" t="s">
        <v>30</v>
      </c>
      <c r="U591" s="21"/>
      <c r="W591" s="22"/>
    </row>
    <row r="592" spans="1:29" s="23" customFormat="1" x14ac:dyDescent="0.25">
      <c r="A592" s="30" t="s">
        <v>1247</v>
      </c>
      <c r="B592" s="34" t="s">
        <v>366</v>
      </c>
      <c r="C592" s="34" t="s">
        <v>29</v>
      </c>
      <c r="D592" s="39" t="s">
        <v>30</v>
      </c>
      <c r="E592" s="39">
        <v>0</v>
      </c>
      <c r="F592" s="32" t="s">
        <v>30</v>
      </c>
      <c r="G592" s="39">
        <v>0</v>
      </c>
      <c r="H592" s="32" t="s">
        <v>30</v>
      </c>
      <c r="I592" s="39">
        <v>0</v>
      </c>
      <c r="J592" s="32" t="s">
        <v>30</v>
      </c>
      <c r="K592" s="39">
        <v>0</v>
      </c>
      <c r="L592" s="32" t="s">
        <v>30</v>
      </c>
      <c r="M592" s="39">
        <v>0</v>
      </c>
      <c r="N592" s="32" t="s">
        <v>30</v>
      </c>
      <c r="O592" s="39">
        <v>0</v>
      </c>
      <c r="P592" s="32" t="s">
        <v>30</v>
      </c>
      <c r="Q592" s="39">
        <v>0</v>
      </c>
      <c r="R592" s="84" t="s">
        <v>30</v>
      </c>
      <c r="S592" s="35">
        <v>0</v>
      </c>
      <c r="T592" s="85" t="s">
        <v>30</v>
      </c>
      <c r="U592" s="21"/>
      <c r="W592" s="22"/>
    </row>
    <row r="593" spans="1:29" s="23" customFormat="1" x14ac:dyDescent="0.25">
      <c r="A593" s="30" t="s">
        <v>1248</v>
      </c>
      <c r="B593" s="39" t="s">
        <v>373</v>
      </c>
      <c r="C593" s="39" t="s">
        <v>29</v>
      </c>
      <c r="D593" s="39" t="s">
        <v>30</v>
      </c>
      <c r="E593" s="39">
        <v>0</v>
      </c>
      <c r="F593" s="26" t="s">
        <v>30</v>
      </c>
      <c r="G593" s="77">
        <v>0</v>
      </c>
      <c r="H593" s="26" t="s">
        <v>30</v>
      </c>
      <c r="I593" s="27">
        <v>0</v>
      </c>
      <c r="J593" s="26" t="s">
        <v>30</v>
      </c>
      <c r="K593" s="39">
        <v>0</v>
      </c>
      <c r="L593" s="26" t="s">
        <v>30</v>
      </c>
      <c r="M593" s="39">
        <v>0</v>
      </c>
      <c r="N593" s="26" t="s">
        <v>30</v>
      </c>
      <c r="O593" s="39">
        <v>0</v>
      </c>
      <c r="P593" s="26" t="s">
        <v>30</v>
      </c>
      <c r="Q593" s="39">
        <v>0</v>
      </c>
      <c r="R593" s="78" t="s">
        <v>30</v>
      </c>
      <c r="S593" s="35">
        <v>0</v>
      </c>
      <c r="T593" s="79" t="s">
        <v>30</v>
      </c>
      <c r="U593" s="21"/>
      <c r="W593" s="22"/>
    </row>
    <row r="594" spans="1:29" s="23" customFormat="1" x14ac:dyDescent="0.25">
      <c r="A594" s="30" t="s">
        <v>1249</v>
      </c>
      <c r="B594" s="36" t="s">
        <v>380</v>
      </c>
      <c r="C594" s="32" t="s">
        <v>29</v>
      </c>
      <c r="D594" s="33" t="s">
        <v>30</v>
      </c>
      <c r="E594" s="33">
        <f t="shared" ref="E594" si="220">SUM(E595:E595)</f>
        <v>70.486000000000004</v>
      </c>
      <c r="F594" s="32" t="s">
        <v>30</v>
      </c>
      <c r="G594" s="33">
        <f t="shared" ref="G594" si="221">SUM(G595:G595)</f>
        <v>0.36219999999999997</v>
      </c>
      <c r="H594" s="32" t="s">
        <v>30</v>
      </c>
      <c r="I594" s="33">
        <f t="shared" ref="I594" si="222">SUM(I595:I595)</f>
        <v>70.123800000000003</v>
      </c>
      <c r="J594" s="32" t="s">
        <v>30</v>
      </c>
      <c r="K594" s="33">
        <f t="shared" ref="K594" si="223">SUM(K595:K595)</f>
        <v>33.828240900000004</v>
      </c>
      <c r="L594" s="32" t="s">
        <v>30</v>
      </c>
      <c r="M594" s="33">
        <f t="shared" ref="M594" si="224">SUM(M595:M595)</f>
        <v>0.24802799999999997</v>
      </c>
      <c r="N594" s="32" t="s">
        <v>30</v>
      </c>
      <c r="O594" s="33">
        <f t="shared" ref="O594" si="225">SUM(O595:O595)</f>
        <v>69.875771999999998</v>
      </c>
      <c r="P594" s="32" t="s">
        <v>30</v>
      </c>
      <c r="Q594" s="33">
        <f t="shared" ref="Q594" si="226">SUM(Q595:Q595)</f>
        <v>-33.580212900000006</v>
      </c>
      <c r="R594" s="84" t="s">
        <v>30</v>
      </c>
      <c r="S594" s="35">
        <f>Q594/K594</f>
        <v>-0.99266801957768969</v>
      </c>
      <c r="T594" s="85" t="s">
        <v>30</v>
      </c>
      <c r="U594" s="21"/>
      <c r="W594" s="22"/>
    </row>
    <row r="595" spans="1:29" ht="31.5" x14ac:dyDescent="0.25">
      <c r="A595" s="42" t="s">
        <v>1249</v>
      </c>
      <c r="B595" s="69" t="s">
        <v>1250</v>
      </c>
      <c r="C595" s="52" t="s">
        <v>1251</v>
      </c>
      <c r="D595" s="54" t="s">
        <v>30</v>
      </c>
      <c r="E595" s="45">
        <v>70.486000000000004</v>
      </c>
      <c r="F595" s="44" t="s">
        <v>30</v>
      </c>
      <c r="G595" s="46">
        <v>0.36219999999999997</v>
      </c>
      <c r="H595" s="46" t="s">
        <v>30</v>
      </c>
      <c r="I595" s="46">
        <f>E595-G595</f>
        <v>70.123800000000003</v>
      </c>
      <c r="J595" s="44" t="s">
        <v>30</v>
      </c>
      <c r="K595" s="45">
        <v>33.828240900000004</v>
      </c>
      <c r="L595" s="44" t="s">
        <v>30</v>
      </c>
      <c r="M595" s="45">
        <v>0.24802799999999997</v>
      </c>
      <c r="N595" s="44" t="s">
        <v>30</v>
      </c>
      <c r="O595" s="47">
        <f>I595-M595</f>
        <v>69.875771999999998</v>
      </c>
      <c r="P595" s="46" t="s">
        <v>30</v>
      </c>
      <c r="Q595" s="47">
        <f t="shared" ref="Q595" si="227">M595-K595</f>
        <v>-33.580212900000006</v>
      </c>
      <c r="R595" s="71" t="s">
        <v>30</v>
      </c>
      <c r="S595" s="88">
        <f t="shared" ref="S595" si="228">Q595/K595</f>
        <v>-0.99266801957768969</v>
      </c>
      <c r="T595" s="86" t="s">
        <v>1252</v>
      </c>
      <c r="U595" s="21"/>
      <c r="W595" s="13"/>
      <c r="X595" s="23"/>
      <c r="Y595" s="23"/>
      <c r="Z595" s="23"/>
      <c r="AA595" s="23"/>
      <c r="AC595" s="23"/>
    </row>
    <row r="596" spans="1:29" s="23" customFormat="1" ht="31.5" x14ac:dyDescent="0.25">
      <c r="A596" s="30" t="s">
        <v>1253</v>
      </c>
      <c r="B596" s="36" t="s">
        <v>396</v>
      </c>
      <c r="C596" s="32" t="s">
        <v>29</v>
      </c>
      <c r="D596" s="33" t="s">
        <v>30</v>
      </c>
      <c r="E596" s="33">
        <v>0</v>
      </c>
      <c r="F596" s="26" t="s">
        <v>30</v>
      </c>
      <c r="G596" s="27">
        <v>0</v>
      </c>
      <c r="H596" s="26" t="s">
        <v>30</v>
      </c>
      <c r="I596" s="27">
        <v>0</v>
      </c>
      <c r="J596" s="26" t="s">
        <v>30</v>
      </c>
      <c r="K596" s="33">
        <v>0</v>
      </c>
      <c r="L596" s="26" t="s">
        <v>30</v>
      </c>
      <c r="M596" s="33">
        <v>0</v>
      </c>
      <c r="N596" s="26" t="s">
        <v>30</v>
      </c>
      <c r="O596" s="33">
        <v>0</v>
      </c>
      <c r="P596" s="26" t="s">
        <v>30</v>
      </c>
      <c r="Q596" s="33">
        <v>0</v>
      </c>
      <c r="R596" s="78" t="s">
        <v>30</v>
      </c>
      <c r="S596" s="35">
        <v>0</v>
      </c>
      <c r="T596" s="85" t="s">
        <v>30</v>
      </c>
      <c r="U596" s="21"/>
      <c r="W596" s="22"/>
    </row>
    <row r="597" spans="1:29" s="23" customFormat="1" x14ac:dyDescent="0.25">
      <c r="A597" s="30" t="s">
        <v>1254</v>
      </c>
      <c r="B597" s="36" t="s">
        <v>398</v>
      </c>
      <c r="C597" s="32" t="s">
        <v>29</v>
      </c>
      <c r="D597" s="33" t="s">
        <v>30</v>
      </c>
      <c r="E597" s="33">
        <f>SUM(E598:E608)</f>
        <v>112.87234153000001</v>
      </c>
      <c r="F597" s="33" t="s">
        <v>30</v>
      </c>
      <c r="G597" s="33">
        <f>SUM(G598:G608)</f>
        <v>15.19598965</v>
      </c>
      <c r="H597" s="33" t="s">
        <v>30</v>
      </c>
      <c r="I597" s="33">
        <f>SUM(I598:I608)</f>
        <v>97.676351880000013</v>
      </c>
      <c r="J597" s="32" t="s">
        <v>30</v>
      </c>
      <c r="K597" s="33">
        <f>SUM(K598:K608)</f>
        <v>71.835753960000005</v>
      </c>
      <c r="L597" s="32" t="s">
        <v>30</v>
      </c>
      <c r="M597" s="33">
        <f>SUM(M598:M608)</f>
        <v>128.91746325</v>
      </c>
      <c r="N597" s="33" t="s">
        <v>30</v>
      </c>
      <c r="O597" s="33">
        <f>SUM(O598:O608)</f>
        <v>59.622031880000002</v>
      </c>
      <c r="P597" s="26" t="s">
        <v>30</v>
      </c>
      <c r="Q597" s="33">
        <f>SUM(Q598:Q608)</f>
        <v>-33.781433960000001</v>
      </c>
      <c r="R597" s="84" t="s">
        <v>30</v>
      </c>
      <c r="S597" s="35">
        <f t="shared" si="210"/>
        <v>-0.47025933602381859</v>
      </c>
      <c r="T597" s="85" t="s">
        <v>30</v>
      </c>
      <c r="U597" s="21"/>
      <c r="W597" s="22"/>
    </row>
    <row r="598" spans="1:29" ht="31.5" x14ac:dyDescent="0.25">
      <c r="A598" s="42" t="s">
        <v>1254</v>
      </c>
      <c r="B598" s="69" t="s">
        <v>1255</v>
      </c>
      <c r="C598" s="52" t="s">
        <v>1256</v>
      </c>
      <c r="D598" s="54" t="s">
        <v>30</v>
      </c>
      <c r="E598" s="45">
        <v>52.286654780000006</v>
      </c>
      <c r="F598" s="44" t="s">
        <v>30</v>
      </c>
      <c r="G598" s="46">
        <v>0</v>
      </c>
      <c r="H598" s="46" t="s">
        <v>30</v>
      </c>
      <c r="I598" s="46">
        <f t="shared" ref="I598:I604" si="229">E598-G598</f>
        <v>52.286654780000006</v>
      </c>
      <c r="J598" s="44" t="s">
        <v>30</v>
      </c>
      <c r="K598" s="45">
        <v>26.361654780000002</v>
      </c>
      <c r="L598" s="44" t="s">
        <v>30</v>
      </c>
      <c r="M598" s="45">
        <v>16.570986000000001</v>
      </c>
      <c r="N598" s="44" t="s">
        <v>30</v>
      </c>
      <c r="O598" s="47">
        <f t="shared" ref="O598:O604" si="230">I598-M598</f>
        <v>35.715668780000001</v>
      </c>
      <c r="P598" s="46" t="s">
        <v>30</v>
      </c>
      <c r="Q598" s="47">
        <f t="shared" ref="Q598:Q604" si="231">M598-K598</f>
        <v>-9.7906687800000007</v>
      </c>
      <c r="R598" s="71" t="s">
        <v>30</v>
      </c>
      <c r="S598" s="88">
        <f t="shared" si="210"/>
        <v>-0.37139811069174467</v>
      </c>
      <c r="T598" s="86" t="s">
        <v>1257</v>
      </c>
      <c r="U598" s="21"/>
      <c r="W598" s="13"/>
      <c r="X598" s="23"/>
      <c r="Y598" s="23"/>
      <c r="Z598" s="23"/>
      <c r="AA598" s="23"/>
      <c r="AC598" s="23"/>
    </row>
    <row r="599" spans="1:29" ht="49.5" customHeight="1" x14ac:dyDescent="0.25">
      <c r="A599" s="42" t="s">
        <v>1254</v>
      </c>
      <c r="B599" s="69" t="s">
        <v>1258</v>
      </c>
      <c r="C599" s="52" t="s">
        <v>1259</v>
      </c>
      <c r="D599" s="54" t="s">
        <v>30</v>
      </c>
      <c r="E599" s="45">
        <v>19.058442899999999</v>
      </c>
      <c r="F599" s="44" t="s">
        <v>30</v>
      </c>
      <c r="G599" s="46">
        <v>15.111587569999999</v>
      </c>
      <c r="H599" s="46" t="s">
        <v>30</v>
      </c>
      <c r="I599" s="46">
        <f t="shared" si="229"/>
        <v>3.94685533</v>
      </c>
      <c r="J599" s="44" t="s">
        <v>30</v>
      </c>
      <c r="K599" s="45">
        <v>3.94685533</v>
      </c>
      <c r="L599" s="44" t="s">
        <v>30</v>
      </c>
      <c r="M599" s="45">
        <v>0</v>
      </c>
      <c r="N599" s="44" t="s">
        <v>30</v>
      </c>
      <c r="O599" s="47">
        <f t="shared" si="230"/>
        <v>3.94685533</v>
      </c>
      <c r="P599" s="46" t="s">
        <v>30</v>
      </c>
      <c r="Q599" s="47">
        <f t="shared" si="231"/>
        <v>-3.94685533</v>
      </c>
      <c r="R599" s="71" t="s">
        <v>30</v>
      </c>
      <c r="S599" s="88">
        <f t="shared" si="210"/>
        <v>-1</v>
      </c>
      <c r="T599" s="86" t="s">
        <v>488</v>
      </c>
      <c r="U599" s="21"/>
      <c r="W599" s="13"/>
      <c r="X599" s="23"/>
      <c r="Y599" s="23"/>
      <c r="Z599" s="23"/>
      <c r="AA599" s="23"/>
      <c r="AC599" s="23"/>
    </row>
    <row r="600" spans="1:29" ht="29.25" customHeight="1" x14ac:dyDescent="0.25">
      <c r="A600" s="42" t="s">
        <v>1254</v>
      </c>
      <c r="B600" s="69" t="s">
        <v>1260</v>
      </c>
      <c r="C600" s="52" t="s">
        <v>1261</v>
      </c>
      <c r="D600" s="54" t="s">
        <v>30</v>
      </c>
      <c r="E600" s="45">
        <v>36.83723363</v>
      </c>
      <c r="F600" s="44" t="s">
        <v>30</v>
      </c>
      <c r="G600" s="46">
        <v>8.4402080000000004E-2</v>
      </c>
      <c r="H600" s="46" t="s">
        <v>30</v>
      </c>
      <c r="I600" s="46">
        <f t="shared" si="229"/>
        <v>36.752831550000003</v>
      </c>
      <c r="J600" s="44" t="s">
        <v>30</v>
      </c>
      <c r="K600" s="45">
        <v>36.83723363</v>
      </c>
      <c r="L600" s="44" t="s">
        <v>30</v>
      </c>
      <c r="M600" s="45">
        <v>21.483333999999999</v>
      </c>
      <c r="N600" s="44" t="s">
        <v>30</v>
      </c>
      <c r="O600" s="47">
        <f t="shared" si="230"/>
        <v>15.269497550000004</v>
      </c>
      <c r="P600" s="46" t="s">
        <v>30</v>
      </c>
      <c r="Q600" s="47">
        <f t="shared" si="231"/>
        <v>-15.353899630000001</v>
      </c>
      <c r="R600" s="71" t="s">
        <v>30</v>
      </c>
      <c r="S600" s="88">
        <f t="shared" si="210"/>
        <v>-0.41680381822960466</v>
      </c>
      <c r="T600" s="86" t="s">
        <v>527</v>
      </c>
      <c r="U600" s="21"/>
      <c r="W600" s="13"/>
      <c r="X600" s="23"/>
      <c r="Y600" s="23"/>
      <c r="Z600" s="23"/>
      <c r="AA600" s="23"/>
      <c r="AC600" s="23"/>
    </row>
    <row r="601" spans="1:29" ht="31.5" x14ac:dyDescent="0.25">
      <c r="A601" s="42" t="s">
        <v>1254</v>
      </c>
      <c r="B601" s="69" t="s">
        <v>1262</v>
      </c>
      <c r="C601" s="52" t="s">
        <v>1263</v>
      </c>
      <c r="D601" s="54" t="s">
        <v>30</v>
      </c>
      <c r="E601" s="45" t="s">
        <v>30</v>
      </c>
      <c r="F601" s="44" t="s">
        <v>30</v>
      </c>
      <c r="G601" s="46" t="s">
        <v>30</v>
      </c>
      <c r="H601" s="46" t="s">
        <v>30</v>
      </c>
      <c r="I601" s="46" t="s">
        <v>30</v>
      </c>
      <c r="J601" s="44" t="s">
        <v>30</v>
      </c>
      <c r="K601" s="45" t="s">
        <v>30</v>
      </c>
      <c r="L601" s="44" t="s">
        <v>30</v>
      </c>
      <c r="M601" s="45">
        <v>88.340480249999999</v>
      </c>
      <c r="N601" s="44" t="s">
        <v>30</v>
      </c>
      <c r="O601" s="47" t="s">
        <v>30</v>
      </c>
      <c r="P601" s="46" t="s">
        <v>30</v>
      </c>
      <c r="Q601" s="47" t="s">
        <v>30</v>
      </c>
      <c r="R601" s="71" t="s">
        <v>30</v>
      </c>
      <c r="S601" s="88" t="s">
        <v>30</v>
      </c>
      <c r="T601" s="86" t="s">
        <v>1264</v>
      </c>
      <c r="U601" s="21"/>
      <c r="W601" s="13"/>
      <c r="X601" s="23"/>
      <c r="Y601" s="23"/>
      <c r="Z601" s="23"/>
      <c r="AA601" s="23"/>
      <c r="AC601" s="23"/>
    </row>
    <row r="602" spans="1:29" x14ac:dyDescent="0.25">
      <c r="A602" s="42" t="s">
        <v>1254</v>
      </c>
      <c r="B602" s="69" t="s">
        <v>1265</v>
      </c>
      <c r="C602" s="52" t="s">
        <v>1266</v>
      </c>
      <c r="D602" s="54" t="s">
        <v>30</v>
      </c>
      <c r="E602" s="45" t="s">
        <v>30</v>
      </c>
      <c r="F602" s="44" t="s">
        <v>30</v>
      </c>
      <c r="G602" s="46" t="s">
        <v>30</v>
      </c>
      <c r="H602" s="46" t="s">
        <v>30</v>
      </c>
      <c r="I602" s="46" t="s">
        <v>30</v>
      </c>
      <c r="J602" s="44" t="s">
        <v>30</v>
      </c>
      <c r="K602" s="45" t="s">
        <v>30</v>
      </c>
      <c r="L602" s="44" t="s">
        <v>30</v>
      </c>
      <c r="M602" s="45">
        <v>0</v>
      </c>
      <c r="N602" s="44" t="s">
        <v>30</v>
      </c>
      <c r="O602" s="47" t="s">
        <v>30</v>
      </c>
      <c r="P602" s="46" t="s">
        <v>30</v>
      </c>
      <c r="Q602" s="47" t="s">
        <v>30</v>
      </c>
      <c r="R602" s="71" t="s">
        <v>30</v>
      </c>
      <c r="S602" s="88" t="s">
        <v>30</v>
      </c>
      <c r="T602" s="86" t="s">
        <v>1267</v>
      </c>
      <c r="U602" s="21"/>
      <c r="W602" s="13"/>
      <c r="X602" s="23"/>
      <c r="Y602" s="23"/>
      <c r="Z602" s="23"/>
      <c r="AA602" s="23"/>
      <c r="AC602" s="23"/>
    </row>
    <row r="603" spans="1:29" ht="31.5" x14ac:dyDescent="0.25">
      <c r="A603" s="42" t="s">
        <v>1254</v>
      </c>
      <c r="B603" s="69" t="s">
        <v>1268</v>
      </c>
      <c r="C603" s="52" t="s">
        <v>1269</v>
      </c>
      <c r="D603" s="54" t="s">
        <v>30</v>
      </c>
      <c r="E603" s="45" t="s">
        <v>30</v>
      </c>
      <c r="F603" s="44" t="s">
        <v>30</v>
      </c>
      <c r="G603" s="46" t="s">
        <v>30</v>
      </c>
      <c r="H603" s="46" t="s">
        <v>30</v>
      </c>
      <c r="I603" s="46" t="s">
        <v>30</v>
      </c>
      <c r="J603" s="44" t="s">
        <v>30</v>
      </c>
      <c r="K603" s="45" t="s">
        <v>30</v>
      </c>
      <c r="L603" s="44" t="s">
        <v>30</v>
      </c>
      <c r="M603" s="45">
        <v>0</v>
      </c>
      <c r="N603" s="44" t="s">
        <v>30</v>
      </c>
      <c r="O603" s="47" t="s">
        <v>30</v>
      </c>
      <c r="P603" s="46" t="s">
        <v>30</v>
      </c>
      <c r="Q603" s="47" t="s">
        <v>30</v>
      </c>
      <c r="R603" s="71" t="s">
        <v>30</v>
      </c>
      <c r="S603" s="88" t="s">
        <v>30</v>
      </c>
      <c r="T603" s="86" t="s">
        <v>1270</v>
      </c>
      <c r="U603" s="21"/>
      <c r="W603" s="13"/>
      <c r="X603" s="23"/>
      <c r="Y603" s="23"/>
      <c r="Z603" s="23"/>
      <c r="AA603" s="23"/>
      <c r="AC603" s="23"/>
    </row>
    <row r="604" spans="1:29" ht="43.5" customHeight="1" x14ac:dyDescent="0.25">
      <c r="A604" s="42" t="s">
        <v>1254</v>
      </c>
      <c r="B604" s="69" t="s">
        <v>1271</v>
      </c>
      <c r="C604" s="52" t="s">
        <v>1272</v>
      </c>
      <c r="D604" s="54" t="s">
        <v>30</v>
      </c>
      <c r="E604" s="45">
        <v>4.6900102199999996</v>
      </c>
      <c r="F604" s="44" t="s">
        <v>30</v>
      </c>
      <c r="G604" s="46">
        <v>0</v>
      </c>
      <c r="H604" s="46" t="s">
        <v>30</v>
      </c>
      <c r="I604" s="46">
        <f t="shared" si="229"/>
        <v>4.6900102199999996</v>
      </c>
      <c r="J604" s="44" t="s">
        <v>30</v>
      </c>
      <c r="K604" s="45">
        <v>4.6900102199999996</v>
      </c>
      <c r="L604" s="44" t="s">
        <v>30</v>
      </c>
      <c r="M604" s="45">
        <v>0</v>
      </c>
      <c r="N604" s="44" t="s">
        <v>30</v>
      </c>
      <c r="O604" s="47">
        <f t="shared" si="230"/>
        <v>4.6900102199999996</v>
      </c>
      <c r="P604" s="46" t="s">
        <v>30</v>
      </c>
      <c r="Q604" s="47">
        <f t="shared" si="231"/>
        <v>-4.6900102199999996</v>
      </c>
      <c r="R604" s="71" t="s">
        <v>30</v>
      </c>
      <c r="S604" s="88">
        <f t="shared" si="210"/>
        <v>-1</v>
      </c>
      <c r="T604" s="86" t="s">
        <v>1273</v>
      </c>
      <c r="U604" s="21"/>
      <c r="W604" s="13"/>
      <c r="X604" s="23"/>
      <c r="Y604" s="23"/>
      <c r="Z604" s="23"/>
      <c r="AA604" s="23"/>
      <c r="AC604" s="23"/>
    </row>
    <row r="605" spans="1:29" ht="110.25" x14ac:dyDescent="0.25">
      <c r="A605" s="42" t="s">
        <v>1254</v>
      </c>
      <c r="B605" s="69" t="s">
        <v>1274</v>
      </c>
      <c r="C605" s="52" t="s">
        <v>1275</v>
      </c>
      <c r="D605" s="54" t="s">
        <v>30</v>
      </c>
      <c r="E605" s="45" t="s">
        <v>30</v>
      </c>
      <c r="F605" s="44" t="s">
        <v>30</v>
      </c>
      <c r="G605" s="46" t="s">
        <v>30</v>
      </c>
      <c r="H605" s="46" t="s">
        <v>30</v>
      </c>
      <c r="I605" s="46" t="s">
        <v>30</v>
      </c>
      <c r="J605" s="44" t="s">
        <v>30</v>
      </c>
      <c r="K605" s="45" t="s">
        <v>30</v>
      </c>
      <c r="L605" s="44" t="s">
        <v>30</v>
      </c>
      <c r="M605" s="45">
        <v>1.3720000000000001</v>
      </c>
      <c r="N605" s="44" t="s">
        <v>30</v>
      </c>
      <c r="O605" s="47" t="s">
        <v>30</v>
      </c>
      <c r="P605" s="46" t="s">
        <v>30</v>
      </c>
      <c r="Q605" s="47" t="s">
        <v>30</v>
      </c>
      <c r="R605" s="71" t="s">
        <v>30</v>
      </c>
      <c r="S605" s="88" t="s">
        <v>30</v>
      </c>
      <c r="T605" s="86" t="s">
        <v>1276</v>
      </c>
      <c r="U605" s="21"/>
      <c r="W605" s="13"/>
      <c r="X605" s="23"/>
      <c r="Y605" s="23"/>
      <c r="Z605" s="23"/>
      <c r="AA605" s="23"/>
      <c r="AC605" s="23"/>
    </row>
    <row r="606" spans="1:29" ht="94.5" x14ac:dyDescent="0.25">
      <c r="A606" s="42" t="s">
        <v>1254</v>
      </c>
      <c r="B606" s="69" t="s">
        <v>1277</v>
      </c>
      <c r="C606" s="52" t="s">
        <v>1278</v>
      </c>
      <c r="D606" s="54" t="s">
        <v>30</v>
      </c>
      <c r="E606" s="45" t="s">
        <v>30</v>
      </c>
      <c r="F606" s="44" t="s">
        <v>30</v>
      </c>
      <c r="G606" s="46" t="s">
        <v>30</v>
      </c>
      <c r="H606" s="46" t="s">
        <v>30</v>
      </c>
      <c r="I606" s="46" t="s">
        <v>30</v>
      </c>
      <c r="J606" s="44" t="s">
        <v>30</v>
      </c>
      <c r="K606" s="45" t="s">
        <v>30</v>
      </c>
      <c r="L606" s="44" t="s">
        <v>30</v>
      </c>
      <c r="M606" s="45">
        <v>0.87146299999999999</v>
      </c>
      <c r="N606" s="44" t="s">
        <v>30</v>
      </c>
      <c r="O606" s="47" t="s">
        <v>30</v>
      </c>
      <c r="P606" s="46" t="s">
        <v>30</v>
      </c>
      <c r="Q606" s="47" t="s">
        <v>30</v>
      </c>
      <c r="R606" s="71" t="s">
        <v>30</v>
      </c>
      <c r="S606" s="88" t="s">
        <v>30</v>
      </c>
      <c r="T606" s="86" t="s">
        <v>1279</v>
      </c>
      <c r="U606" s="21"/>
      <c r="W606" s="13"/>
      <c r="X606" s="23"/>
      <c r="Y606" s="23"/>
      <c r="Z606" s="23"/>
      <c r="AA606" s="23"/>
      <c r="AC606" s="23"/>
    </row>
    <row r="607" spans="1:29" ht="162" customHeight="1" x14ac:dyDescent="0.25">
      <c r="A607" s="42" t="s">
        <v>1254</v>
      </c>
      <c r="B607" s="69" t="s">
        <v>1280</v>
      </c>
      <c r="C607" s="52" t="s">
        <v>1281</v>
      </c>
      <c r="D607" s="54" t="s">
        <v>30</v>
      </c>
      <c r="E607" s="45" t="s">
        <v>30</v>
      </c>
      <c r="F607" s="44" t="s">
        <v>30</v>
      </c>
      <c r="G607" s="46" t="s">
        <v>30</v>
      </c>
      <c r="H607" s="46" t="s">
        <v>30</v>
      </c>
      <c r="I607" s="46" t="s">
        <v>30</v>
      </c>
      <c r="J607" s="44" t="s">
        <v>30</v>
      </c>
      <c r="K607" s="45" t="s">
        <v>30</v>
      </c>
      <c r="L607" s="44" t="s">
        <v>30</v>
      </c>
      <c r="M607" s="45">
        <v>0.16169999999999998</v>
      </c>
      <c r="N607" s="44" t="s">
        <v>30</v>
      </c>
      <c r="O607" s="47" t="s">
        <v>30</v>
      </c>
      <c r="P607" s="46" t="s">
        <v>30</v>
      </c>
      <c r="Q607" s="47" t="s">
        <v>30</v>
      </c>
      <c r="R607" s="71" t="s">
        <v>30</v>
      </c>
      <c r="S607" s="88" t="s">
        <v>30</v>
      </c>
      <c r="T607" s="86" t="s">
        <v>1282</v>
      </c>
      <c r="U607" s="21"/>
      <c r="W607" s="13"/>
      <c r="X607" s="23"/>
      <c r="Y607" s="23"/>
      <c r="Z607" s="23"/>
      <c r="AA607" s="23"/>
      <c r="AC607" s="23"/>
    </row>
    <row r="608" spans="1:29" ht="142.5" customHeight="1" x14ac:dyDescent="0.25">
      <c r="A608" s="42" t="s">
        <v>1254</v>
      </c>
      <c r="B608" s="69" t="s">
        <v>1283</v>
      </c>
      <c r="C608" s="52" t="s">
        <v>1284</v>
      </c>
      <c r="D608" s="54" t="s">
        <v>30</v>
      </c>
      <c r="E608" s="45" t="s">
        <v>30</v>
      </c>
      <c r="F608" s="44" t="s">
        <v>30</v>
      </c>
      <c r="G608" s="46" t="s">
        <v>30</v>
      </c>
      <c r="H608" s="46" t="s">
        <v>30</v>
      </c>
      <c r="I608" s="46" t="s">
        <v>30</v>
      </c>
      <c r="J608" s="44" t="s">
        <v>30</v>
      </c>
      <c r="K608" s="45" t="s">
        <v>30</v>
      </c>
      <c r="L608" s="44" t="s">
        <v>30</v>
      </c>
      <c r="M608" s="45">
        <v>0.11749999999999999</v>
      </c>
      <c r="N608" s="44" t="s">
        <v>30</v>
      </c>
      <c r="O608" s="47" t="s">
        <v>30</v>
      </c>
      <c r="P608" s="46" t="s">
        <v>30</v>
      </c>
      <c r="Q608" s="47" t="s">
        <v>30</v>
      </c>
      <c r="R608" s="71" t="s">
        <v>30</v>
      </c>
      <c r="S608" s="88" t="s">
        <v>30</v>
      </c>
      <c r="T608" s="86" t="s">
        <v>1285</v>
      </c>
      <c r="U608" s="21"/>
      <c r="W608" s="13"/>
      <c r="X608" s="23"/>
      <c r="Y608" s="23"/>
      <c r="Z608" s="23"/>
      <c r="AA608" s="23"/>
      <c r="AC608" s="23"/>
    </row>
    <row r="609" spans="1:29" s="23" customFormat="1" x14ac:dyDescent="0.25">
      <c r="A609" s="30" t="s">
        <v>1286</v>
      </c>
      <c r="B609" s="34" t="s">
        <v>1287</v>
      </c>
      <c r="C609" s="34" t="s">
        <v>29</v>
      </c>
      <c r="D609" s="34" t="s">
        <v>30</v>
      </c>
      <c r="E609" s="34">
        <f>SUM(E610,E625,E630,E641,E648,E653,E654)</f>
        <v>274.01761202</v>
      </c>
      <c r="F609" s="26" t="s">
        <v>30</v>
      </c>
      <c r="G609" s="28">
        <f>SUM(G610,G625,G630,G641,G648,G653,G654)</f>
        <v>85.686288850000011</v>
      </c>
      <c r="H609" s="26" t="s">
        <v>30</v>
      </c>
      <c r="I609" s="28">
        <f>SUM(I610,I625,I630,I641,I648,I653,I654)</f>
        <v>188.33132317000002</v>
      </c>
      <c r="J609" s="26" t="s">
        <v>30</v>
      </c>
      <c r="K609" s="34">
        <f>SUM(K610,K625,K630,K641,K648,K653,K654)</f>
        <v>37.811433000000001</v>
      </c>
      <c r="L609" s="26" t="s">
        <v>30</v>
      </c>
      <c r="M609" s="34">
        <f>SUM(M610,M625,M630,M641,M648,M653,M654)</f>
        <v>32.051019449999998</v>
      </c>
      <c r="N609" s="26" t="s">
        <v>30</v>
      </c>
      <c r="O609" s="34">
        <f>SUM(O610,O625,O630,O641,O648,O653,O654)</f>
        <v>159.36306072000002</v>
      </c>
      <c r="P609" s="26" t="s">
        <v>30</v>
      </c>
      <c r="Q609" s="34">
        <f>SUM(Q610,Q625,Q630,Q641,Q648,Q653,Q654)</f>
        <v>-8.8431705500000017</v>
      </c>
      <c r="R609" s="78" t="s">
        <v>30</v>
      </c>
      <c r="S609" s="35">
        <f t="shared" si="210"/>
        <v>-0.2338755727665757</v>
      </c>
      <c r="T609" s="79" t="s">
        <v>30</v>
      </c>
      <c r="U609" s="21"/>
      <c r="W609" s="22"/>
    </row>
    <row r="610" spans="1:29" s="23" customFormat="1" ht="31.5" x14ac:dyDescent="0.25">
      <c r="A610" s="30" t="s">
        <v>1288</v>
      </c>
      <c r="B610" s="31" t="s">
        <v>48</v>
      </c>
      <c r="C610" s="32" t="s">
        <v>29</v>
      </c>
      <c r="D610" s="33" t="s">
        <v>30</v>
      </c>
      <c r="E610" s="33">
        <f>SUM(E611,E614,E617,E624)</f>
        <v>0</v>
      </c>
      <c r="F610" s="32" t="s">
        <v>30</v>
      </c>
      <c r="G610" s="33">
        <f>SUM(G611,G614,G617,G624)</f>
        <v>0</v>
      </c>
      <c r="H610" s="32" t="s">
        <v>30</v>
      </c>
      <c r="I610" s="33">
        <f t="shared" ref="I610" si="232">SUM(I611,I614,I617,I624)</f>
        <v>0</v>
      </c>
      <c r="J610" s="32" t="s">
        <v>30</v>
      </c>
      <c r="K610" s="33">
        <f t="shared" ref="K610" si="233">SUM(K611,K614,K617,K624)</f>
        <v>0</v>
      </c>
      <c r="L610" s="32" t="s">
        <v>30</v>
      </c>
      <c r="M610" s="33">
        <f t="shared" ref="M610" si="234">SUM(M611,M614,M617,M624)</f>
        <v>0</v>
      </c>
      <c r="N610" s="32" t="s">
        <v>30</v>
      </c>
      <c r="O610" s="33">
        <f t="shared" ref="O610" si="235">SUM(O611,O614,O617,O624)</f>
        <v>0</v>
      </c>
      <c r="P610" s="32" t="s">
        <v>30</v>
      </c>
      <c r="Q610" s="33">
        <f t="shared" ref="Q610" si="236">SUM(Q611,Q614,Q617,Q624)</f>
        <v>0</v>
      </c>
      <c r="R610" s="84" t="s">
        <v>30</v>
      </c>
      <c r="S610" s="35">
        <v>0</v>
      </c>
      <c r="T610" s="85" t="s">
        <v>30</v>
      </c>
      <c r="U610" s="21"/>
      <c r="W610" s="22"/>
    </row>
    <row r="611" spans="1:29" s="23" customFormat="1" ht="63" x14ac:dyDescent="0.25">
      <c r="A611" s="36" t="s">
        <v>1289</v>
      </c>
      <c r="B611" s="36" t="s">
        <v>50</v>
      </c>
      <c r="C611" s="32" t="s">
        <v>29</v>
      </c>
      <c r="D611" s="33" t="s">
        <v>30</v>
      </c>
      <c r="E611" s="33">
        <f t="shared" ref="E611" si="237">E612+E613</f>
        <v>0</v>
      </c>
      <c r="F611" s="32" t="s">
        <v>30</v>
      </c>
      <c r="G611" s="33">
        <f t="shared" ref="G611" si="238">G612+G613</f>
        <v>0</v>
      </c>
      <c r="H611" s="32" t="s">
        <v>30</v>
      </c>
      <c r="I611" s="33">
        <f t="shared" ref="I611" si="239">I612+I613</f>
        <v>0</v>
      </c>
      <c r="J611" s="32" t="s">
        <v>30</v>
      </c>
      <c r="K611" s="33">
        <f t="shared" ref="K611" si="240">K612+K613</f>
        <v>0</v>
      </c>
      <c r="L611" s="32" t="s">
        <v>30</v>
      </c>
      <c r="M611" s="33">
        <f t="shared" ref="M611" si="241">M612+M613</f>
        <v>0</v>
      </c>
      <c r="N611" s="32" t="s">
        <v>30</v>
      </c>
      <c r="O611" s="33">
        <f t="shared" ref="O611" si="242">O612+O613</f>
        <v>0</v>
      </c>
      <c r="P611" s="32" t="s">
        <v>30</v>
      </c>
      <c r="Q611" s="33">
        <f t="shared" ref="Q611" si="243">Q612+Q613</f>
        <v>0</v>
      </c>
      <c r="R611" s="84" t="s">
        <v>30</v>
      </c>
      <c r="S611" s="35">
        <v>0</v>
      </c>
      <c r="T611" s="85" t="s">
        <v>30</v>
      </c>
      <c r="U611" s="21"/>
      <c r="W611" s="22"/>
    </row>
    <row r="612" spans="1:29" s="23" customFormat="1" ht="31.5" x14ac:dyDescent="0.25">
      <c r="A612" s="36" t="s">
        <v>1290</v>
      </c>
      <c r="B612" s="36" t="s">
        <v>54</v>
      </c>
      <c r="C612" s="32" t="s">
        <v>29</v>
      </c>
      <c r="D612" s="33" t="s">
        <v>30</v>
      </c>
      <c r="E612" s="33">
        <v>0</v>
      </c>
      <c r="F612" s="32" t="s">
        <v>30</v>
      </c>
      <c r="G612" s="33">
        <v>0</v>
      </c>
      <c r="H612" s="32" t="s">
        <v>30</v>
      </c>
      <c r="I612" s="33">
        <v>0</v>
      </c>
      <c r="J612" s="32" t="s">
        <v>30</v>
      </c>
      <c r="K612" s="33">
        <v>0</v>
      </c>
      <c r="L612" s="32" t="s">
        <v>30</v>
      </c>
      <c r="M612" s="33">
        <v>0</v>
      </c>
      <c r="N612" s="32" t="s">
        <v>30</v>
      </c>
      <c r="O612" s="33">
        <v>0</v>
      </c>
      <c r="P612" s="32" t="s">
        <v>30</v>
      </c>
      <c r="Q612" s="33">
        <v>0</v>
      </c>
      <c r="R612" s="84" t="s">
        <v>30</v>
      </c>
      <c r="S612" s="35">
        <v>0</v>
      </c>
      <c r="T612" s="85" t="s">
        <v>30</v>
      </c>
      <c r="U612" s="21"/>
      <c r="W612" s="22"/>
    </row>
    <row r="613" spans="1:29" s="23" customFormat="1" ht="31.5" x14ac:dyDescent="0.25">
      <c r="A613" s="36" t="s">
        <v>1291</v>
      </c>
      <c r="B613" s="36" t="s">
        <v>54</v>
      </c>
      <c r="C613" s="32" t="s">
        <v>29</v>
      </c>
      <c r="D613" s="33" t="s">
        <v>30</v>
      </c>
      <c r="E613" s="33">
        <v>0</v>
      </c>
      <c r="F613" s="32" t="s">
        <v>30</v>
      </c>
      <c r="G613" s="33">
        <v>0</v>
      </c>
      <c r="H613" s="32" t="s">
        <v>30</v>
      </c>
      <c r="I613" s="33">
        <v>0</v>
      </c>
      <c r="J613" s="32" t="s">
        <v>30</v>
      </c>
      <c r="K613" s="33">
        <v>0</v>
      </c>
      <c r="L613" s="32" t="s">
        <v>30</v>
      </c>
      <c r="M613" s="33">
        <v>0</v>
      </c>
      <c r="N613" s="32" t="s">
        <v>30</v>
      </c>
      <c r="O613" s="33">
        <v>0</v>
      </c>
      <c r="P613" s="32" t="s">
        <v>30</v>
      </c>
      <c r="Q613" s="33">
        <v>0</v>
      </c>
      <c r="R613" s="84" t="s">
        <v>30</v>
      </c>
      <c r="S613" s="35">
        <v>0</v>
      </c>
      <c r="T613" s="85" t="s">
        <v>30</v>
      </c>
      <c r="U613" s="21"/>
      <c r="W613" s="22"/>
    </row>
    <row r="614" spans="1:29" s="23" customFormat="1" ht="47.25" x14ac:dyDescent="0.25">
      <c r="A614" s="30" t="s">
        <v>1292</v>
      </c>
      <c r="B614" s="36" t="s">
        <v>56</v>
      </c>
      <c r="C614" s="32" t="s">
        <v>29</v>
      </c>
      <c r="D614" s="33" t="s">
        <v>30</v>
      </c>
      <c r="E614" s="33">
        <f t="shared" ref="E614" si="244">E615+E616</f>
        <v>0</v>
      </c>
      <c r="F614" s="32" t="s">
        <v>30</v>
      </c>
      <c r="G614" s="33">
        <f t="shared" ref="G614" si="245">G615+G616</f>
        <v>0</v>
      </c>
      <c r="H614" s="32" t="s">
        <v>30</v>
      </c>
      <c r="I614" s="33">
        <f t="shared" ref="I614" si="246">I615+I616</f>
        <v>0</v>
      </c>
      <c r="J614" s="32" t="s">
        <v>30</v>
      </c>
      <c r="K614" s="33">
        <f t="shared" ref="K614" si="247">K615+K616</f>
        <v>0</v>
      </c>
      <c r="L614" s="32" t="s">
        <v>30</v>
      </c>
      <c r="M614" s="33">
        <f t="shared" ref="M614" si="248">M615+M616</f>
        <v>0</v>
      </c>
      <c r="N614" s="32" t="s">
        <v>30</v>
      </c>
      <c r="O614" s="33">
        <f t="shared" ref="O614" si="249">O615+O616</f>
        <v>0</v>
      </c>
      <c r="P614" s="32" t="s">
        <v>30</v>
      </c>
      <c r="Q614" s="33">
        <f t="shared" ref="Q614" si="250">Q615+Q616</f>
        <v>0</v>
      </c>
      <c r="R614" s="84" t="s">
        <v>30</v>
      </c>
      <c r="S614" s="35">
        <v>0</v>
      </c>
      <c r="T614" s="85" t="s">
        <v>30</v>
      </c>
      <c r="U614" s="21"/>
      <c r="W614" s="22"/>
    </row>
    <row r="615" spans="1:29" s="23" customFormat="1" ht="31.5" x14ac:dyDescent="0.25">
      <c r="A615" s="30" t="s">
        <v>1293</v>
      </c>
      <c r="B615" s="36" t="s">
        <v>1139</v>
      </c>
      <c r="C615" s="32" t="s">
        <v>29</v>
      </c>
      <c r="D615" s="33" t="s">
        <v>30</v>
      </c>
      <c r="E615" s="33">
        <v>0</v>
      </c>
      <c r="F615" s="32" t="s">
        <v>30</v>
      </c>
      <c r="G615" s="33">
        <v>0</v>
      </c>
      <c r="H615" s="32" t="s">
        <v>30</v>
      </c>
      <c r="I615" s="33">
        <v>0</v>
      </c>
      <c r="J615" s="32" t="s">
        <v>30</v>
      </c>
      <c r="K615" s="33">
        <v>0</v>
      </c>
      <c r="L615" s="32" t="s">
        <v>30</v>
      </c>
      <c r="M615" s="33">
        <v>0</v>
      </c>
      <c r="N615" s="32" t="s">
        <v>30</v>
      </c>
      <c r="O615" s="33">
        <v>0</v>
      </c>
      <c r="P615" s="32" t="s">
        <v>30</v>
      </c>
      <c r="Q615" s="33">
        <v>0</v>
      </c>
      <c r="R615" s="84" t="s">
        <v>30</v>
      </c>
      <c r="S615" s="35">
        <v>0</v>
      </c>
      <c r="T615" s="85" t="s">
        <v>30</v>
      </c>
      <c r="U615" s="21"/>
      <c r="W615" s="22"/>
    </row>
    <row r="616" spans="1:29" s="23" customFormat="1" ht="31.5" x14ac:dyDescent="0.25">
      <c r="A616" s="30" t="s">
        <v>1294</v>
      </c>
      <c r="B616" s="36" t="s">
        <v>54</v>
      </c>
      <c r="C616" s="32" t="s">
        <v>29</v>
      </c>
      <c r="D616" s="33" t="s">
        <v>30</v>
      </c>
      <c r="E616" s="33">
        <v>0</v>
      </c>
      <c r="F616" s="32" t="s">
        <v>30</v>
      </c>
      <c r="G616" s="33">
        <v>0</v>
      </c>
      <c r="H616" s="32" t="s">
        <v>30</v>
      </c>
      <c r="I616" s="33">
        <v>0</v>
      </c>
      <c r="J616" s="32" t="s">
        <v>30</v>
      </c>
      <c r="K616" s="33">
        <v>0</v>
      </c>
      <c r="L616" s="32" t="s">
        <v>30</v>
      </c>
      <c r="M616" s="33">
        <v>0</v>
      </c>
      <c r="N616" s="32" t="s">
        <v>30</v>
      </c>
      <c r="O616" s="33">
        <v>0</v>
      </c>
      <c r="P616" s="32" t="s">
        <v>30</v>
      </c>
      <c r="Q616" s="33">
        <v>0</v>
      </c>
      <c r="R616" s="84" t="s">
        <v>30</v>
      </c>
      <c r="S616" s="35">
        <v>0</v>
      </c>
      <c r="T616" s="85" t="s">
        <v>30</v>
      </c>
      <c r="U616" s="21"/>
      <c r="W616" s="22"/>
    </row>
    <row r="617" spans="1:29" s="23" customFormat="1" ht="47.25" x14ac:dyDescent="0.25">
      <c r="A617" s="30" t="s">
        <v>1295</v>
      </c>
      <c r="B617" s="36" t="s">
        <v>60</v>
      </c>
      <c r="C617" s="32" t="s">
        <v>29</v>
      </c>
      <c r="D617" s="33" t="s">
        <v>30</v>
      </c>
      <c r="E617" s="33">
        <f>SUM(E618,E619,E620,E621,E622)</f>
        <v>0</v>
      </c>
      <c r="F617" s="32" t="s">
        <v>30</v>
      </c>
      <c r="G617" s="33">
        <f t="shared" ref="G617" si="251">SUM(G618,G619,G620,G621,G622)</f>
        <v>0</v>
      </c>
      <c r="H617" s="32" t="s">
        <v>30</v>
      </c>
      <c r="I617" s="33">
        <f t="shared" ref="I617" si="252">SUM(I618,I619,I620,I621,I622)</f>
        <v>0</v>
      </c>
      <c r="J617" s="32" t="s">
        <v>30</v>
      </c>
      <c r="K617" s="33">
        <f t="shared" ref="K617" si="253">SUM(K618,K619,K620,K621,K622)</f>
        <v>0</v>
      </c>
      <c r="L617" s="32" t="s">
        <v>30</v>
      </c>
      <c r="M617" s="33">
        <f t="shared" ref="M617" si="254">SUM(M618,M619,M620,M621,M622)</f>
        <v>0</v>
      </c>
      <c r="N617" s="32" t="s">
        <v>30</v>
      </c>
      <c r="O617" s="33">
        <f t="shared" ref="O617" si="255">SUM(O618,O619,O620,O621,O622)</f>
        <v>0</v>
      </c>
      <c r="P617" s="32" t="s">
        <v>30</v>
      </c>
      <c r="Q617" s="33">
        <f t="shared" ref="Q617" si="256">SUM(Q618,Q619,Q620,Q621,Q622)</f>
        <v>0</v>
      </c>
      <c r="R617" s="84" t="s">
        <v>30</v>
      </c>
      <c r="S617" s="35">
        <v>0</v>
      </c>
      <c r="T617" s="85" t="s">
        <v>30</v>
      </c>
      <c r="U617" s="21"/>
      <c r="W617" s="22"/>
    </row>
    <row r="618" spans="1:29" s="23" customFormat="1" ht="63" x14ac:dyDescent="0.25">
      <c r="A618" s="30" t="s">
        <v>1296</v>
      </c>
      <c r="B618" s="36" t="s">
        <v>62</v>
      </c>
      <c r="C618" s="32" t="s">
        <v>29</v>
      </c>
      <c r="D618" s="33" t="s">
        <v>30</v>
      </c>
      <c r="E618" s="33">
        <v>0</v>
      </c>
      <c r="F618" s="32" t="s">
        <v>30</v>
      </c>
      <c r="G618" s="33">
        <v>0</v>
      </c>
      <c r="H618" s="32" t="s">
        <v>30</v>
      </c>
      <c r="I618" s="33">
        <v>0</v>
      </c>
      <c r="J618" s="32" t="s">
        <v>30</v>
      </c>
      <c r="K618" s="33">
        <v>0</v>
      </c>
      <c r="L618" s="32" t="s">
        <v>30</v>
      </c>
      <c r="M618" s="33">
        <v>0</v>
      </c>
      <c r="N618" s="32" t="s">
        <v>30</v>
      </c>
      <c r="O618" s="33">
        <v>0</v>
      </c>
      <c r="P618" s="32" t="s">
        <v>30</v>
      </c>
      <c r="Q618" s="33">
        <v>0</v>
      </c>
      <c r="R618" s="84" t="s">
        <v>30</v>
      </c>
      <c r="S618" s="35">
        <v>0</v>
      </c>
      <c r="T618" s="85" t="s">
        <v>30</v>
      </c>
      <c r="U618" s="21"/>
      <c r="W618" s="22"/>
    </row>
    <row r="619" spans="1:29" s="23" customFormat="1" ht="63" x14ac:dyDescent="0.25">
      <c r="A619" s="30" t="s">
        <v>1297</v>
      </c>
      <c r="B619" s="34" t="s">
        <v>64</v>
      </c>
      <c r="C619" s="34" t="s">
        <v>29</v>
      </c>
      <c r="D619" s="39" t="s">
        <v>30</v>
      </c>
      <c r="E619" s="39">
        <v>0</v>
      </c>
      <c r="F619" s="32" t="s">
        <v>30</v>
      </c>
      <c r="G619" s="39">
        <v>0</v>
      </c>
      <c r="H619" s="32" t="s">
        <v>30</v>
      </c>
      <c r="I619" s="39">
        <v>0</v>
      </c>
      <c r="J619" s="32" t="s">
        <v>30</v>
      </c>
      <c r="K619" s="39">
        <v>0</v>
      </c>
      <c r="L619" s="32" t="s">
        <v>30</v>
      </c>
      <c r="M619" s="39">
        <v>0</v>
      </c>
      <c r="N619" s="32" t="s">
        <v>30</v>
      </c>
      <c r="O619" s="39">
        <v>0</v>
      </c>
      <c r="P619" s="32" t="s">
        <v>30</v>
      </c>
      <c r="Q619" s="39">
        <v>0</v>
      </c>
      <c r="R619" s="84" t="s">
        <v>30</v>
      </c>
      <c r="S619" s="35">
        <v>0</v>
      </c>
      <c r="T619" s="85" t="s">
        <v>30</v>
      </c>
      <c r="U619" s="21"/>
      <c r="W619" s="22"/>
    </row>
    <row r="620" spans="1:29" s="23" customFormat="1" ht="63" x14ac:dyDescent="0.25">
      <c r="A620" s="30" t="s">
        <v>1298</v>
      </c>
      <c r="B620" s="31" t="s">
        <v>66</v>
      </c>
      <c r="C620" s="32" t="s">
        <v>29</v>
      </c>
      <c r="D620" s="33" t="s">
        <v>30</v>
      </c>
      <c r="E620" s="33">
        <v>0</v>
      </c>
      <c r="F620" s="32" t="s">
        <v>30</v>
      </c>
      <c r="G620" s="33">
        <v>0</v>
      </c>
      <c r="H620" s="32" t="s">
        <v>30</v>
      </c>
      <c r="I620" s="33">
        <v>0</v>
      </c>
      <c r="J620" s="32" t="s">
        <v>30</v>
      </c>
      <c r="K620" s="33">
        <v>0</v>
      </c>
      <c r="L620" s="32" t="s">
        <v>30</v>
      </c>
      <c r="M620" s="33">
        <v>0</v>
      </c>
      <c r="N620" s="32" t="s">
        <v>30</v>
      </c>
      <c r="O620" s="33">
        <v>0</v>
      </c>
      <c r="P620" s="32" t="s">
        <v>30</v>
      </c>
      <c r="Q620" s="33">
        <v>0</v>
      </c>
      <c r="R620" s="84" t="s">
        <v>30</v>
      </c>
      <c r="S620" s="35">
        <v>0</v>
      </c>
      <c r="T620" s="85" t="s">
        <v>30</v>
      </c>
      <c r="U620" s="21"/>
      <c r="W620" s="22"/>
    </row>
    <row r="621" spans="1:29" s="23" customFormat="1" ht="78.75" x14ac:dyDescent="0.25">
      <c r="A621" s="30" t="s">
        <v>1299</v>
      </c>
      <c r="B621" s="31" t="s">
        <v>68</v>
      </c>
      <c r="C621" s="32" t="s">
        <v>29</v>
      </c>
      <c r="D621" s="33" t="s">
        <v>30</v>
      </c>
      <c r="E621" s="33">
        <v>0</v>
      </c>
      <c r="F621" s="32" t="s">
        <v>30</v>
      </c>
      <c r="G621" s="33">
        <v>0</v>
      </c>
      <c r="H621" s="32" t="s">
        <v>30</v>
      </c>
      <c r="I621" s="33">
        <v>0</v>
      </c>
      <c r="J621" s="32" t="s">
        <v>30</v>
      </c>
      <c r="K621" s="33">
        <v>0</v>
      </c>
      <c r="L621" s="32" t="s">
        <v>30</v>
      </c>
      <c r="M621" s="33">
        <v>0</v>
      </c>
      <c r="N621" s="32" t="s">
        <v>30</v>
      </c>
      <c r="O621" s="33">
        <v>0</v>
      </c>
      <c r="P621" s="32" t="s">
        <v>30</v>
      </c>
      <c r="Q621" s="33">
        <v>0</v>
      </c>
      <c r="R621" s="84" t="s">
        <v>30</v>
      </c>
      <c r="S621" s="35">
        <v>0</v>
      </c>
      <c r="T621" s="85" t="s">
        <v>30</v>
      </c>
      <c r="U621" s="21"/>
      <c r="W621" s="22"/>
    </row>
    <row r="622" spans="1:29" s="23" customFormat="1" ht="78.75" x14ac:dyDescent="0.25">
      <c r="A622" s="34" t="s">
        <v>1300</v>
      </c>
      <c r="B622" s="34" t="s">
        <v>70</v>
      </c>
      <c r="C622" s="34" t="s">
        <v>29</v>
      </c>
      <c r="D622" s="33" t="s">
        <v>30</v>
      </c>
      <c r="E622" s="33">
        <f t="shared" ref="E622" si="257">SUM(E623)</f>
        <v>0</v>
      </c>
      <c r="F622" s="32" t="s">
        <v>30</v>
      </c>
      <c r="G622" s="33">
        <f t="shared" ref="G622" si="258">SUM(G623)</f>
        <v>0</v>
      </c>
      <c r="H622" s="32" t="s">
        <v>30</v>
      </c>
      <c r="I622" s="33">
        <f t="shared" ref="I622" si="259">SUM(I623)</f>
        <v>0</v>
      </c>
      <c r="J622" s="32" t="s">
        <v>30</v>
      </c>
      <c r="K622" s="33">
        <f t="shared" ref="K622" si="260">SUM(K623)</f>
        <v>0</v>
      </c>
      <c r="L622" s="32" t="s">
        <v>30</v>
      </c>
      <c r="M622" s="33">
        <f t="shared" ref="M622" si="261">SUM(M623)</f>
        <v>0</v>
      </c>
      <c r="N622" s="32" t="s">
        <v>30</v>
      </c>
      <c r="O622" s="33">
        <f t="shared" ref="O622" si="262">SUM(O623)</f>
        <v>0</v>
      </c>
      <c r="P622" s="32" t="s">
        <v>30</v>
      </c>
      <c r="Q622" s="33">
        <f t="shared" ref="Q622" si="263">SUM(Q623)</f>
        <v>0</v>
      </c>
      <c r="R622" s="84" t="s">
        <v>30</v>
      </c>
      <c r="S622" s="35">
        <v>0</v>
      </c>
      <c r="T622" s="85" t="s">
        <v>30</v>
      </c>
      <c r="U622" s="21"/>
      <c r="W622" s="22"/>
    </row>
    <row r="623" spans="1:29" ht="47.25" x14ac:dyDescent="0.25">
      <c r="A623" s="44" t="s">
        <v>1300</v>
      </c>
      <c r="B623" s="43" t="s">
        <v>1301</v>
      </c>
      <c r="C623" s="44" t="s">
        <v>1302</v>
      </c>
      <c r="D623" s="45" t="s">
        <v>30</v>
      </c>
      <c r="E623" s="45" t="s">
        <v>30</v>
      </c>
      <c r="F623" s="44" t="s">
        <v>30</v>
      </c>
      <c r="G623" s="46" t="s">
        <v>30</v>
      </c>
      <c r="H623" s="46" t="s">
        <v>30</v>
      </c>
      <c r="I623" s="46" t="s">
        <v>30</v>
      </c>
      <c r="J623" s="44" t="s">
        <v>30</v>
      </c>
      <c r="K623" s="45" t="s">
        <v>30</v>
      </c>
      <c r="L623" s="44" t="s">
        <v>30</v>
      </c>
      <c r="M623" s="45">
        <v>0</v>
      </c>
      <c r="N623" s="44" t="s">
        <v>30</v>
      </c>
      <c r="O623" s="47" t="s">
        <v>30</v>
      </c>
      <c r="P623" s="46" t="s">
        <v>30</v>
      </c>
      <c r="Q623" s="47" t="s">
        <v>30</v>
      </c>
      <c r="R623" s="71" t="s">
        <v>30</v>
      </c>
      <c r="S623" s="88" t="s">
        <v>30</v>
      </c>
      <c r="T623" s="86" t="s">
        <v>1303</v>
      </c>
      <c r="U623" s="21"/>
      <c r="W623" s="13"/>
      <c r="X623" s="23"/>
      <c r="Y623" s="23"/>
      <c r="Z623" s="23"/>
      <c r="AA623" s="23"/>
      <c r="AC623" s="23"/>
    </row>
    <row r="624" spans="1:29" s="23" customFormat="1" ht="31.5" x14ac:dyDescent="0.25">
      <c r="A624" s="34" t="s">
        <v>1304</v>
      </c>
      <c r="B624" s="34" t="s">
        <v>80</v>
      </c>
      <c r="C624" s="34" t="s">
        <v>29</v>
      </c>
      <c r="D624" s="33" t="s">
        <v>30</v>
      </c>
      <c r="E624" s="33">
        <v>0</v>
      </c>
      <c r="F624" s="26" t="s">
        <v>30</v>
      </c>
      <c r="G624" s="27">
        <v>0</v>
      </c>
      <c r="H624" s="26" t="s">
        <v>30</v>
      </c>
      <c r="I624" s="27">
        <v>0</v>
      </c>
      <c r="J624" s="26" t="s">
        <v>30</v>
      </c>
      <c r="K624" s="33">
        <v>0</v>
      </c>
      <c r="L624" s="26" t="s">
        <v>30</v>
      </c>
      <c r="M624" s="33">
        <v>0</v>
      </c>
      <c r="N624" s="26" t="s">
        <v>30</v>
      </c>
      <c r="O624" s="33">
        <v>0</v>
      </c>
      <c r="P624" s="26" t="s">
        <v>30</v>
      </c>
      <c r="Q624" s="33">
        <v>0</v>
      </c>
      <c r="R624" s="78" t="s">
        <v>30</v>
      </c>
      <c r="S624" s="35">
        <v>0</v>
      </c>
      <c r="T624" s="79" t="s">
        <v>30</v>
      </c>
      <c r="U624" s="21"/>
      <c r="W624" s="22"/>
    </row>
    <row r="625" spans="1:29" s="23" customFormat="1" ht="47.25" x14ac:dyDescent="0.25">
      <c r="A625" s="34" t="s">
        <v>1305</v>
      </c>
      <c r="B625" s="34" t="s">
        <v>82</v>
      </c>
      <c r="C625" s="34" t="s">
        <v>29</v>
      </c>
      <c r="D625" s="33" t="s">
        <v>30</v>
      </c>
      <c r="E625" s="33">
        <f>E626+E627+E628+E629</f>
        <v>0</v>
      </c>
      <c r="F625" s="32" t="s">
        <v>30</v>
      </c>
      <c r="G625" s="33">
        <f>G626+G627+G628+G629</f>
        <v>0</v>
      </c>
      <c r="H625" s="32" t="s">
        <v>30</v>
      </c>
      <c r="I625" s="33">
        <f>I626+I627+I628+I629</f>
        <v>0</v>
      </c>
      <c r="J625" s="32" t="s">
        <v>30</v>
      </c>
      <c r="K625" s="33">
        <f>K626+K627+K628+K629</f>
        <v>0</v>
      </c>
      <c r="L625" s="32" t="s">
        <v>30</v>
      </c>
      <c r="M625" s="33">
        <f>M626+M627+M628+M629</f>
        <v>0</v>
      </c>
      <c r="N625" s="32" t="s">
        <v>30</v>
      </c>
      <c r="O625" s="33">
        <f>O626+O627+O628+O629</f>
        <v>0</v>
      </c>
      <c r="P625" s="32" t="s">
        <v>30</v>
      </c>
      <c r="Q625" s="33">
        <f>Q626+Q627+Q628+Q629</f>
        <v>0</v>
      </c>
      <c r="R625" s="84" t="s">
        <v>30</v>
      </c>
      <c r="S625" s="35">
        <v>0</v>
      </c>
      <c r="T625" s="85" t="s">
        <v>30</v>
      </c>
      <c r="U625" s="21"/>
      <c r="W625" s="22"/>
    </row>
    <row r="626" spans="1:29" s="23" customFormat="1" ht="31.5" x14ac:dyDescent="0.25">
      <c r="A626" s="34" t="s">
        <v>1306</v>
      </c>
      <c r="B626" s="34" t="s">
        <v>84</v>
      </c>
      <c r="C626" s="34" t="s">
        <v>29</v>
      </c>
      <c r="D626" s="33" t="s">
        <v>30</v>
      </c>
      <c r="E626" s="33">
        <v>0</v>
      </c>
      <c r="F626" s="32" t="s">
        <v>30</v>
      </c>
      <c r="G626" s="33">
        <v>0</v>
      </c>
      <c r="H626" s="32" t="s">
        <v>30</v>
      </c>
      <c r="I626" s="33">
        <v>0</v>
      </c>
      <c r="J626" s="32" t="s">
        <v>30</v>
      </c>
      <c r="K626" s="33">
        <v>0</v>
      </c>
      <c r="L626" s="32" t="s">
        <v>30</v>
      </c>
      <c r="M626" s="33">
        <v>0</v>
      </c>
      <c r="N626" s="32" t="s">
        <v>30</v>
      </c>
      <c r="O626" s="33">
        <v>0</v>
      </c>
      <c r="P626" s="32" t="s">
        <v>30</v>
      </c>
      <c r="Q626" s="33">
        <v>0</v>
      </c>
      <c r="R626" s="84" t="s">
        <v>30</v>
      </c>
      <c r="S626" s="35">
        <v>0</v>
      </c>
      <c r="T626" s="85" t="s">
        <v>30</v>
      </c>
      <c r="U626" s="21"/>
      <c r="W626" s="22"/>
    </row>
    <row r="627" spans="1:29" s="23" customFormat="1" x14ac:dyDescent="0.25">
      <c r="A627" s="34" t="s">
        <v>1307</v>
      </c>
      <c r="B627" s="34" t="s">
        <v>95</v>
      </c>
      <c r="C627" s="34" t="s">
        <v>29</v>
      </c>
      <c r="D627" s="33" t="s">
        <v>30</v>
      </c>
      <c r="E627" s="33">
        <v>0</v>
      </c>
      <c r="F627" s="32" t="s">
        <v>30</v>
      </c>
      <c r="G627" s="33">
        <v>0</v>
      </c>
      <c r="H627" s="32" t="s">
        <v>30</v>
      </c>
      <c r="I627" s="33">
        <v>0</v>
      </c>
      <c r="J627" s="32" t="s">
        <v>30</v>
      </c>
      <c r="K627" s="33">
        <v>0</v>
      </c>
      <c r="L627" s="32" t="s">
        <v>30</v>
      </c>
      <c r="M627" s="33">
        <v>0</v>
      </c>
      <c r="N627" s="32" t="s">
        <v>30</v>
      </c>
      <c r="O627" s="33">
        <v>0</v>
      </c>
      <c r="P627" s="32" t="s">
        <v>30</v>
      </c>
      <c r="Q627" s="33">
        <v>0</v>
      </c>
      <c r="R627" s="84" t="s">
        <v>30</v>
      </c>
      <c r="S627" s="35">
        <v>0</v>
      </c>
      <c r="T627" s="85" t="s">
        <v>30</v>
      </c>
      <c r="U627" s="21"/>
      <c r="W627" s="22"/>
    </row>
    <row r="628" spans="1:29" s="23" customFormat="1" x14ac:dyDescent="0.25">
      <c r="A628" s="34" t="s">
        <v>1308</v>
      </c>
      <c r="B628" s="34" t="s">
        <v>109</v>
      </c>
      <c r="C628" s="34" t="s">
        <v>29</v>
      </c>
      <c r="D628" s="33" t="s">
        <v>30</v>
      </c>
      <c r="E628" s="33">
        <v>0</v>
      </c>
      <c r="F628" s="26" t="s">
        <v>30</v>
      </c>
      <c r="G628" s="27">
        <v>0</v>
      </c>
      <c r="H628" s="26" t="s">
        <v>30</v>
      </c>
      <c r="I628" s="27">
        <v>0</v>
      </c>
      <c r="J628" s="26" t="s">
        <v>30</v>
      </c>
      <c r="K628" s="33">
        <v>0</v>
      </c>
      <c r="L628" s="26" t="s">
        <v>30</v>
      </c>
      <c r="M628" s="33">
        <v>0</v>
      </c>
      <c r="N628" s="26" t="s">
        <v>30</v>
      </c>
      <c r="O628" s="33">
        <v>0</v>
      </c>
      <c r="P628" s="26" t="s">
        <v>30</v>
      </c>
      <c r="Q628" s="33">
        <v>0</v>
      </c>
      <c r="R628" s="78" t="s">
        <v>30</v>
      </c>
      <c r="S628" s="35">
        <v>0</v>
      </c>
      <c r="T628" s="79" t="s">
        <v>30</v>
      </c>
      <c r="U628" s="21"/>
      <c r="W628" s="22"/>
    </row>
    <row r="629" spans="1:29" s="23" customFormat="1" ht="31.5" x14ac:dyDescent="0.25">
      <c r="A629" s="34" t="s">
        <v>1309</v>
      </c>
      <c r="B629" s="34" t="s">
        <v>114</v>
      </c>
      <c r="C629" s="34" t="s">
        <v>29</v>
      </c>
      <c r="D629" s="33" t="s">
        <v>30</v>
      </c>
      <c r="E629" s="33">
        <v>0</v>
      </c>
      <c r="F629" s="32" t="s">
        <v>30</v>
      </c>
      <c r="G629" s="33">
        <v>0</v>
      </c>
      <c r="H629" s="32" t="s">
        <v>30</v>
      </c>
      <c r="I629" s="33">
        <v>0</v>
      </c>
      <c r="J629" s="32" t="s">
        <v>30</v>
      </c>
      <c r="K629" s="33">
        <v>0</v>
      </c>
      <c r="L629" s="32" t="s">
        <v>30</v>
      </c>
      <c r="M629" s="33">
        <v>0</v>
      </c>
      <c r="N629" s="32" t="s">
        <v>30</v>
      </c>
      <c r="O629" s="33">
        <v>0</v>
      </c>
      <c r="P629" s="32" t="s">
        <v>30</v>
      </c>
      <c r="Q629" s="33">
        <v>0</v>
      </c>
      <c r="R629" s="84" t="s">
        <v>30</v>
      </c>
      <c r="S629" s="35">
        <v>0</v>
      </c>
      <c r="T629" s="85" t="s">
        <v>30</v>
      </c>
      <c r="U629" s="21"/>
      <c r="W629" s="22"/>
    </row>
    <row r="630" spans="1:29" s="23" customFormat="1" ht="31.5" x14ac:dyDescent="0.25">
      <c r="A630" s="34" t="s">
        <v>1310</v>
      </c>
      <c r="B630" s="34" t="s">
        <v>132</v>
      </c>
      <c r="C630" s="34" t="s">
        <v>29</v>
      </c>
      <c r="D630" s="33" t="s">
        <v>30</v>
      </c>
      <c r="E630" s="33">
        <f t="shared" ref="E630" si="264">E631+E632+E633+E634</f>
        <v>259.10638002000002</v>
      </c>
      <c r="F630" s="26" t="s">
        <v>30</v>
      </c>
      <c r="G630" s="27">
        <f t="shared" ref="G630" si="265">G631+G632+G633+G634</f>
        <v>79.186288850000011</v>
      </c>
      <c r="H630" s="26" t="s">
        <v>30</v>
      </c>
      <c r="I630" s="27">
        <f t="shared" ref="I630" si="266">I631+I632+I633+I634</f>
        <v>179.92009117000001</v>
      </c>
      <c r="J630" s="26" t="s">
        <v>30</v>
      </c>
      <c r="K630" s="33">
        <f t="shared" ref="K630" si="267">K631+K632+K633+K634</f>
        <v>29.400200999999999</v>
      </c>
      <c r="L630" s="26" t="s">
        <v>30</v>
      </c>
      <c r="M630" s="33">
        <f t="shared" ref="M630" si="268">M631+M632+M633+M634</f>
        <v>23.486929749999998</v>
      </c>
      <c r="N630" s="26" t="s">
        <v>30</v>
      </c>
      <c r="O630" s="33">
        <f t="shared" ref="O630" si="269">O631+O632+O633+O634</f>
        <v>159.51591842000002</v>
      </c>
      <c r="P630" s="26" t="s">
        <v>30</v>
      </c>
      <c r="Q630" s="33">
        <f t="shared" ref="Q630" si="270">Q631+Q632+Q633+Q634</f>
        <v>-8.9960282500000019</v>
      </c>
      <c r="R630" s="78" t="s">
        <v>30</v>
      </c>
      <c r="S630" s="35">
        <f t="shared" ref="S630:S639" si="271">Q630/K630</f>
        <v>-0.30598526350211014</v>
      </c>
      <c r="T630" s="79" t="s">
        <v>30</v>
      </c>
      <c r="U630" s="21"/>
      <c r="W630" s="22"/>
    </row>
    <row r="631" spans="1:29" s="23" customFormat="1" ht="31.5" x14ac:dyDescent="0.25">
      <c r="A631" s="34" t="s">
        <v>1311</v>
      </c>
      <c r="B631" s="34" t="s">
        <v>134</v>
      </c>
      <c r="C631" s="34" t="s">
        <v>29</v>
      </c>
      <c r="D631" s="33" t="s">
        <v>30</v>
      </c>
      <c r="E631" s="33">
        <v>0</v>
      </c>
      <c r="F631" s="32" t="s">
        <v>30</v>
      </c>
      <c r="G631" s="33">
        <v>0</v>
      </c>
      <c r="H631" s="32" t="s">
        <v>30</v>
      </c>
      <c r="I631" s="33">
        <v>0</v>
      </c>
      <c r="J631" s="32" t="s">
        <v>30</v>
      </c>
      <c r="K631" s="33">
        <v>0</v>
      </c>
      <c r="L631" s="32" t="s">
        <v>30</v>
      </c>
      <c r="M631" s="33">
        <v>0</v>
      </c>
      <c r="N631" s="32" t="s">
        <v>30</v>
      </c>
      <c r="O631" s="33">
        <v>0</v>
      </c>
      <c r="P631" s="32" t="s">
        <v>30</v>
      </c>
      <c r="Q631" s="33">
        <v>0</v>
      </c>
      <c r="R631" s="84" t="s">
        <v>30</v>
      </c>
      <c r="S631" s="35">
        <v>0</v>
      </c>
      <c r="T631" s="85" t="s">
        <v>30</v>
      </c>
      <c r="U631" s="21"/>
      <c r="W631" s="22"/>
    </row>
    <row r="632" spans="1:29" s="23" customFormat="1" ht="31.5" x14ac:dyDescent="0.25">
      <c r="A632" s="34" t="s">
        <v>1312</v>
      </c>
      <c r="B632" s="34" t="s">
        <v>169</v>
      </c>
      <c r="C632" s="34" t="s">
        <v>29</v>
      </c>
      <c r="D632" s="33" t="s">
        <v>30</v>
      </c>
      <c r="E632" s="33">
        <v>0</v>
      </c>
      <c r="F632" s="32" t="s">
        <v>30</v>
      </c>
      <c r="G632" s="33">
        <v>0</v>
      </c>
      <c r="H632" s="32" t="s">
        <v>30</v>
      </c>
      <c r="I632" s="33">
        <v>0</v>
      </c>
      <c r="J632" s="32" t="s">
        <v>30</v>
      </c>
      <c r="K632" s="33">
        <v>0</v>
      </c>
      <c r="L632" s="32" t="s">
        <v>30</v>
      </c>
      <c r="M632" s="33">
        <v>0</v>
      </c>
      <c r="N632" s="32" t="s">
        <v>30</v>
      </c>
      <c r="O632" s="33">
        <v>0</v>
      </c>
      <c r="P632" s="32" t="s">
        <v>30</v>
      </c>
      <c r="Q632" s="33">
        <v>0</v>
      </c>
      <c r="R632" s="84" t="s">
        <v>30</v>
      </c>
      <c r="S632" s="35">
        <v>0</v>
      </c>
      <c r="T632" s="85" t="s">
        <v>30</v>
      </c>
      <c r="U632" s="21"/>
      <c r="W632" s="22"/>
    </row>
    <row r="633" spans="1:29" s="23" customFormat="1" ht="31.5" x14ac:dyDescent="0.25">
      <c r="A633" s="34" t="s">
        <v>1313</v>
      </c>
      <c r="B633" s="34" t="s">
        <v>171</v>
      </c>
      <c r="C633" s="34" t="s">
        <v>29</v>
      </c>
      <c r="D633" s="33" t="s">
        <v>30</v>
      </c>
      <c r="E633" s="33">
        <v>0</v>
      </c>
      <c r="F633" s="32" t="s">
        <v>30</v>
      </c>
      <c r="G633" s="33">
        <v>0</v>
      </c>
      <c r="H633" s="32" t="s">
        <v>30</v>
      </c>
      <c r="I633" s="33">
        <v>0</v>
      </c>
      <c r="J633" s="32" t="s">
        <v>30</v>
      </c>
      <c r="K633" s="33">
        <v>0</v>
      </c>
      <c r="L633" s="32" t="s">
        <v>30</v>
      </c>
      <c r="M633" s="33">
        <v>0</v>
      </c>
      <c r="N633" s="32" t="s">
        <v>30</v>
      </c>
      <c r="O633" s="33">
        <v>0</v>
      </c>
      <c r="P633" s="32" t="s">
        <v>30</v>
      </c>
      <c r="Q633" s="33">
        <v>0</v>
      </c>
      <c r="R633" s="84" t="s">
        <v>30</v>
      </c>
      <c r="S633" s="35">
        <v>0</v>
      </c>
      <c r="T633" s="85" t="s">
        <v>30</v>
      </c>
      <c r="U633" s="21"/>
      <c r="W633" s="22"/>
    </row>
    <row r="634" spans="1:29" s="23" customFormat="1" ht="31.5" x14ac:dyDescent="0.25">
      <c r="A634" s="34" t="s">
        <v>1314</v>
      </c>
      <c r="B634" s="34" t="s">
        <v>204</v>
      </c>
      <c r="C634" s="34" t="s">
        <v>29</v>
      </c>
      <c r="D634" s="33" t="s">
        <v>30</v>
      </c>
      <c r="E634" s="33">
        <f>SUM(E635:E640)</f>
        <v>259.10638002000002</v>
      </c>
      <c r="F634" s="32" t="s">
        <v>30</v>
      </c>
      <c r="G634" s="33">
        <f>SUM(G635:G640)</f>
        <v>79.186288850000011</v>
      </c>
      <c r="H634" s="32" t="s">
        <v>30</v>
      </c>
      <c r="I634" s="33">
        <f>SUM(I635:I640)</f>
        <v>179.92009117000001</v>
      </c>
      <c r="J634" s="32" t="s">
        <v>30</v>
      </c>
      <c r="K634" s="33">
        <f>SUM(K635:K640)</f>
        <v>29.400200999999999</v>
      </c>
      <c r="L634" s="32" t="s">
        <v>30</v>
      </c>
      <c r="M634" s="33">
        <f>SUM(M635:M640)</f>
        <v>23.486929749999998</v>
      </c>
      <c r="N634" s="32" t="s">
        <v>30</v>
      </c>
      <c r="O634" s="33">
        <f>SUM(O635:O640)</f>
        <v>159.51591842000002</v>
      </c>
      <c r="P634" s="32" t="s">
        <v>30</v>
      </c>
      <c r="Q634" s="33">
        <f>SUM(Q635:Q640)</f>
        <v>-8.9960282500000019</v>
      </c>
      <c r="R634" s="84" t="s">
        <v>30</v>
      </c>
      <c r="S634" s="35">
        <f t="shared" si="271"/>
        <v>-0.30598526350211014</v>
      </c>
      <c r="T634" s="85" t="s">
        <v>30</v>
      </c>
      <c r="U634" s="21"/>
      <c r="W634" s="22"/>
    </row>
    <row r="635" spans="1:29" ht="31.5" x14ac:dyDescent="0.25">
      <c r="A635" s="44" t="s">
        <v>1314</v>
      </c>
      <c r="B635" s="43" t="s">
        <v>1315</v>
      </c>
      <c r="C635" s="44" t="s">
        <v>1316</v>
      </c>
      <c r="D635" s="54" t="s">
        <v>30</v>
      </c>
      <c r="E635" s="45">
        <v>63.988</v>
      </c>
      <c r="F635" s="44" t="s">
        <v>30</v>
      </c>
      <c r="G635" s="46">
        <v>28.453998200000004</v>
      </c>
      <c r="H635" s="46" t="s">
        <v>30</v>
      </c>
      <c r="I635" s="46">
        <f t="shared" ref="I635:I639" si="272">E635-G635</f>
        <v>35.534001799999999</v>
      </c>
      <c r="J635" s="44" t="s">
        <v>30</v>
      </c>
      <c r="K635" s="45">
        <v>3.3424609300000001</v>
      </c>
      <c r="L635" s="44" t="s">
        <v>30</v>
      </c>
      <c r="M635" s="45">
        <v>3.4213971599999997</v>
      </c>
      <c r="N635" s="44" t="s">
        <v>30</v>
      </c>
      <c r="O635" s="47">
        <f t="shared" ref="O635:O639" si="273">I635-M635</f>
        <v>32.112604640000001</v>
      </c>
      <c r="P635" s="46" t="s">
        <v>30</v>
      </c>
      <c r="Q635" s="47">
        <f t="shared" ref="Q635:Q639" si="274">M635-K635</f>
        <v>7.8936229999999608E-2</v>
      </c>
      <c r="R635" s="71" t="s">
        <v>30</v>
      </c>
      <c r="S635" s="88">
        <f t="shared" si="271"/>
        <v>2.3616201252051616E-2</v>
      </c>
      <c r="T635" s="86" t="s">
        <v>30</v>
      </c>
      <c r="U635" s="21"/>
      <c r="W635" s="13"/>
      <c r="X635" s="23"/>
      <c r="Y635" s="23"/>
      <c r="Z635" s="23"/>
      <c r="AA635" s="23"/>
      <c r="AC635" s="23"/>
    </row>
    <row r="636" spans="1:29" ht="43.5" customHeight="1" x14ac:dyDescent="0.25">
      <c r="A636" s="44" t="s">
        <v>1314</v>
      </c>
      <c r="B636" s="43" t="s">
        <v>1317</v>
      </c>
      <c r="C636" s="44" t="s">
        <v>1318</v>
      </c>
      <c r="D636" s="45" t="s">
        <v>30</v>
      </c>
      <c r="E636" s="45">
        <v>59.11134706</v>
      </c>
      <c r="F636" s="44" t="s">
        <v>30</v>
      </c>
      <c r="G636" s="46">
        <v>28.933939859999999</v>
      </c>
      <c r="H636" s="46" t="s">
        <v>30</v>
      </c>
      <c r="I636" s="46">
        <f t="shared" si="272"/>
        <v>30.177407200000001</v>
      </c>
      <c r="J636" s="44" t="s">
        <v>30</v>
      </c>
      <c r="K636" s="45">
        <v>6.5695740899999997</v>
      </c>
      <c r="L636" s="44" t="s">
        <v>30</v>
      </c>
      <c r="M636" s="45">
        <v>0</v>
      </c>
      <c r="N636" s="44" t="s">
        <v>30</v>
      </c>
      <c r="O636" s="47">
        <f t="shared" si="273"/>
        <v>30.177407200000001</v>
      </c>
      <c r="P636" s="46" t="s">
        <v>30</v>
      </c>
      <c r="Q636" s="47">
        <f t="shared" si="274"/>
        <v>-6.5695740899999997</v>
      </c>
      <c r="R636" s="71" t="s">
        <v>30</v>
      </c>
      <c r="S636" s="88">
        <f t="shared" si="271"/>
        <v>-1</v>
      </c>
      <c r="T636" s="86" t="s">
        <v>1319</v>
      </c>
      <c r="U636" s="21"/>
      <c r="W636" s="13"/>
      <c r="X636" s="23"/>
      <c r="Y636" s="23"/>
      <c r="Z636" s="23"/>
      <c r="AA636" s="23"/>
      <c r="AC636" s="23"/>
    </row>
    <row r="637" spans="1:29" ht="31.5" x14ac:dyDescent="0.25">
      <c r="A637" s="44" t="s">
        <v>1314</v>
      </c>
      <c r="B637" s="43" t="s">
        <v>1320</v>
      </c>
      <c r="C637" s="44" t="s">
        <v>1321</v>
      </c>
      <c r="D637" s="45" t="s">
        <v>30</v>
      </c>
      <c r="E637" s="45">
        <v>65.473916959999997</v>
      </c>
      <c r="F637" s="44" t="s">
        <v>30</v>
      </c>
      <c r="G637" s="46">
        <v>0</v>
      </c>
      <c r="H637" s="46" t="s">
        <v>30</v>
      </c>
      <c r="I637" s="46">
        <f t="shared" si="272"/>
        <v>65.473916959999997</v>
      </c>
      <c r="J637" s="44" t="s">
        <v>30</v>
      </c>
      <c r="K637" s="45">
        <v>15.004106520000001</v>
      </c>
      <c r="L637" s="44" t="s">
        <v>30</v>
      </c>
      <c r="M637" s="45">
        <v>15.121916589999998</v>
      </c>
      <c r="N637" s="44" t="s">
        <v>30</v>
      </c>
      <c r="O637" s="47">
        <f t="shared" si="273"/>
        <v>50.352000369999999</v>
      </c>
      <c r="P637" s="46" t="s">
        <v>30</v>
      </c>
      <c r="Q637" s="47">
        <f t="shared" si="274"/>
        <v>0.11781006999999732</v>
      </c>
      <c r="R637" s="71" t="s">
        <v>30</v>
      </c>
      <c r="S637" s="88">
        <f t="shared" si="271"/>
        <v>7.851855080004945E-3</v>
      </c>
      <c r="T637" s="86" t="s">
        <v>30</v>
      </c>
      <c r="U637" s="21"/>
      <c r="W637" s="13"/>
      <c r="X637" s="23"/>
      <c r="Y637" s="23"/>
      <c r="Z637" s="23"/>
      <c r="AA637" s="23"/>
      <c r="AC637" s="23"/>
    </row>
    <row r="638" spans="1:29" ht="63" x14ac:dyDescent="0.25">
      <c r="A638" s="44" t="s">
        <v>1314</v>
      </c>
      <c r="B638" s="43" t="s">
        <v>1322</v>
      </c>
      <c r="C638" s="44" t="s">
        <v>1323</v>
      </c>
      <c r="D638" s="45" t="s">
        <v>30</v>
      </c>
      <c r="E638" s="45">
        <v>1.0981160000000001</v>
      </c>
      <c r="F638" s="44" t="s">
        <v>30</v>
      </c>
      <c r="G638" s="46">
        <v>0</v>
      </c>
      <c r="H638" s="46" t="s">
        <v>30</v>
      </c>
      <c r="I638" s="46">
        <f t="shared" si="272"/>
        <v>1.0981160000000001</v>
      </c>
      <c r="J638" s="44" t="s">
        <v>30</v>
      </c>
      <c r="K638" s="45">
        <v>1.0981160000000001</v>
      </c>
      <c r="L638" s="44" t="s">
        <v>30</v>
      </c>
      <c r="M638" s="45">
        <v>0</v>
      </c>
      <c r="N638" s="44" t="s">
        <v>30</v>
      </c>
      <c r="O638" s="47">
        <f t="shared" si="273"/>
        <v>1.0981160000000001</v>
      </c>
      <c r="P638" s="46" t="s">
        <v>30</v>
      </c>
      <c r="Q638" s="47">
        <f t="shared" si="274"/>
        <v>-1.0981160000000001</v>
      </c>
      <c r="R638" s="71" t="s">
        <v>30</v>
      </c>
      <c r="S638" s="88">
        <f t="shared" si="271"/>
        <v>-1</v>
      </c>
      <c r="T638" s="86" t="s">
        <v>1324</v>
      </c>
      <c r="U638" s="21"/>
      <c r="W638" s="13"/>
      <c r="X638" s="23"/>
      <c r="Y638" s="23"/>
      <c r="Z638" s="23"/>
      <c r="AA638" s="23"/>
      <c r="AC638" s="23"/>
    </row>
    <row r="639" spans="1:29" ht="31.5" x14ac:dyDescent="0.25">
      <c r="A639" s="44" t="s">
        <v>1314</v>
      </c>
      <c r="B639" s="43" t="s">
        <v>1325</v>
      </c>
      <c r="C639" s="44" t="s">
        <v>1326</v>
      </c>
      <c r="D639" s="45" t="s">
        <v>30</v>
      </c>
      <c r="E639" s="45">
        <v>69.435000000000002</v>
      </c>
      <c r="F639" s="44" t="s">
        <v>30</v>
      </c>
      <c r="G639" s="46">
        <v>21.798350790000001</v>
      </c>
      <c r="H639" s="46" t="s">
        <v>30</v>
      </c>
      <c r="I639" s="46">
        <f t="shared" si="272"/>
        <v>47.636649210000002</v>
      </c>
      <c r="J639" s="44" t="s">
        <v>30</v>
      </c>
      <c r="K639" s="45">
        <v>3.38594346</v>
      </c>
      <c r="L639" s="44" t="s">
        <v>30</v>
      </c>
      <c r="M639" s="45">
        <v>1.860859</v>
      </c>
      <c r="N639" s="44" t="s">
        <v>30</v>
      </c>
      <c r="O639" s="47">
        <f t="shared" si="273"/>
        <v>45.775790210000004</v>
      </c>
      <c r="P639" s="46" t="s">
        <v>30</v>
      </c>
      <c r="Q639" s="47">
        <f t="shared" si="274"/>
        <v>-1.52508446</v>
      </c>
      <c r="R639" s="71" t="s">
        <v>30</v>
      </c>
      <c r="S639" s="88">
        <f t="shared" si="271"/>
        <v>-0.45041639886095441</v>
      </c>
      <c r="T639" s="86" t="s">
        <v>1327</v>
      </c>
      <c r="U639" s="21"/>
      <c r="W639" s="13"/>
      <c r="X639" s="23"/>
      <c r="Y639" s="23"/>
      <c r="Z639" s="23"/>
      <c r="AA639" s="23"/>
      <c r="AC639" s="23"/>
    </row>
    <row r="640" spans="1:29" ht="45" customHeight="1" x14ac:dyDescent="0.25">
      <c r="A640" s="44" t="s">
        <v>1314</v>
      </c>
      <c r="B640" s="43" t="s">
        <v>1328</v>
      </c>
      <c r="C640" s="44" t="s">
        <v>1329</v>
      </c>
      <c r="D640" s="54" t="s">
        <v>30</v>
      </c>
      <c r="E640" s="45" t="s">
        <v>30</v>
      </c>
      <c r="F640" s="44" t="s">
        <v>30</v>
      </c>
      <c r="G640" s="46" t="s">
        <v>30</v>
      </c>
      <c r="H640" s="46" t="s">
        <v>30</v>
      </c>
      <c r="I640" s="46" t="s">
        <v>30</v>
      </c>
      <c r="J640" s="44" t="s">
        <v>30</v>
      </c>
      <c r="K640" s="45" t="s">
        <v>30</v>
      </c>
      <c r="L640" s="44" t="s">
        <v>30</v>
      </c>
      <c r="M640" s="45">
        <v>3.082757</v>
      </c>
      <c r="N640" s="44" t="s">
        <v>30</v>
      </c>
      <c r="O640" s="47" t="s">
        <v>30</v>
      </c>
      <c r="P640" s="46" t="s">
        <v>30</v>
      </c>
      <c r="Q640" s="47" t="s">
        <v>30</v>
      </c>
      <c r="R640" s="71" t="s">
        <v>30</v>
      </c>
      <c r="S640" s="88" t="s">
        <v>30</v>
      </c>
      <c r="T640" s="86" t="s">
        <v>313</v>
      </c>
      <c r="U640" s="21"/>
      <c r="W640" s="13"/>
      <c r="X640" s="23"/>
      <c r="Y640" s="23"/>
      <c r="Z640" s="23"/>
      <c r="AA640" s="23"/>
      <c r="AC640" s="23"/>
    </row>
    <row r="641" spans="1:29" s="23" customFormat="1" ht="47.25" x14ac:dyDescent="0.25">
      <c r="A641" s="34" t="s">
        <v>1330</v>
      </c>
      <c r="B641" s="34" t="s">
        <v>350</v>
      </c>
      <c r="C641" s="34" t="s">
        <v>29</v>
      </c>
      <c r="D641" s="33" t="s">
        <v>30</v>
      </c>
      <c r="E641" s="33">
        <v>0</v>
      </c>
      <c r="F641" s="26" t="s">
        <v>30</v>
      </c>
      <c r="G641" s="27">
        <v>0</v>
      </c>
      <c r="H641" s="26" t="s">
        <v>30</v>
      </c>
      <c r="I641" s="27">
        <v>0</v>
      </c>
      <c r="J641" s="26" t="s">
        <v>30</v>
      </c>
      <c r="K641" s="33">
        <v>0</v>
      </c>
      <c r="L641" s="26" t="s">
        <v>30</v>
      </c>
      <c r="M641" s="33">
        <v>0</v>
      </c>
      <c r="N641" s="26" t="s">
        <v>30</v>
      </c>
      <c r="O641" s="33">
        <v>0</v>
      </c>
      <c r="P641" s="26" t="s">
        <v>30</v>
      </c>
      <c r="Q641" s="33">
        <v>0</v>
      </c>
      <c r="R641" s="78" t="s">
        <v>30</v>
      </c>
      <c r="S641" s="35">
        <v>0</v>
      </c>
      <c r="T641" s="79" t="s">
        <v>30</v>
      </c>
      <c r="U641" s="21"/>
      <c r="W641" s="22"/>
    </row>
    <row r="642" spans="1:29" s="23" customFormat="1" x14ac:dyDescent="0.25">
      <c r="A642" s="34" t="s">
        <v>1331</v>
      </c>
      <c r="B642" s="34" t="s">
        <v>358</v>
      </c>
      <c r="C642" s="34" t="s">
        <v>29</v>
      </c>
      <c r="D642" s="33" t="s">
        <v>30</v>
      </c>
      <c r="E642" s="33">
        <v>0</v>
      </c>
      <c r="F642" s="32" t="s">
        <v>30</v>
      </c>
      <c r="G642" s="33">
        <v>0</v>
      </c>
      <c r="H642" s="32" t="s">
        <v>30</v>
      </c>
      <c r="I642" s="33">
        <v>0</v>
      </c>
      <c r="J642" s="32" t="s">
        <v>30</v>
      </c>
      <c r="K642" s="33">
        <v>0</v>
      </c>
      <c r="L642" s="32" t="s">
        <v>30</v>
      </c>
      <c r="M642" s="33">
        <v>0</v>
      </c>
      <c r="N642" s="32" t="s">
        <v>30</v>
      </c>
      <c r="O642" s="33">
        <v>0</v>
      </c>
      <c r="P642" s="32" t="s">
        <v>30</v>
      </c>
      <c r="Q642" s="33">
        <v>0</v>
      </c>
      <c r="R642" s="84" t="s">
        <v>30</v>
      </c>
      <c r="S642" s="35">
        <v>0</v>
      </c>
      <c r="T642" s="85" t="s">
        <v>30</v>
      </c>
      <c r="U642" s="21"/>
      <c r="W642" s="22"/>
    </row>
    <row r="643" spans="1:29" s="23" customFormat="1" ht="47.25" x14ac:dyDescent="0.25">
      <c r="A643" s="34" t="s">
        <v>1332</v>
      </c>
      <c r="B643" s="34" t="s">
        <v>354</v>
      </c>
      <c r="C643" s="34" t="s">
        <v>29</v>
      </c>
      <c r="D643" s="33" t="s">
        <v>30</v>
      </c>
      <c r="E643" s="33">
        <v>0</v>
      </c>
      <c r="F643" s="32" t="s">
        <v>30</v>
      </c>
      <c r="G643" s="33">
        <v>0</v>
      </c>
      <c r="H643" s="32" t="s">
        <v>30</v>
      </c>
      <c r="I643" s="33">
        <v>0</v>
      </c>
      <c r="J643" s="32" t="s">
        <v>30</v>
      </c>
      <c r="K643" s="33">
        <v>0</v>
      </c>
      <c r="L643" s="32" t="s">
        <v>30</v>
      </c>
      <c r="M643" s="33">
        <v>0</v>
      </c>
      <c r="N643" s="32" t="s">
        <v>30</v>
      </c>
      <c r="O643" s="33">
        <v>0</v>
      </c>
      <c r="P643" s="32" t="s">
        <v>30</v>
      </c>
      <c r="Q643" s="33">
        <v>0</v>
      </c>
      <c r="R643" s="84" t="s">
        <v>30</v>
      </c>
      <c r="S643" s="35">
        <v>0</v>
      </c>
      <c r="T643" s="85" t="s">
        <v>30</v>
      </c>
      <c r="U643" s="21"/>
      <c r="W643" s="22"/>
    </row>
    <row r="644" spans="1:29" s="23" customFormat="1" ht="31.5" x14ac:dyDescent="0.25">
      <c r="A644" s="34" t="s">
        <v>1333</v>
      </c>
      <c r="B644" s="34" t="s">
        <v>356</v>
      </c>
      <c r="C644" s="34" t="s">
        <v>29</v>
      </c>
      <c r="D644" s="33" t="s">
        <v>30</v>
      </c>
      <c r="E644" s="33">
        <v>0</v>
      </c>
      <c r="F644" s="32" t="s">
        <v>30</v>
      </c>
      <c r="G644" s="33">
        <v>0</v>
      </c>
      <c r="H644" s="32" t="s">
        <v>30</v>
      </c>
      <c r="I644" s="33">
        <v>0</v>
      </c>
      <c r="J644" s="32" t="s">
        <v>30</v>
      </c>
      <c r="K644" s="33">
        <v>0</v>
      </c>
      <c r="L644" s="32" t="s">
        <v>30</v>
      </c>
      <c r="M644" s="33">
        <v>0</v>
      </c>
      <c r="N644" s="32" t="s">
        <v>30</v>
      </c>
      <c r="O644" s="33">
        <v>0</v>
      </c>
      <c r="P644" s="32" t="s">
        <v>30</v>
      </c>
      <c r="Q644" s="33">
        <v>0</v>
      </c>
      <c r="R644" s="84" t="s">
        <v>30</v>
      </c>
      <c r="S644" s="35">
        <v>0</v>
      </c>
      <c r="T644" s="85" t="s">
        <v>30</v>
      </c>
      <c r="U644" s="21"/>
      <c r="W644" s="22"/>
    </row>
    <row r="645" spans="1:29" s="23" customFormat="1" x14ac:dyDescent="0.25">
      <c r="A645" s="34" t="s">
        <v>1334</v>
      </c>
      <c r="B645" s="34" t="s">
        <v>358</v>
      </c>
      <c r="C645" s="34" t="s">
        <v>29</v>
      </c>
      <c r="D645" s="33" t="s">
        <v>30</v>
      </c>
      <c r="E645" s="33">
        <v>0</v>
      </c>
      <c r="F645" s="32" t="s">
        <v>30</v>
      </c>
      <c r="G645" s="33">
        <v>0</v>
      </c>
      <c r="H645" s="32" t="s">
        <v>30</v>
      </c>
      <c r="I645" s="33">
        <v>0</v>
      </c>
      <c r="J645" s="32" t="s">
        <v>30</v>
      </c>
      <c r="K645" s="33">
        <v>0</v>
      </c>
      <c r="L645" s="32" t="s">
        <v>30</v>
      </c>
      <c r="M645" s="33">
        <v>0</v>
      </c>
      <c r="N645" s="32" t="s">
        <v>30</v>
      </c>
      <c r="O645" s="33">
        <v>0</v>
      </c>
      <c r="P645" s="32" t="s">
        <v>30</v>
      </c>
      <c r="Q645" s="33">
        <v>0</v>
      </c>
      <c r="R645" s="84" t="s">
        <v>30</v>
      </c>
      <c r="S645" s="35">
        <v>0</v>
      </c>
      <c r="T645" s="85" t="s">
        <v>30</v>
      </c>
      <c r="U645" s="21"/>
      <c r="W645" s="22"/>
    </row>
    <row r="646" spans="1:29" s="23" customFormat="1" ht="47.25" x14ac:dyDescent="0.25">
      <c r="A646" s="34" t="s">
        <v>1335</v>
      </c>
      <c r="B646" s="34" t="s">
        <v>354</v>
      </c>
      <c r="C646" s="34" t="s">
        <v>29</v>
      </c>
      <c r="D646" s="33" t="s">
        <v>30</v>
      </c>
      <c r="E646" s="33">
        <v>0</v>
      </c>
      <c r="F646" s="32" t="s">
        <v>30</v>
      </c>
      <c r="G646" s="33">
        <v>0</v>
      </c>
      <c r="H646" s="32" t="s">
        <v>30</v>
      </c>
      <c r="I646" s="33">
        <v>0</v>
      </c>
      <c r="J646" s="32" t="s">
        <v>30</v>
      </c>
      <c r="K646" s="33">
        <v>0</v>
      </c>
      <c r="L646" s="32" t="s">
        <v>30</v>
      </c>
      <c r="M646" s="33">
        <v>0</v>
      </c>
      <c r="N646" s="32" t="s">
        <v>30</v>
      </c>
      <c r="O646" s="33">
        <v>0</v>
      </c>
      <c r="P646" s="32" t="s">
        <v>30</v>
      </c>
      <c r="Q646" s="33">
        <v>0</v>
      </c>
      <c r="R646" s="84" t="s">
        <v>30</v>
      </c>
      <c r="S646" s="35">
        <v>0</v>
      </c>
      <c r="T646" s="85" t="s">
        <v>30</v>
      </c>
      <c r="U646" s="21"/>
      <c r="W646" s="22"/>
    </row>
    <row r="647" spans="1:29" s="23" customFormat="1" ht="31.5" x14ac:dyDescent="0.25">
      <c r="A647" s="34" t="s">
        <v>1336</v>
      </c>
      <c r="B647" s="34" t="s">
        <v>356</v>
      </c>
      <c r="C647" s="34" t="s">
        <v>29</v>
      </c>
      <c r="D647" s="33" t="s">
        <v>30</v>
      </c>
      <c r="E647" s="33">
        <v>0</v>
      </c>
      <c r="F647" s="32" t="s">
        <v>30</v>
      </c>
      <c r="G647" s="33">
        <v>0</v>
      </c>
      <c r="H647" s="32" t="s">
        <v>30</v>
      </c>
      <c r="I647" s="33">
        <v>0</v>
      </c>
      <c r="J647" s="32" t="s">
        <v>30</v>
      </c>
      <c r="K647" s="33">
        <v>0</v>
      </c>
      <c r="L647" s="32" t="s">
        <v>30</v>
      </c>
      <c r="M647" s="33">
        <v>0</v>
      </c>
      <c r="N647" s="32" t="s">
        <v>30</v>
      </c>
      <c r="O647" s="33">
        <v>0</v>
      </c>
      <c r="P647" s="32" t="s">
        <v>30</v>
      </c>
      <c r="Q647" s="33">
        <v>0</v>
      </c>
      <c r="R647" s="84" t="s">
        <v>30</v>
      </c>
      <c r="S647" s="35">
        <v>0</v>
      </c>
      <c r="T647" s="85" t="s">
        <v>30</v>
      </c>
      <c r="U647" s="21"/>
      <c r="W647" s="22"/>
    </row>
    <row r="648" spans="1:29" s="23" customFormat="1" x14ac:dyDescent="0.25">
      <c r="A648" s="34" t="s">
        <v>1337</v>
      </c>
      <c r="B648" s="34" t="s">
        <v>362</v>
      </c>
      <c r="C648" s="34" t="s">
        <v>29</v>
      </c>
      <c r="D648" s="33" t="s">
        <v>30</v>
      </c>
      <c r="E648" s="33">
        <f t="shared" ref="E648" si="275">SUM(E649,E650,E651,E652)</f>
        <v>0</v>
      </c>
      <c r="F648" s="32" t="s">
        <v>30</v>
      </c>
      <c r="G648" s="33">
        <f t="shared" ref="G648" si="276">SUM(G649,G650,G651,G652)</f>
        <v>0</v>
      </c>
      <c r="H648" s="32" t="s">
        <v>30</v>
      </c>
      <c r="I648" s="33">
        <f t="shared" ref="I648" si="277">SUM(I649,I650,I651,I652)</f>
        <v>0</v>
      </c>
      <c r="J648" s="32" t="s">
        <v>30</v>
      </c>
      <c r="K648" s="33">
        <f t="shared" ref="K648" si="278">SUM(K649,K650,K651,K652)</f>
        <v>0</v>
      </c>
      <c r="L648" s="32" t="s">
        <v>30</v>
      </c>
      <c r="M648" s="33">
        <f t="shared" ref="M648" si="279">SUM(M649,M650,M651,M652)</f>
        <v>0</v>
      </c>
      <c r="N648" s="32" t="s">
        <v>30</v>
      </c>
      <c r="O648" s="33">
        <f t="shared" ref="O648" si="280">SUM(O649,O650,O651,O652)</f>
        <v>0</v>
      </c>
      <c r="P648" s="32" t="s">
        <v>30</v>
      </c>
      <c r="Q648" s="33">
        <f t="shared" ref="Q648" si="281">SUM(Q649,Q650,Q651,Q652)</f>
        <v>0</v>
      </c>
      <c r="R648" s="84" t="s">
        <v>30</v>
      </c>
      <c r="S648" s="35">
        <v>0</v>
      </c>
      <c r="T648" s="85" t="s">
        <v>30</v>
      </c>
      <c r="U648" s="21"/>
      <c r="W648" s="22"/>
    </row>
    <row r="649" spans="1:29" s="23" customFormat="1" ht="31.5" x14ac:dyDescent="0.25">
      <c r="A649" s="34" t="s">
        <v>1338</v>
      </c>
      <c r="B649" s="34" t="s">
        <v>364</v>
      </c>
      <c r="C649" s="34" t="s">
        <v>29</v>
      </c>
      <c r="D649" s="33" t="s">
        <v>30</v>
      </c>
      <c r="E649" s="33">
        <v>0</v>
      </c>
      <c r="F649" s="32" t="s">
        <v>30</v>
      </c>
      <c r="G649" s="33">
        <v>0</v>
      </c>
      <c r="H649" s="32" t="s">
        <v>30</v>
      </c>
      <c r="I649" s="33">
        <v>0</v>
      </c>
      <c r="J649" s="32" t="s">
        <v>30</v>
      </c>
      <c r="K649" s="33">
        <v>0</v>
      </c>
      <c r="L649" s="32" t="s">
        <v>30</v>
      </c>
      <c r="M649" s="33">
        <v>0</v>
      </c>
      <c r="N649" s="32" t="s">
        <v>30</v>
      </c>
      <c r="O649" s="33">
        <v>0</v>
      </c>
      <c r="P649" s="32" t="s">
        <v>30</v>
      </c>
      <c r="Q649" s="33">
        <v>0</v>
      </c>
      <c r="R649" s="84" t="s">
        <v>30</v>
      </c>
      <c r="S649" s="35">
        <v>0</v>
      </c>
      <c r="T649" s="85" t="s">
        <v>30</v>
      </c>
      <c r="U649" s="21"/>
      <c r="W649" s="22"/>
    </row>
    <row r="650" spans="1:29" s="23" customFormat="1" x14ac:dyDescent="0.25">
      <c r="A650" s="34" t="s">
        <v>1339</v>
      </c>
      <c r="B650" s="34" t="s">
        <v>366</v>
      </c>
      <c r="C650" s="34" t="s">
        <v>29</v>
      </c>
      <c r="D650" s="33" t="s">
        <v>30</v>
      </c>
      <c r="E650" s="33">
        <v>0</v>
      </c>
      <c r="F650" s="32" t="s">
        <v>30</v>
      </c>
      <c r="G650" s="33">
        <v>0</v>
      </c>
      <c r="H650" s="32" t="s">
        <v>30</v>
      </c>
      <c r="I650" s="33">
        <v>0</v>
      </c>
      <c r="J650" s="32" t="s">
        <v>30</v>
      </c>
      <c r="K650" s="33">
        <v>0</v>
      </c>
      <c r="L650" s="32" t="s">
        <v>30</v>
      </c>
      <c r="M650" s="33">
        <v>0</v>
      </c>
      <c r="N650" s="32" t="s">
        <v>30</v>
      </c>
      <c r="O650" s="33">
        <v>0</v>
      </c>
      <c r="P650" s="32" t="s">
        <v>30</v>
      </c>
      <c r="Q650" s="33">
        <v>0</v>
      </c>
      <c r="R650" s="84" t="s">
        <v>30</v>
      </c>
      <c r="S650" s="35">
        <v>0</v>
      </c>
      <c r="T650" s="85" t="s">
        <v>30</v>
      </c>
      <c r="U650" s="21"/>
      <c r="W650" s="22"/>
    </row>
    <row r="651" spans="1:29" s="23" customFormat="1" x14ac:dyDescent="0.25">
      <c r="A651" s="34" t="s">
        <v>1340</v>
      </c>
      <c r="B651" s="34" t="s">
        <v>373</v>
      </c>
      <c r="C651" s="34" t="s">
        <v>29</v>
      </c>
      <c r="D651" s="33" t="s">
        <v>30</v>
      </c>
      <c r="E651" s="33">
        <v>0</v>
      </c>
      <c r="F651" s="32" t="s">
        <v>30</v>
      </c>
      <c r="G651" s="33">
        <v>0</v>
      </c>
      <c r="H651" s="32" t="s">
        <v>30</v>
      </c>
      <c r="I651" s="33">
        <v>0</v>
      </c>
      <c r="J651" s="32" t="s">
        <v>30</v>
      </c>
      <c r="K651" s="33">
        <v>0</v>
      </c>
      <c r="L651" s="32" t="s">
        <v>30</v>
      </c>
      <c r="M651" s="33">
        <v>0</v>
      </c>
      <c r="N651" s="32" t="s">
        <v>30</v>
      </c>
      <c r="O651" s="33">
        <v>0</v>
      </c>
      <c r="P651" s="32" t="s">
        <v>30</v>
      </c>
      <c r="Q651" s="33">
        <v>0</v>
      </c>
      <c r="R651" s="84" t="s">
        <v>30</v>
      </c>
      <c r="S651" s="35">
        <v>0</v>
      </c>
      <c r="T651" s="85" t="s">
        <v>30</v>
      </c>
      <c r="U651" s="21"/>
      <c r="W651" s="22"/>
    </row>
    <row r="652" spans="1:29" s="23" customFormat="1" x14ac:dyDescent="0.25">
      <c r="A652" s="34" t="s">
        <v>1341</v>
      </c>
      <c r="B652" s="34" t="s">
        <v>380</v>
      </c>
      <c r="C652" s="34" t="s">
        <v>29</v>
      </c>
      <c r="D652" s="33" t="s">
        <v>30</v>
      </c>
      <c r="E652" s="33">
        <v>0</v>
      </c>
      <c r="F652" s="32" t="s">
        <v>30</v>
      </c>
      <c r="G652" s="33">
        <v>0</v>
      </c>
      <c r="H652" s="32" t="s">
        <v>30</v>
      </c>
      <c r="I652" s="33">
        <v>0</v>
      </c>
      <c r="J652" s="32" t="s">
        <v>30</v>
      </c>
      <c r="K652" s="33">
        <v>0</v>
      </c>
      <c r="L652" s="32" t="s">
        <v>30</v>
      </c>
      <c r="M652" s="33">
        <v>0</v>
      </c>
      <c r="N652" s="32" t="s">
        <v>30</v>
      </c>
      <c r="O652" s="33">
        <v>0</v>
      </c>
      <c r="P652" s="32" t="s">
        <v>30</v>
      </c>
      <c r="Q652" s="33">
        <v>0</v>
      </c>
      <c r="R652" s="84" t="s">
        <v>30</v>
      </c>
      <c r="S652" s="35">
        <v>0</v>
      </c>
      <c r="T652" s="85" t="s">
        <v>30</v>
      </c>
      <c r="U652" s="21"/>
      <c r="W652" s="22"/>
    </row>
    <row r="653" spans="1:29" s="23" customFormat="1" ht="31.5" x14ac:dyDescent="0.25">
      <c r="A653" s="34" t="s">
        <v>1342</v>
      </c>
      <c r="B653" s="34" t="s">
        <v>396</v>
      </c>
      <c r="C653" s="34" t="s">
        <v>29</v>
      </c>
      <c r="D653" s="33" t="s">
        <v>30</v>
      </c>
      <c r="E653" s="33">
        <v>0</v>
      </c>
      <c r="F653" s="32" t="s">
        <v>30</v>
      </c>
      <c r="G653" s="33">
        <v>0</v>
      </c>
      <c r="H653" s="32" t="s">
        <v>30</v>
      </c>
      <c r="I653" s="33">
        <v>0</v>
      </c>
      <c r="J653" s="32" t="s">
        <v>30</v>
      </c>
      <c r="K653" s="33">
        <v>0</v>
      </c>
      <c r="L653" s="32" t="s">
        <v>30</v>
      </c>
      <c r="M653" s="33">
        <v>0</v>
      </c>
      <c r="N653" s="32" t="s">
        <v>30</v>
      </c>
      <c r="O653" s="33">
        <v>0</v>
      </c>
      <c r="P653" s="32" t="s">
        <v>30</v>
      </c>
      <c r="Q653" s="33">
        <v>0</v>
      </c>
      <c r="R653" s="84" t="s">
        <v>30</v>
      </c>
      <c r="S653" s="35">
        <v>0</v>
      </c>
      <c r="T653" s="85" t="s">
        <v>30</v>
      </c>
      <c r="U653" s="21"/>
      <c r="W653" s="22"/>
    </row>
    <row r="654" spans="1:29" s="23" customFormat="1" ht="29.25" customHeight="1" x14ac:dyDescent="0.25">
      <c r="A654" s="34" t="s">
        <v>1343</v>
      </c>
      <c r="B654" s="34" t="s">
        <v>398</v>
      </c>
      <c r="C654" s="34" t="s">
        <v>29</v>
      </c>
      <c r="D654" s="33" t="s">
        <v>30</v>
      </c>
      <c r="E654" s="33">
        <f>SUM(E655:E658)</f>
        <v>14.911232</v>
      </c>
      <c r="F654" s="32" t="s">
        <v>30</v>
      </c>
      <c r="G654" s="33">
        <f>SUM(G655:G658)</f>
        <v>6.5</v>
      </c>
      <c r="H654" s="32" t="s">
        <v>30</v>
      </c>
      <c r="I654" s="33">
        <f>SUM(I655:I658)</f>
        <v>8.411232</v>
      </c>
      <c r="J654" s="32" t="s">
        <v>30</v>
      </c>
      <c r="K654" s="33">
        <f>SUM(K655:K658)</f>
        <v>8.411232</v>
      </c>
      <c r="L654" s="32" t="s">
        <v>30</v>
      </c>
      <c r="M654" s="33">
        <f>SUM(M655:M658)</f>
        <v>8.5640897000000002</v>
      </c>
      <c r="N654" s="32" t="s">
        <v>30</v>
      </c>
      <c r="O654" s="33">
        <f>SUM(O655:O658)</f>
        <v>-0.15285770000000026</v>
      </c>
      <c r="P654" s="32" t="s">
        <v>30</v>
      </c>
      <c r="Q654" s="33">
        <f>SUM(Q655:Q658)</f>
        <v>0.15285770000000026</v>
      </c>
      <c r="R654" s="84" t="s">
        <v>30</v>
      </c>
      <c r="S654" s="35">
        <f>Q654/K654</f>
        <v>1.8173045280406041E-2</v>
      </c>
      <c r="T654" s="85" t="s">
        <v>30</v>
      </c>
      <c r="U654" s="21"/>
      <c r="W654" s="22"/>
    </row>
    <row r="655" spans="1:29" ht="29.25" customHeight="1" x14ac:dyDescent="0.25">
      <c r="A655" s="44" t="s">
        <v>1343</v>
      </c>
      <c r="B655" s="43" t="s">
        <v>1344</v>
      </c>
      <c r="C655" s="44" t="s">
        <v>1345</v>
      </c>
      <c r="D655" s="46" t="s">
        <v>30</v>
      </c>
      <c r="E655" s="89">
        <v>0.23481540000000001</v>
      </c>
      <c r="F655" s="47" t="s">
        <v>30</v>
      </c>
      <c r="G655" s="47">
        <v>0</v>
      </c>
      <c r="H655" s="47" t="s">
        <v>30</v>
      </c>
      <c r="I655" s="46">
        <f t="shared" ref="I655:I658" si="282">E655-G655</f>
        <v>0.23481540000000001</v>
      </c>
      <c r="J655" s="47" t="s">
        <v>30</v>
      </c>
      <c r="K655" s="47">
        <v>0.23481540000000001</v>
      </c>
      <c r="L655" s="47" t="s">
        <v>30</v>
      </c>
      <c r="M655" s="47">
        <v>0.2394414</v>
      </c>
      <c r="N655" s="47" t="s">
        <v>30</v>
      </c>
      <c r="O655" s="47">
        <f t="shared" ref="O655:O658" si="283">I655-M655</f>
        <v>-4.6259999999999912E-3</v>
      </c>
      <c r="P655" s="47" t="s">
        <v>30</v>
      </c>
      <c r="Q655" s="47">
        <f t="shared" ref="Q655:Q658" si="284">M655-K655</f>
        <v>4.6259999999999912E-3</v>
      </c>
      <c r="R655" s="61" t="s">
        <v>30</v>
      </c>
      <c r="S655" s="88">
        <f t="shared" ref="S655:S658" si="285">Q655/K655</f>
        <v>1.9700581818739279E-2</v>
      </c>
      <c r="T655" s="87" t="s">
        <v>90</v>
      </c>
      <c r="X655" s="23"/>
      <c r="Y655" s="23"/>
      <c r="Z655" s="23"/>
      <c r="AA655" s="23"/>
      <c r="AC655" s="23"/>
    </row>
    <row r="656" spans="1:29" ht="31.5" x14ac:dyDescent="0.25">
      <c r="A656" s="44" t="s">
        <v>1343</v>
      </c>
      <c r="B656" s="43" t="s">
        <v>1346</v>
      </c>
      <c r="C656" s="44" t="s">
        <v>1347</v>
      </c>
      <c r="D656" s="46" t="s">
        <v>30</v>
      </c>
      <c r="E656" s="90">
        <v>14.346767</v>
      </c>
      <c r="F656" s="46" t="s">
        <v>30</v>
      </c>
      <c r="G656" s="46">
        <v>6.5</v>
      </c>
      <c r="H656" s="46" t="s">
        <v>30</v>
      </c>
      <c r="I656" s="46">
        <f t="shared" si="282"/>
        <v>7.8467669999999998</v>
      </c>
      <c r="J656" s="46" t="s">
        <v>30</v>
      </c>
      <c r="K656" s="46">
        <v>7.8467669999999998</v>
      </c>
      <c r="L656" s="46" t="s">
        <v>30</v>
      </c>
      <c r="M656" s="47">
        <v>8.0013483000000001</v>
      </c>
      <c r="N656" s="46" t="s">
        <v>30</v>
      </c>
      <c r="O656" s="47">
        <f t="shared" si="283"/>
        <v>-0.15458130000000025</v>
      </c>
      <c r="P656" s="46" t="s">
        <v>30</v>
      </c>
      <c r="Q656" s="47">
        <f t="shared" si="284"/>
        <v>0.15458130000000025</v>
      </c>
      <c r="R656" s="61" t="s">
        <v>30</v>
      </c>
      <c r="S656" s="88">
        <f t="shared" si="285"/>
        <v>1.9699998738333922E-2</v>
      </c>
      <c r="T656" s="87" t="s">
        <v>456</v>
      </c>
      <c r="X656" s="23"/>
      <c r="Y656" s="23"/>
      <c r="Z656" s="23"/>
      <c r="AA656" s="23"/>
      <c r="AC656" s="23"/>
    </row>
    <row r="657" spans="1:29" ht="31.5" x14ac:dyDescent="0.25">
      <c r="A657" s="44" t="s">
        <v>1343</v>
      </c>
      <c r="B657" s="43" t="s">
        <v>1348</v>
      </c>
      <c r="C657" s="44" t="s">
        <v>1349</v>
      </c>
      <c r="D657" s="46" t="s">
        <v>30</v>
      </c>
      <c r="E657" s="90">
        <v>0.21808669999999999</v>
      </c>
      <c r="F657" s="46" t="s">
        <v>30</v>
      </c>
      <c r="G657" s="46">
        <v>0</v>
      </c>
      <c r="H657" s="46" t="s">
        <v>30</v>
      </c>
      <c r="I657" s="46">
        <f t="shared" si="282"/>
        <v>0.21808669999999999</v>
      </c>
      <c r="J657" s="46" t="s">
        <v>30</v>
      </c>
      <c r="K657" s="46">
        <v>0.21808669999999999</v>
      </c>
      <c r="L657" s="46" t="s">
        <v>30</v>
      </c>
      <c r="M657" s="47">
        <v>0.1421</v>
      </c>
      <c r="N657" s="46" t="s">
        <v>30</v>
      </c>
      <c r="O657" s="47">
        <f t="shared" si="283"/>
        <v>7.598669999999999E-2</v>
      </c>
      <c r="P657" s="46" t="s">
        <v>30</v>
      </c>
      <c r="Q657" s="47">
        <f t="shared" si="284"/>
        <v>-7.598669999999999E-2</v>
      </c>
      <c r="R657" s="61" t="s">
        <v>30</v>
      </c>
      <c r="S657" s="88">
        <f t="shared" si="285"/>
        <v>-0.34842427346555288</v>
      </c>
      <c r="T657" s="87" t="s">
        <v>415</v>
      </c>
      <c r="X657" s="23"/>
      <c r="Y657" s="23"/>
      <c r="Z657" s="23"/>
      <c r="AA657" s="23"/>
      <c r="AC657" s="23"/>
    </row>
    <row r="658" spans="1:29" ht="31.5" x14ac:dyDescent="0.25">
      <c r="A658" s="44" t="s">
        <v>1343</v>
      </c>
      <c r="B658" s="43" t="s">
        <v>1350</v>
      </c>
      <c r="C658" s="44" t="s">
        <v>1351</v>
      </c>
      <c r="D658" s="46" t="s">
        <v>30</v>
      </c>
      <c r="E658" s="90">
        <v>0.11156290000000001</v>
      </c>
      <c r="F658" s="46" t="s">
        <v>30</v>
      </c>
      <c r="G658" s="46">
        <v>0</v>
      </c>
      <c r="H658" s="46" t="s">
        <v>30</v>
      </c>
      <c r="I658" s="46">
        <f t="shared" si="282"/>
        <v>0.11156290000000001</v>
      </c>
      <c r="J658" s="47" t="s">
        <v>30</v>
      </c>
      <c r="K658" s="46">
        <v>0.11156290000000001</v>
      </c>
      <c r="L658" s="46" t="s">
        <v>30</v>
      </c>
      <c r="M658" s="47">
        <v>0.1812</v>
      </c>
      <c r="N658" s="46" t="s">
        <v>30</v>
      </c>
      <c r="O658" s="47">
        <f t="shared" si="283"/>
        <v>-6.9637099999999993E-2</v>
      </c>
      <c r="P658" s="46" t="s">
        <v>30</v>
      </c>
      <c r="Q658" s="47">
        <f t="shared" si="284"/>
        <v>6.9637099999999993E-2</v>
      </c>
      <c r="R658" s="61" t="s">
        <v>30</v>
      </c>
      <c r="S658" s="88">
        <f t="shared" si="285"/>
        <v>0.62419585722493753</v>
      </c>
      <c r="T658" s="87" t="s">
        <v>412</v>
      </c>
      <c r="X658" s="23"/>
      <c r="Y658" s="23"/>
      <c r="Z658" s="23"/>
      <c r="AA658" s="23"/>
      <c r="AC658" s="23"/>
    </row>
  </sheetData>
  <mergeCells count="23">
    <mergeCell ref="P17:Q17"/>
    <mergeCell ref="A12:T12"/>
    <mergeCell ref="A4:T4"/>
    <mergeCell ref="A5:T5"/>
    <mergeCell ref="A7:T7"/>
    <mergeCell ref="A8:T8"/>
    <mergeCell ref="A10:T10"/>
    <mergeCell ref="R17:S17"/>
    <mergeCell ref="A13:T13"/>
    <mergeCell ref="A14:T14"/>
    <mergeCell ref="A15:A18"/>
    <mergeCell ref="B15:B18"/>
    <mergeCell ref="C15:C18"/>
    <mergeCell ref="D15:D18"/>
    <mergeCell ref="E15:E18"/>
    <mergeCell ref="F15:G17"/>
    <mergeCell ref="H15:I17"/>
    <mergeCell ref="J15:M16"/>
    <mergeCell ref="N15:O17"/>
    <mergeCell ref="P15:S16"/>
    <mergeCell ref="T15:T17"/>
    <mergeCell ref="J17:K17"/>
    <mergeCell ref="L17:M17"/>
  </mergeCells>
  <conditionalFormatting sqref="A51:C55 A58:C58 A583:C592 C609:C622 A609:B625 F548 F550:F551 F554:F562 F567:F582 F595 F598:F608 F623 F635:F640 L548 L550:L551 L554:L562 L567:L582 L595 L598:L608 L623 L635:L640 N548 N550:N551 N554:N562 N567:N582 N595 N598:N608 N623 N635:N640 O40:Q41 O45:O47 Q45:Q47 O243:O258 Q243:Q253 A626:C654 O51 O56 O58 O65:O66 O155:O158 Q51 Q56 Q58 Q65:Q66 Q155:Q158 P20:P39 A82:C95 O80:O96 Q80:Q81 A176:C177 G178:G260 K178:K260 M178:M260 D178:E260 P42:P545 A544:C546 A21:C44 G40:G158 D40:E158 K40:K158 M40:M158 R20:R545 T20:T545 H20:H545 F20:F545 L20:L545 J20:J545 N20:N545 G546:G549 D546:E549 I40:I158 I165:I166 I168:I169 I171:I175 I178:I260 I264:I266 I269:I270 I272:I277 I280:I282 I286:I300 I305 I309 I315 I318:I331 I342:I348 I351:I355 I357 I359:I365 I371 I373:I374 I377:I379 I381:I382 I384:I410 I412:I439 I452 I455:I525 I531 I544:I545 I548:J548 I550:J551 I554:J562 I564 I567:J582 I595:J595 I598:J608 I623:J623 I635:J640 I655:I658 Q96 Q256:Q258">
    <cfRule type="containsBlanks" dxfId="732" priority="733">
      <formula>LEN(TRIM(A20))=0</formula>
    </cfRule>
  </conditionalFormatting>
  <conditionalFormatting sqref="G165:G175 G272:G277 G280:G282 G286:G300 G315 G318:G331 G359:G365 G373:G374 G377:G379 G384:G410 G412:G439 G452 G455:G525 G544:G545 G550:G551 G567:G582 G595 G598:G608 G623 G635:G640">
    <cfRule type="containsBlanks" dxfId="731" priority="432">
      <formula>LEN(TRIM(G165))=0</formula>
    </cfRule>
  </conditionalFormatting>
  <conditionalFormatting sqref="G32:G39">
    <cfRule type="containsBlanks" dxfId="730" priority="431">
      <formula>LEN(TRIM(G32))=0</formula>
    </cfRule>
  </conditionalFormatting>
  <conditionalFormatting sqref="G162:G164">
    <cfRule type="containsBlanks" dxfId="729" priority="430">
      <formula>LEN(TRIM(G162))=0</formula>
    </cfRule>
  </conditionalFormatting>
  <conditionalFormatting sqref="G159">
    <cfRule type="containsBlanks" dxfId="728" priority="429">
      <formula>LEN(TRIM(G159))=0</formula>
    </cfRule>
  </conditionalFormatting>
  <conditionalFormatting sqref="G159">
    <cfRule type="containsBlanks" dxfId="727" priority="428">
      <formula>LEN(TRIM(G159))=0</formula>
    </cfRule>
  </conditionalFormatting>
  <conditionalFormatting sqref="G160">
    <cfRule type="containsBlanks" dxfId="726" priority="427">
      <formula>LEN(TRIM(G160))=0</formula>
    </cfRule>
  </conditionalFormatting>
  <conditionalFormatting sqref="G160">
    <cfRule type="containsBlanks" dxfId="725" priority="426">
      <formula>LEN(TRIM(G160))=0</formula>
    </cfRule>
  </conditionalFormatting>
  <conditionalFormatting sqref="G161">
    <cfRule type="containsBlanks" dxfId="724" priority="425">
      <formula>LEN(TRIM(G161))=0</formula>
    </cfRule>
  </conditionalFormatting>
  <conditionalFormatting sqref="G161">
    <cfRule type="containsBlanks" dxfId="723" priority="424">
      <formula>LEN(TRIM(G161))=0</formula>
    </cfRule>
  </conditionalFormatting>
  <conditionalFormatting sqref="G176:G177">
    <cfRule type="containsBlanks" dxfId="722" priority="423">
      <formula>LEN(TRIM(G176))=0</formula>
    </cfRule>
  </conditionalFormatting>
  <conditionalFormatting sqref="G177">
    <cfRule type="containsBlanks" dxfId="721" priority="422">
      <formula>LEN(TRIM(G177))=0</formula>
    </cfRule>
  </conditionalFormatting>
  <conditionalFormatting sqref="G261:G271">
    <cfRule type="containsBlanks" dxfId="720" priority="421">
      <formula>LEN(TRIM(G261))=0</formula>
    </cfRule>
  </conditionalFormatting>
  <conditionalFormatting sqref="G278:G279">
    <cfRule type="containsBlanks" dxfId="719" priority="420">
      <formula>LEN(TRIM(G278))=0</formula>
    </cfRule>
  </conditionalFormatting>
  <conditionalFormatting sqref="G278">
    <cfRule type="containsBlanks" dxfId="718" priority="419">
      <formula>LEN(TRIM(G278))=0</formula>
    </cfRule>
  </conditionalFormatting>
  <conditionalFormatting sqref="G283:G285">
    <cfRule type="containsBlanks" dxfId="717" priority="418">
      <formula>LEN(TRIM(G283))=0</formula>
    </cfRule>
  </conditionalFormatting>
  <conditionalFormatting sqref="G303">
    <cfRule type="containsBlanks" dxfId="716" priority="417">
      <formula>LEN(TRIM(G303))=0</formula>
    </cfRule>
  </conditionalFormatting>
  <conditionalFormatting sqref="G301:G302 G304:G305">
    <cfRule type="containsBlanks" dxfId="715" priority="416">
      <formula>LEN(TRIM(G301))=0</formula>
    </cfRule>
  </conditionalFormatting>
  <conditionalFormatting sqref="G301">
    <cfRule type="containsBlanks" dxfId="714" priority="415">
      <formula>LEN(TRIM(G301))=0</formula>
    </cfRule>
  </conditionalFormatting>
  <conditionalFormatting sqref="G310:G314">
    <cfRule type="containsBlanks" dxfId="713" priority="414">
      <formula>LEN(TRIM(G310))=0</formula>
    </cfRule>
  </conditionalFormatting>
  <conditionalFormatting sqref="G313:G314">
    <cfRule type="containsBlanks" dxfId="712" priority="413">
      <formula>LEN(TRIM(G313))=0</formula>
    </cfRule>
  </conditionalFormatting>
  <conditionalFormatting sqref="G306:G309">
    <cfRule type="containsBlanks" dxfId="711" priority="412">
      <formula>LEN(TRIM(G306))=0</formula>
    </cfRule>
  </conditionalFormatting>
  <conditionalFormatting sqref="G316:G317">
    <cfRule type="containsBlanks" dxfId="710" priority="411">
      <formula>LEN(TRIM(G316))=0</formula>
    </cfRule>
  </conditionalFormatting>
  <conditionalFormatting sqref="G316:G317">
    <cfRule type="containsBlanks" dxfId="709" priority="410">
      <formula>LEN(TRIM(G316))=0</formula>
    </cfRule>
  </conditionalFormatting>
  <conditionalFormatting sqref="G332:G334 G337:G349">
    <cfRule type="containsBlanks" dxfId="708" priority="409">
      <formula>LEN(TRIM(G332))=0</formula>
    </cfRule>
  </conditionalFormatting>
  <conditionalFormatting sqref="G335:G336">
    <cfRule type="containsBlanks" dxfId="707" priority="408">
      <formula>LEN(TRIM(G335))=0</formula>
    </cfRule>
  </conditionalFormatting>
  <conditionalFormatting sqref="G350:G357">
    <cfRule type="containsBlanks" dxfId="706" priority="407">
      <formula>LEN(TRIM(G350))=0</formula>
    </cfRule>
  </conditionalFormatting>
  <conditionalFormatting sqref="G358">
    <cfRule type="containsBlanks" dxfId="705" priority="406">
      <formula>LEN(TRIM(G358))=0</formula>
    </cfRule>
  </conditionalFormatting>
  <conditionalFormatting sqref="G366:G368">
    <cfRule type="containsBlanks" dxfId="704" priority="405">
      <formula>LEN(TRIM(G366))=0</formula>
    </cfRule>
  </conditionalFormatting>
  <conditionalFormatting sqref="G366:G367">
    <cfRule type="containsBlanks" dxfId="703" priority="404">
      <formula>LEN(TRIM(G366))=0</formula>
    </cfRule>
  </conditionalFormatting>
  <conditionalFormatting sqref="G368">
    <cfRule type="containsBlanks" dxfId="702" priority="403">
      <formula>LEN(TRIM(G368))=0</formula>
    </cfRule>
  </conditionalFormatting>
  <conditionalFormatting sqref="G369:G372">
    <cfRule type="containsBlanks" dxfId="701" priority="402">
      <formula>LEN(TRIM(G369))=0</formula>
    </cfRule>
  </conditionalFormatting>
  <conditionalFormatting sqref="G369:G372">
    <cfRule type="containsBlanks" dxfId="700" priority="401">
      <formula>LEN(TRIM(G369))=0</formula>
    </cfRule>
  </conditionalFormatting>
  <conditionalFormatting sqref="G375:G376">
    <cfRule type="containsBlanks" dxfId="699" priority="400">
      <formula>LEN(TRIM(G375))=0</formula>
    </cfRule>
  </conditionalFormatting>
  <conditionalFormatting sqref="G375:G376">
    <cfRule type="containsBlanks" dxfId="698" priority="399">
      <formula>LEN(TRIM(G375))=0</formula>
    </cfRule>
  </conditionalFormatting>
  <conditionalFormatting sqref="G380:G383">
    <cfRule type="containsBlanks" dxfId="697" priority="398">
      <formula>LEN(TRIM(G380))=0</formula>
    </cfRule>
  </conditionalFormatting>
  <conditionalFormatting sqref="G380:G383">
    <cfRule type="containsBlanks" dxfId="696" priority="397">
      <formula>LEN(TRIM(G380))=0</formula>
    </cfRule>
  </conditionalFormatting>
  <conditionalFormatting sqref="G411">
    <cfRule type="containsBlanks" dxfId="695" priority="396">
      <formula>LEN(TRIM(G411))=0</formula>
    </cfRule>
  </conditionalFormatting>
  <conditionalFormatting sqref="G411">
    <cfRule type="containsBlanks" dxfId="694" priority="395">
      <formula>LEN(TRIM(G411))=0</formula>
    </cfRule>
  </conditionalFormatting>
  <conditionalFormatting sqref="G440:G443 G447:G451">
    <cfRule type="containsBlanks" dxfId="693" priority="394">
      <formula>LEN(TRIM(G440))=0</formula>
    </cfRule>
  </conditionalFormatting>
  <conditionalFormatting sqref="G440">
    <cfRule type="containsBlanks" dxfId="692" priority="393">
      <formula>LEN(TRIM(G440))=0</formula>
    </cfRule>
  </conditionalFormatting>
  <conditionalFormatting sqref="G441:G443">
    <cfRule type="containsBlanks" dxfId="691" priority="392">
      <formula>LEN(TRIM(G441))=0</formula>
    </cfRule>
  </conditionalFormatting>
  <conditionalFormatting sqref="G444:G446">
    <cfRule type="containsBlanks" dxfId="690" priority="391">
      <formula>LEN(TRIM(G444))=0</formula>
    </cfRule>
  </conditionalFormatting>
  <conditionalFormatting sqref="G444:G446">
    <cfRule type="containsBlanks" dxfId="689" priority="390">
      <formula>LEN(TRIM(G444))=0</formula>
    </cfRule>
  </conditionalFormatting>
  <conditionalFormatting sqref="G453:G454">
    <cfRule type="containsBlanks" dxfId="688" priority="389">
      <formula>LEN(TRIM(G453))=0</formula>
    </cfRule>
  </conditionalFormatting>
  <conditionalFormatting sqref="G526:G540">
    <cfRule type="containsBlanks" dxfId="687" priority="388">
      <formula>LEN(TRIM(G526))=0</formula>
    </cfRule>
  </conditionalFormatting>
  <conditionalFormatting sqref="G538:G539">
    <cfRule type="containsBlanks" dxfId="686" priority="387">
      <formula>LEN(TRIM(G538))=0</formula>
    </cfRule>
  </conditionalFormatting>
  <conditionalFormatting sqref="G541:G543">
    <cfRule type="containsBlanks" dxfId="685" priority="386">
      <formula>LEN(TRIM(G541))=0</formula>
    </cfRule>
  </conditionalFormatting>
  <conditionalFormatting sqref="G552:G566">
    <cfRule type="containsBlanks" dxfId="684" priority="385">
      <formula>LEN(TRIM(G552))=0</formula>
    </cfRule>
  </conditionalFormatting>
  <conditionalFormatting sqref="G552:G566">
    <cfRule type="containsBlanks" dxfId="683" priority="384">
      <formula>LEN(TRIM(G552))=0</formula>
    </cfRule>
  </conditionalFormatting>
  <conditionalFormatting sqref="G583:G592">
    <cfRule type="containsBlanks" dxfId="682" priority="383">
      <formula>LEN(TRIM(G583))=0</formula>
    </cfRule>
  </conditionalFormatting>
  <conditionalFormatting sqref="G593:G594">
    <cfRule type="containsBlanks" dxfId="681" priority="382">
      <formula>LEN(TRIM(G593))=0</formula>
    </cfRule>
  </conditionalFormatting>
  <conditionalFormatting sqref="G596">
    <cfRule type="containsBlanks" dxfId="680" priority="381">
      <formula>LEN(TRIM(G596))=0</formula>
    </cfRule>
  </conditionalFormatting>
  <conditionalFormatting sqref="G596">
    <cfRule type="containsBlanks" dxfId="679" priority="380">
      <formula>LEN(TRIM(G596))=0</formula>
    </cfRule>
  </conditionalFormatting>
  <conditionalFormatting sqref="G609:G622">
    <cfRule type="containsBlanks" dxfId="678" priority="379">
      <formula>LEN(TRIM(G609))=0</formula>
    </cfRule>
  </conditionalFormatting>
  <conditionalFormatting sqref="G609:G622">
    <cfRule type="containsBlanks" dxfId="677" priority="378">
      <formula>LEN(TRIM(G609))=0</formula>
    </cfRule>
  </conditionalFormatting>
  <conditionalFormatting sqref="G626:G627">
    <cfRule type="containsBlanks" dxfId="676" priority="377">
      <formula>LEN(TRIM(G626))=0</formula>
    </cfRule>
  </conditionalFormatting>
  <conditionalFormatting sqref="G625">
    <cfRule type="containsBlanks" dxfId="675" priority="376">
      <formula>LEN(TRIM(G625))=0</formula>
    </cfRule>
  </conditionalFormatting>
  <conditionalFormatting sqref="D165:E175 D272:E277 D280:E282 D286:E300 D315:E315 D318:E331 D359:E365 D373:E374 D377:E379 D384:E410 D412:E439 D452:E452 D455:E525 D544:E545 D550:E551 D567:E582 D595:E595 D598:E608 D623:E623 D635:E640">
    <cfRule type="containsBlanks" dxfId="674" priority="732">
      <formula>LEN(TRIM(D165))=0</formula>
    </cfRule>
  </conditionalFormatting>
  <conditionalFormatting sqref="C272:C277">
    <cfRule type="containsBlanks" dxfId="673" priority="720">
      <formula>LEN(TRIM(C272))=0</formula>
    </cfRule>
  </conditionalFormatting>
  <conditionalFormatting sqref="A358:B358 A384:B384 A414:B414 A453:B454 A450:B451 A593:C594 A172:C175 A50:C50 A57:C57 A60:C62 A64:C64 A162:C164 A226:C242 A248:C258 A310:C312 A332:C334 A359:C365 A373:C374 A377:C377 A379:C379 A447:C449 A494:C525 A528:C536 A97:C154 A77:C79 A337:C341 C20 A547:C547 A349:C350 A342:A348 C342:C348 A356:C356 A351:A355 C351:C355 A357 C357 A549:C551 A548 C548">
    <cfRule type="containsBlanks" dxfId="672" priority="731">
      <formula>LEN(TRIM(A20))=0</formula>
    </cfRule>
  </conditionalFormatting>
  <conditionalFormatting sqref="A46:B47 A538:B539 A278:B278 A301:B301 A68:B74 A169:B169 A552:B553 A596:B597 A157:B158 A315:B315 A20 A555:B555 A554 A563:B566 A556:A562">
    <cfRule type="containsBlanks" dxfId="671" priority="730">
      <formula>LEN(TRIM(A20))=0</formula>
    </cfRule>
  </conditionalFormatting>
  <conditionalFormatting sqref="C625 C278 C301 C358 C384 C414 C453:C454 C450:C451 C68:C74 C169 C552:C566 C596:C597 C46:C47 C157:C158 C315 C538:C539">
    <cfRule type="containsBlanks" dxfId="670" priority="728">
      <formula>LEN(TRIM(C46))=0</formula>
    </cfRule>
  </conditionalFormatting>
  <conditionalFormatting sqref="C72:C74 C169 C157:C158">
    <cfRule type="containsBlanks" dxfId="669" priority="727">
      <formula>LEN(TRIM(C72))=0</formula>
    </cfRule>
  </conditionalFormatting>
  <conditionalFormatting sqref="A278:B278 A301:B301 A358:B358 A384:B384 A414:B414 A453:B454 A450:B451 A68:B74 A169:B169 A552:B553 A596:B597 A46:B47 A157:B158 A315:B315 A538:B539 A20 A555:B555 A554 A563:B566 A556:A562">
    <cfRule type="containsBlanks" dxfId="668" priority="729">
      <formula>LEN(TRIM(A20))=0</formula>
    </cfRule>
  </conditionalFormatting>
  <conditionalFormatting sqref="C623:C624">
    <cfRule type="containsBlanks" dxfId="667" priority="726">
      <formula>LEN(TRIM(C623))=0</formula>
    </cfRule>
  </conditionalFormatting>
  <conditionalFormatting sqref="A385:B410">
    <cfRule type="containsBlanks" dxfId="666" priority="712">
      <formula>LEN(TRIM(A385))=0</formula>
    </cfRule>
  </conditionalFormatting>
  <conditionalFormatting sqref="A280:B282">
    <cfRule type="containsBlanks" dxfId="665" priority="725">
      <formula>LEN(TRIM(A280))=0</formula>
    </cfRule>
  </conditionalFormatting>
  <conditionalFormatting sqref="A280:B282">
    <cfRule type="containsBlanks" dxfId="664" priority="724">
      <formula>LEN(TRIM(A280))=0</formula>
    </cfRule>
  </conditionalFormatting>
  <conditionalFormatting sqref="C280:C282">
    <cfRule type="containsBlanks" dxfId="663" priority="723">
      <formula>LEN(TRIM(C280))=0</formula>
    </cfRule>
  </conditionalFormatting>
  <conditionalFormatting sqref="A272:B277">
    <cfRule type="containsBlanks" dxfId="662" priority="722">
      <formula>LEN(TRIM(A272))=0</formula>
    </cfRule>
  </conditionalFormatting>
  <conditionalFormatting sqref="A272:B277">
    <cfRule type="containsBlanks" dxfId="661" priority="721">
      <formula>LEN(TRIM(A272))=0</formula>
    </cfRule>
  </conditionalFormatting>
  <conditionalFormatting sqref="A96:B96">
    <cfRule type="containsBlanks" dxfId="660" priority="659">
      <formula>LEN(TRIM(A96))=0</formula>
    </cfRule>
  </conditionalFormatting>
  <conditionalFormatting sqref="A595:B595">
    <cfRule type="containsBlanks" dxfId="659" priority="680">
      <formula>LEN(TRIM(A595))=0</formula>
    </cfRule>
  </conditionalFormatting>
  <conditionalFormatting sqref="A286:B300">
    <cfRule type="containsBlanks" dxfId="658" priority="719">
      <formula>LEN(TRIM(A286))=0</formula>
    </cfRule>
  </conditionalFormatting>
  <conditionalFormatting sqref="A286:B300">
    <cfRule type="containsBlanks" dxfId="657" priority="718">
      <formula>LEN(TRIM(A286))=0</formula>
    </cfRule>
  </conditionalFormatting>
  <conditionalFormatting sqref="C286:C300">
    <cfRule type="containsBlanks" dxfId="656" priority="717">
      <formula>LEN(TRIM(C286))=0</formula>
    </cfRule>
  </conditionalFormatting>
  <conditionalFormatting sqref="A318:B331">
    <cfRule type="containsBlanks" dxfId="655" priority="716">
      <formula>LEN(TRIM(A318))=0</formula>
    </cfRule>
  </conditionalFormatting>
  <conditionalFormatting sqref="A318:B331">
    <cfRule type="containsBlanks" dxfId="654" priority="715">
      <formula>LEN(TRIM(A318))=0</formula>
    </cfRule>
  </conditionalFormatting>
  <conditionalFormatting sqref="C45">
    <cfRule type="containsBlanks" dxfId="653" priority="673">
      <formula>LEN(TRIM(C45))=0</formula>
    </cfRule>
  </conditionalFormatting>
  <conditionalFormatting sqref="C318:C331">
    <cfRule type="containsBlanks" dxfId="652" priority="714">
      <formula>LEN(TRIM(C318))=0</formula>
    </cfRule>
  </conditionalFormatting>
  <conditionalFormatting sqref="A385:B410">
    <cfRule type="containsBlanks" dxfId="651" priority="713">
      <formula>LEN(TRIM(A385))=0</formula>
    </cfRule>
  </conditionalFormatting>
  <conditionalFormatting sqref="C385:C410">
    <cfRule type="containsBlanks" dxfId="650" priority="711">
      <formula>LEN(TRIM(C385))=0</formula>
    </cfRule>
  </conditionalFormatting>
  <conditionalFormatting sqref="A416:B430">
    <cfRule type="containsBlanks" dxfId="649" priority="710">
      <formula>LEN(TRIM(A416))=0</formula>
    </cfRule>
  </conditionalFormatting>
  <conditionalFormatting sqref="A416:B430">
    <cfRule type="containsBlanks" dxfId="648" priority="709">
      <formula>LEN(TRIM(A416))=0</formula>
    </cfRule>
  </conditionalFormatting>
  <conditionalFormatting sqref="C416:C430">
    <cfRule type="containsBlanks" dxfId="647" priority="708">
      <formula>LEN(TRIM(C416))=0</formula>
    </cfRule>
  </conditionalFormatting>
  <conditionalFormatting sqref="A452:B452">
    <cfRule type="containsBlanks" dxfId="646" priority="707">
      <formula>LEN(TRIM(A452))=0</formula>
    </cfRule>
  </conditionalFormatting>
  <conditionalFormatting sqref="A452:B452">
    <cfRule type="containsBlanks" dxfId="645" priority="706">
      <formula>LEN(TRIM(A452))=0</formula>
    </cfRule>
  </conditionalFormatting>
  <conditionalFormatting sqref="A302:B304 A305">
    <cfRule type="containsBlanks" dxfId="644" priority="623">
      <formula>LEN(TRIM(A302))=0</formula>
    </cfRule>
  </conditionalFormatting>
  <conditionalFormatting sqref="A598:B608">
    <cfRule type="containsBlanks" dxfId="643" priority="678">
      <formula>LEN(TRIM(A598))=0</formula>
    </cfRule>
  </conditionalFormatting>
  <conditionalFormatting sqref="A375:B376">
    <cfRule type="containsBlanks" dxfId="642" priority="603">
      <formula>LEN(TRIM(A375))=0</formula>
    </cfRule>
  </conditionalFormatting>
  <conditionalFormatting sqref="A155:B155">
    <cfRule type="containsBlanks" dxfId="641" priority="657">
      <formula>LEN(TRIM(A155))=0</formula>
    </cfRule>
  </conditionalFormatting>
  <conditionalFormatting sqref="A541:B543">
    <cfRule type="containsBlanks" dxfId="640" priority="579">
      <formula>LEN(TRIM(A541))=0</formula>
    </cfRule>
  </conditionalFormatting>
  <conditionalFormatting sqref="C452">
    <cfRule type="containsBlanks" dxfId="639" priority="705">
      <formula>LEN(TRIM(C452))=0</formula>
    </cfRule>
  </conditionalFormatting>
  <conditionalFormatting sqref="A48:B49">
    <cfRule type="containsBlanks" dxfId="638" priority="704">
      <formula>LEN(TRIM(A48))=0</formula>
    </cfRule>
  </conditionalFormatting>
  <conditionalFormatting sqref="A48:B49">
    <cfRule type="containsBlanks" dxfId="637" priority="703">
      <formula>LEN(TRIM(A48))=0</formula>
    </cfRule>
  </conditionalFormatting>
  <conditionalFormatting sqref="A48:B49">
    <cfRule type="containsBlanks" dxfId="636" priority="702">
      <formula>LEN(TRIM(A48))=0</formula>
    </cfRule>
  </conditionalFormatting>
  <conditionalFormatting sqref="C48:C49">
    <cfRule type="containsBlanks" dxfId="635" priority="701">
      <formula>LEN(TRIM(C48))=0</formula>
    </cfRule>
  </conditionalFormatting>
  <conditionalFormatting sqref="A75:B76">
    <cfRule type="containsBlanks" dxfId="634" priority="700">
      <formula>LEN(TRIM(A75))=0</formula>
    </cfRule>
  </conditionalFormatting>
  <conditionalFormatting sqref="A75:B76">
    <cfRule type="containsBlanks" dxfId="633" priority="699">
      <formula>LEN(TRIM(A75))=0</formula>
    </cfRule>
  </conditionalFormatting>
  <conditionalFormatting sqref="C75:C76">
    <cfRule type="containsBlanks" dxfId="632" priority="698">
      <formula>LEN(TRIM(C75))=0</formula>
    </cfRule>
  </conditionalFormatting>
  <conditionalFormatting sqref="C75:C76">
    <cfRule type="containsBlanks" dxfId="631" priority="697">
      <formula>LEN(TRIM(C75))=0</formula>
    </cfRule>
  </conditionalFormatting>
  <conditionalFormatting sqref="A165:B166">
    <cfRule type="containsBlanks" dxfId="630" priority="696">
      <formula>LEN(TRIM(A165))=0</formula>
    </cfRule>
  </conditionalFormatting>
  <conditionalFormatting sqref="A165:B166">
    <cfRule type="containsBlanks" dxfId="629" priority="695">
      <formula>LEN(TRIM(A165))=0</formula>
    </cfRule>
  </conditionalFormatting>
  <conditionalFormatting sqref="C165:C166">
    <cfRule type="containsBlanks" dxfId="628" priority="694">
      <formula>LEN(TRIM(C165))=0</formula>
    </cfRule>
  </conditionalFormatting>
  <conditionalFormatting sqref="C165:C166">
    <cfRule type="containsBlanks" dxfId="627" priority="693">
      <formula>LEN(TRIM(C165))=0</formula>
    </cfRule>
  </conditionalFormatting>
  <conditionalFormatting sqref="A168:B168">
    <cfRule type="containsBlanks" dxfId="626" priority="692">
      <formula>LEN(TRIM(A168))=0</formula>
    </cfRule>
  </conditionalFormatting>
  <conditionalFormatting sqref="A168:B168">
    <cfRule type="containsBlanks" dxfId="625" priority="691">
      <formula>LEN(TRIM(A168))=0</formula>
    </cfRule>
  </conditionalFormatting>
  <conditionalFormatting sqref="C168">
    <cfRule type="containsBlanks" dxfId="624" priority="690">
      <formula>LEN(TRIM(C168))=0</formula>
    </cfRule>
  </conditionalFormatting>
  <conditionalFormatting sqref="C168">
    <cfRule type="containsBlanks" dxfId="623" priority="689">
      <formula>LEN(TRIM(C168))=0</formula>
    </cfRule>
  </conditionalFormatting>
  <conditionalFormatting sqref="A171:B171">
    <cfRule type="containsBlanks" dxfId="622" priority="688">
      <formula>LEN(TRIM(A171))=0</formula>
    </cfRule>
  </conditionalFormatting>
  <conditionalFormatting sqref="A171:B171">
    <cfRule type="containsBlanks" dxfId="621" priority="687">
      <formula>LEN(TRIM(A171))=0</formula>
    </cfRule>
  </conditionalFormatting>
  <conditionalFormatting sqref="C171">
    <cfRule type="containsBlanks" dxfId="620" priority="686">
      <formula>LEN(TRIM(C171))=0</formula>
    </cfRule>
  </conditionalFormatting>
  <conditionalFormatting sqref="C171">
    <cfRule type="containsBlanks" dxfId="619" priority="685">
      <formula>LEN(TRIM(C171))=0</formula>
    </cfRule>
  </conditionalFormatting>
  <conditionalFormatting sqref="C595">
    <cfRule type="containsBlanks" dxfId="618" priority="679">
      <formula>LEN(TRIM(C595))=0</formula>
    </cfRule>
  </conditionalFormatting>
  <conditionalFormatting sqref="A598:B608">
    <cfRule type="containsBlanks" dxfId="617" priority="677">
      <formula>LEN(TRIM(A598))=0</formula>
    </cfRule>
  </conditionalFormatting>
  <conditionalFormatting sqref="A567:B582">
    <cfRule type="containsBlanks" dxfId="616" priority="684">
      <formula>LEN(TRIM(A567))=0</formula>
    </cfRule>
  </conditionalFormatting>
  <conditionalFormatting sqref="A567:B582">
    <cfRule type="containsBlanks" dxfId="615" priority="683">
      <formula>LEN(TRIM(A567))=0</formula>
    </cfRule>
  </conditionalFormatting>
  <conditionalFormatting sqref="C567:C582">
    <cfRule type="containsBlanks" dxfId="614" priority="682">
      <formula>LEN(TRIM(C567))=0</formula>
    </cfRule>
  </conditionalFormatting>
  <conditionalFormatting sqref="A595:B595">
    <cfRule type="containsBlanks" dxfId="613" priority="681">
      <formula>LEN(TRIM(A595))=0</formula>
    </cfRule>
  </conditionalFormatting>
  <conditionalFormatting sqref="C598:C608">
    <cfRule type="containsBlanks" dxfId="612" priority="676">
      <formula>LEN(TRIM(C598))=0</formula>
    </cfRule>
  </conditionalFormatting>
  <conditionalFormatting sqref="A45:B45">
    <cfRule type="containsBlanks" dxfId="611" priority="675">
      <formula>LEN(TRIM(A45))=0</formula>
    </cfRule>
  </conditionalFormatting>
  <conditionalFormatting sqref="A45:B45">
    <cfRule type="containsBlanks" dxfId="610" priority="674">
      <formula>LEN(TRIM(A45))=0</formula>
    </cfRule>
  </conditionalFormatting>
  <conditionalFormatting sqref="A56:B56">
    <cfRule type="containsBlanks" dxfId="609" priority="672">
      <formula>LEN(TRIM(A56))=0</formula>
    </cfRule>
  </conditionalFormatting>
  <conditionalFormatting sqref="A56:B56">
    <cfRule type="containsBlanks" dxfId="608" priority="671">
      <formula>LEN(TRIM(A56))=0</formula>
    </cfRule>
  </conditionalFormatting>
  <conditionalFormatting sqref="C56">
    <cfRule type="containsBlanks" dxfId="607" priority="670">
      <formula>LEN(TRIM(C56))=0</formula>
    </cfRule>
  </conditionalFormatting>
  <conditionalFormatting sqref="A65:B66">
    <cfRule type="containsBlanks" dxfId="606" priority="669">
      <formula>LEN(TRIM(A65))=0</formula>
    </cfRule>
  </conditionalFormatting>
  <conditionalFormatting sqref="A65:B66">
    <cfRule type="containsBlanks" dxfId="605" priority="668">
      <formula>LEN(TRIM(A65))=0</formula>
    </cfRule>
  </conditionalFormatting>
  <conditionalFormatting sqref="C65:C66">
    <cfRule type="containsBlanks" dxfId="604" priority="667">
      <formula>LEN(TRIM(C65))=0</formula>
    </cfRule>
  </conditionalFormatting>
  <conditionalFormatting sqref="A80:B80">
    <cfRule type="containsBlanks" dxfId="603" priority="666">
      <formula>LEN(TRIM(A80))=0</formula>
    </cfRule>
  </conditionalFormatting>
  <conditionalFormatting sqref="A80:B80">
    <cfRule type="containsBlanks" dxfId="602" priority="665">
      <formula>LEN(TRIM(A80))=0</formula>
    </cfRule>
  </conditionalFormatting>
  <conditionalFormatting sqref="C80">
    <cfRule type="containsBlanks" dxfId="601" priority="664">
      <formula>LEN(TRIM(C80))=0</formula>
    </cfRule>
  </conditionalFormatting>
  <conditionalFormatting sqref="A81:B81">
    <cfRule type="containsBlanks" dxfId="600" priority="663">
      <formula>LEN(TRIM(A81))=0</formula>
    </cfRule>
  </conditionalFormatting>
  <conditionalFormatting sqref="A81:B81">
    <cfRule type="containsBlanks" dxfId="599" priority="662">
      <formula>LEN(TRIM(A81))=0</formula>
    </cfRule>
  </conditionalFormatting>
  <conditionalFormatting sqref="C81">
    <cfRule type="containsBlanks" dxfId="598" priority="661">
      <formula>LEN(TRIM(C81))=0</formula>
    </cfRule>
  </conditionalFormatting>
  <conditionalFormatting sqref="A96:B96">
    <cfRule type="containsBlanks" dxfId="597" priority="660">
      <formula>LEN(TRIM(A96))=0</formula>
    </cfRule>
  </conditionalFormatting>
  <conditionalFormatting sqref="C96">
    <cfRule type="containsBlanks" dxfId="596" priority="658">
      <formula>LEN(TRIM(C96))=0</formula>
    </cfRule>
  </conditionalFormatting>
  <conditionalFormatting sqref="A155:B155">
    <cfRule type="containsBlanks" dxfId="595" priority="656">
      <formula>LEN(TRIM(A155))=0</formula>
    </cfRule>
  </conditionalFormatting>
  <conditionalFormatting sqref="C155">
    <cfRule type="containsBlanks" dxfId="594" priority="655">
      <formula>LEN(TRIM(C155))=0</formula>
    </cfRule>
  </conditionalFormatting>
  <conditionalFormatting sqref="A156:B156">
    <cfRule type="containsBlanks" dxfId="593" priority="654">
      <formula>LEN(TRIM(A156))=0</formula>
    </cfRule>
  </conditionalFormatting>
  <conditionalFormatting sqref="A156:B156">
    <cfRule type="containsBlanks" dxfId="592" priority="653">
      <formula>LEN(TRIM(A156))=0</formula>
    </cfRule>
  </conditionalFormatting>
  <conditionalFormatting sqref="C156">
    <cfRule type="containsBlanks" dxfId="591" priority="652">
      <formula>LEN(TRIM(C156))=0</formula>
    </cfRule>
  </conditionalFormatting>
  <conditionalFormatting sqref="A167:B167">
    <cfRule type="containsBlanks" dxfId="590" priority="651">
      <formula>LEN(TRIM(A167))=0</formula>
    </cfRule>
  </conditionalFormatting>
  <conditionalFormatting sqref="A167:B167">
    <cfRule type="containsBlanks" dxfId="589" priority="650">
      <formula>LEN(TRIM(A167))=0</formula>
    </cfRule>
  </conditionalFormatting>
  <conditionalFormatting sqref="C167">
    <cfRule type="containsBlanks" dxfId="588" priority="649">
      <formula>LEN(TRIM(C167))=0</formula>
    </cfRule>
  </conditionalFormatting>
  <conditionalFormatting sqref="C167">
    <cfRule type="containsBlanks" dxfId="587" priority="648">
      <formula>LEN(TRIM(C167))=0</formula>
    </cfRule>
  </conditionalFormatting>
  <conditionalFormatting sqref="A170:B170">
    <cfRule type="containsBlanks" dxfId="586" priority="647">
      <formula>LEN(TRIM(A170))=0</formula>
    </cfRule>
  </conditionalFormatting>
  <conditionalFormatting sqref="A170:B170">
    <cfRule type="containsBlanks" dxfId="585" priority="646">
      <formula>LEN(TRIM(A170))=0</formula>
    </cfRule>
  </conditionalFormatting>
  <conditionalFormatting sqref="C170">
    <cfRule type="containsBlanks" dxfId="584" priority="645">
      <formula>LEN(TRIM(C170))=0</formula>
    </cfRule>
  </conditionalFormatting>
  <conditionalFormatting sqref="C170">
    <cfRule type="containsBlanks" dxfId="583" priority="644">
      <formula>LEN(TRIM(C170))=0</formula>
    </cfRule>
  </conditionalFormatting>
  <conditionalFormatting sqref="A243:B244">
    <cfRule type="containsBlanks" dxfId="582" priority="643">
      <formula>LEN(TRIM(A243))=0</formula>
    </cfRule>
  </conditionalFormatting>
  <conditionalFormatting sqref="A243:B244">
    <cfRule type="containsBlanks" dxfId="581" priority="642">
      <formula>LEN(TRIM(A243))=0</formula>
    </cfRule>
  </conditionalFormatting>
  <conditionalFormatting sqref="C243:C244">
    <cfRule type="containsBlanks" dxfId="580" priority="641">
      <formula>LEN(TRIM(C243))=0</formula>
    </cfRule>
  </conditionalFormatting>
  <conditionalFormatting sqref="C243:C244">
    <cfRule type="containsBlanks" dxfId="579" priority="640">
      <formula>LEN(TRIM(C243))=0</formula>
    </cfRule>
  </conditionalFormatting>
  <conditionalFormatting sqref="A245:B247">
    <cfRule type="containsBlanks" dxfId="578" priority="639">
      <formula>LEN(TRIM(A245))=0</formula>
    </cfRule>
  </conditionalFormatting>
  <conditionalFormatting sqref="A245:B247">
    <cfRule type="containsBlanks" dxfId="577" priority="638">
      <formula>LEN(TRIM(A245))=0</formula>
    </cfRule>
  </conditionalFormatting>
  <conditionalFormatting sqref="C245:C247">
    <cfRule type="containsBlanks" dxfId="576" priority="637">
      <formula>LEN(TRIM(C245))=0</formula>
    </cfRule>
  </conditionalFormatting>
  <conditionalFormatting sqref="C245:C247">
    <cfRule type="containsBlanks" dxfId="575" priority="636">
      <formula>LEN(TRIM(C245))=0</formula>
    </cfRule>
  </conditionalFormatting>
  <conditionalFormatting sqref="A261:B265 A271:B271 A269:A270 A267:B268 A266">
    <cfRule type="containsBlanks" dxfId="574" priority="635">
      <formula>LEN(TRIM(A261))=0</formula>
    </cfRule>
  </conditionalFormatting>
  <conditionalFormatting sqref="A261:B265 A271:B271 A269:A270 A267:B268 A266">
    <cfRule type="containsBlanks" dxfId="573" priority="634">
      <formula>LEN(TRIM(A261))=0</formula>
    </cfRule>
  </conditionalFormatting>
  <conditionalFormatting sqref="C261:C271">
    <cfRule type="containsBlanks" dxfId="572" priority="633">
      <formula>LEN(TRIM(C261))=0</formula>
    </cfRule>
  </conditionalFormatting>
  <conditionalFormatting sqref="C261:C271">
    <cfRule type="containsBlanks" dxfId="571" priority="632">
      <formula>LEN(TRIM(C261))=0</formula>
    </cfRule>
  </conditionalFormatting>
  <conditionalFormatting sqref="A279:B279">
    <cfRule type="containsBlanks" dxfId="570" priority="631">
      <formula>LEN(TRIM(A279))=0</formula>
    </cfRule>
  </conditionalFormatting>
  <conditionalFormatting sqref="A279:B279">
    <cfRule type="containsBlanks" dxfId="569" priority="630">
      <formula>LEN(TRIM(A279))=0</formula>
    </cfRule>
  </conditionalFormatting>
  <conditionalFormatting sqref="C279">
    <cfRule type="containsBlanks" dxfId="568" priority="629">
      <formula>LEN(TRIM(C279))=0</formula>
    </cfRule>
  </conditionalFormatting>
  <conditionalFormatting sqref="C279">
    <cfRule type="containsBlanks" dxfId="567" priority="628">
      <formula>LEN(TRIM(C279))=0</formula>
    </cfRule>
  </conditionalFormatting>
  <conditionalFormatting sqref="A283:B285">
    <cfRule type="containsBlanks" dxfId="566" priority="627">
      <formula>LEN(TRIM(A283))=0</formula>
    </cfRule>
  </conditionalFormatting>
  <conditionalFormatting sqref="A283:B285">
    <cfRule type="containsBlanks" dxfId="565" priority="626">
      <formula>LEN(TRIM(A283))=0</formula>
    </cfRule>
  </conditionalFormatting>
  <conditionalFormatting sqref="C283:C285">
    <cfRule type="containsBlanks" dxfId="564" priority="625">
      <formula>LEN(TRIM(C283))=0</formula>
    </cfRule>
  </conditionalFormatting>
  <conditionalFormatting sqref="C283:C285">
    <cfRule type="containsBlanks" dxfId="563" priority="624">
      <formula>LEN(TRIM(C283))=0</formula>
    </cfRule>
  </conditionalFormatting>
  <conditionalFormatting sqref="A302:B304 A305">
    <cfRule type="containsBlanks" dxfId="562" priority="622">
      <formula>LEN(TRIM(A302))=0</formula>
    </cfRule>
  </conditionalFormatting>
  <conditionalFormatting sqref="C302:C305">
    <cfRule type="containsBlanks" dxfId="561" priority="621">
      <formula>LEN(TRIM(C302))=0</formula>
    </cfRule>
  </conditionalFormatting>
  <conditionalFormatting sqref="C302:C305">
    <cfRule type="containsBlanks" dxfId="560" priority="620">
      <formula>LEN(TRIM(C302))=0</formula>
    </cfRule>
  </conditionalFormatting>
  <conditionalFormatting sqref="A313:B314">
    <cfRule type="containsBlanks" dxfId="559" priority="619">
      <formula>LEN(TRIM(A313))=0</formula>
    </cfRule>
  </conditionalFormatting>
  <conditionalFormatting sqref="A313:B314">
    <cfRule type="containsBlanks" dxfId="558" priority="618">
      <formula>LEN(TRIM(A313))=0</formula>
    </cfRule>
  </conditionalFormatting>
  <conditionalFormatting sqref="C313:C314">
    <cfRule type="containsBlanks" dxfId="557" priority="617">
      <formula>LEN(TRIM(C313))=0</formula>
    </cfRule>
  </conditionalFormatting>
  <conditionalFormatting sqref="A316:B317">
    <cfRule type="containsBlanks" dxfId="556" priority="616">
      <formula>LEN(TRIM(A316))=0</formula>
    </cfRule>
  </conditionalFormatting>
  <conditionalFormatting sqref="A316:B317">
    <cfRule type="containsBlanks" dxfId="555" priority="615">
      <formula>LEN(TRIM(A316))=0</formula>
    </cfRule>
  </conditionalFormatting>
  <conditionalFormatting sqref="C316:C317">
    <cfRule type="containsBlanks" dxfId="554" priority="614">
      <formula>LEN(TRIM(C316))=0</formula>
    </cfRule>
  </conditionalFormatting>
  <conditionalFormatting sqref="A366:B367">
    <cfRule type="containsBlanks" dxfId="553" priority="613">
      <formula>LEN(TRIM(A366))=0</formula>
    </cfRule>
  </conditionalFormatting>
  <conditionalFormatting sqref="A366:B367">
    <cfRule type="containsBlanks" dxfId="552" priority="612">
      <formula>LEN(TRIM(A366))=0</formula>
    </cfRule>
  </conditionalFormatting>
  <conditionalFormatting sqref="C366:C367">
    <cfRule type="containsBlanks" dxfId="551" priority="611">
      <formula>LEN(TRIM(C366))=0</formula>
    </cfRule>
  </conditionalFormatting>
  <conditionalFormatting sqref="A368:B368">
    <cfRule type="containsBlanks" dxfId="550" priority="610">
      <formula>LEN(TRIM(A368))=0</formula>
    </cfRule>
  </conditionalFormatting>
  <conditionalFormatting sqref="A368:B368">
    <cfRule type="containsBlanks" dxfId="549" priority="609">
      <formula>LEN(TRIM(A368))=0</formula>
    </cfRule>
  </conditionalFormatting>
  <conditionalFormatting sqref="C368">
    <cfRule type="containsBlanks" dxfId="548" priority="608">
      <formula>LEN(TRIM(C368))=0</formula>
    </cfRule>
  </conditionalFormatting>
  <conditionalFormatting sqref="A369:B372">
    <cfRule type="containsBlanks" dxfId="547" priority="607">
      <formula>LEN(TRIM(A369))=0</formula>
    </cfRule>
  </conditionalFormatting>
  <conditionalFormatting sqref="A369:B372">
    <cfRule type="containsBlanks" dxfId="546" priority="606">
      <formula>LEN(TRIM(A369))=0</formula>
    </cfRule>
  </conditionalFormatting>
  <conditionalFormatting sqref="C369:C372">
    <cfRule type="containsBlanks" dxfId="545" priority="605">
      <formula>LEN(TRIM(C369))=0</formula>
    </cfRule>
  </conditionalFormatting>
  <conditionalFormatting sqref="A375:B376">
    <cfRule type="containsBlanks" dxfId="544" priority="604">
      <formula>LEN(TRIM(A375))=0</formula>
    </cfRule>
  </conditionalFormatting>
  <conditionalFormatting sqref="C375:C376">
    <cfRule type="containsBlanks" dxfId="543" priority="602">
      <formula>LEN(TRIM(C375))=0</formula>
    </cfRule>
  </conditionalFormatting>
  <conditionalFormatting sqref="A380:B380 A383:B383 A381:A382">
    <cfRule type="containsBlanks" dxfId="542" priority="601">
      <formula>LEN(TRIM(A380))=0</formula>
    </cfRule>
  </conditionalFormatting>
  <conditionalFormatting sqref="A380:B380 A383:B383 A381:A382">
    <cfRule type="containsBlanks" dxfId="541" priority="600">
      <formula>LEN(TRIM(A380))=0</formula>
    </cfRule>
  </conditionalFormatting>
  <conditionalFormatting sqref="C380:C383">
    <cfRule type="containsBlanks" dxfId="540" priority="599">
      <formula>LEN(TRIM(C380))=0</formula>
    </cfRule>
  </conditionalFormatting>
  <conditionalFormatting sqref="A411:B411">
    <cfRule type="containsBlanks" dxfId="539" priority="598">
      <formula>LEN(TRIM(A411))=0</formula>
    </cfRule>
  </conditionalFormatting>
  <conditionalFormatting sqref="A411:B411">
    <cfRule type="containsBlanks" dxfId="538" priority="597">
      <formula>LEN(TRIM(A411))=0</formula>
    </cfRule>
  </conditionalFormatting>
  <conditionalFormatting sqref="C411">
    <cfRule type="containsBlanks" dxfId="537" priority="596">
      <formula>LEN(TRIM(C411))=0</formula>
    </cfRule>
  </conditionalFormatting>
  <conditionalFormatting sqref="A440:B440">
    <cfRule type="containsBlanks" dxfId="536" priority="595">
      <formula>LEN(TRIM(A440))=0</formula>
    </cfRule>
  </conditionalFormatting>
  <conditionalFormatting sqref="A440:B440">
    <cfRule type="containsBlanks" dxfId="535" priority="594">
      <formula>LEN(TRIM(A440))=0</formula>
    </cfRule>
  </conditionalFormatting>
  <conditionalFormatting sqref="C440">
    <cfRule type="containsBlanks" dxfId="534" priority="593">
      <formula>LEN(TRIM(C440))=0</formula>
    </cfRule>
  </conditionalFormatting>
  <conditionalFormatting sqref="A441:B443">
    <cfRule type="containsBlanks" dxfId="533" priority="592">
      <formula>LEN(TRIM(A441))=0</formula>
    </cfRule>
  </conditionalFormatting>
  <conditionalFormatting sqref="A441:B443">
    <cfRule type="containsBlanks" dxfId="532" priority="591">
      <formula>LEN(TRIM(A441))=0</formula>
    </cfRule>
  </conditionalFormatting>
  <conditionalFormatting sqref="C441:C443">
    <cfRule type="containsBlanks" dxfId="531" priority="590">
      <formula>LEN(TRIM(C441))=0</formula>
    </cfRule>
  </conditionalFormatting>
  <conditionalFormatting sqref="A526:B527">
    <cfRule type="containsBlanks" dxfId="530" priority="589">
      <formula>LEN(TRIM(A526))=0</formula>
    </cfRule>
  </conditionalFormatting>
  <conditionalFormatting sqref="A526:B527">
    <cfRule type="containsBlanks" dxfId="529" priority="588">
      <formula>LEN(TRIM(A526))=0</formula>
    </cfRule>
  </conditionalFormatting>
  <conditionalFormatting sqref="C526:C527">
    <cfRule type="containsBlanks" dxfId="528" priority="587">
      <formula>LEN(TRIM(C526))=0</formula>
    </cfRule>
  </conditionalFormatting>
  <conditionalFormatting sqref="A537:B537">
    <cfRule type="containsBlanks" dxfId="527" priority="586">
      <formula>LEN(TRIM(A537))=0</formula>
    </cfRule>
  </conditionalFormatting>
  <conditionalFormatting sqref="A537:B537">
    <cfRule type="containsBlanks" dxfId="526" priority="585">
      <formula>LEN(TRIM(A537))=0</formula>
    </cfRule>
  </conditionalFormatting>
  <conditionalFormatting sqref="C537">
    <cfRule type="containsBlanks" dxfId="525" priority="584">
      <formula>LEN(TRIM(C537))=0</formula>
    </cfRule>
  </conditionalFormatting>
  <conditionalFormatting sqref="A540:B540">
    <cfRule type="containsBlanks" dxfId="524" priority="583">
      <formula>LEN(TRIM(A540))=0</formula>
    </cfRule>
  </conditionalFormatting>
  <conditionalFormatting sqref="A540:B540">
    <cfRule type="containsBlanks" dxfId="523" priority="582">
      <formula>LEN(TRIM(A540))=0</formula>
    </cfRule>
  </conditionalFormatting>
  <conditionalFormatting sqref="C540">
    <cfRule type="containsBlanks" dxfId="522" priority="581">
      <formula>LEN(TRIM(C540))=0</formula>
    </cfRule>
  </conditionalFormatting>
  <conditionalFormatting sqref="A541:B543">
    <cfRule type="containsBlanks" dxfId="521" priority="580">
      <formula>LEN(TRIM(A541))=0</formula>
    </cfRule>
  </conditionalFormatting>
  <conditionalFormatting sqref="C541:C543">
    <cfRule type="containsBlanks" dxfId="520" priority="578">
      <formula>LEN(TRIM(C541))=0</formula>
    </cfRule>
  </conditionalFormatting>
  <conditionalFormatting sqref="A67:B67">
    <cfRule type="containsBlanks" dxfId="519" priority="572">
      <formula>LEN(TRIM(A67))=0</formula>
    </cfRule>
  </conditionalFormatting>
  <conditionalFormatting sqref="A67:B67">
    <cfRule type="containsBlanks" dxfId="518" priority="571">
      <formula>LEN(TRIM(A67))=0</formula>
    </cfRule>
  </conditionalFormatting>
  <conditionalFormatting sqref="C67">
    <cfRule type="containsBlanks" dxfId="517" priority="570">
      <formula>LEN(TRIM(C67))=0</formula>
    </cfRule>
  </conditionalFormatting>
  <conditionalFormatting sqref="A444:B446">
    <cfRule type="containsBlanks" dxfId="516" priority="547">
      <formula>LEN(TRIM(A444))=0</formula>
    </cfRule>
  </conditionalFormatting>
  <conditionalFormatting sqref="A444:B446">
    <cfRule type="containsBlanks" dxfId="515" priority="546">
      <formula>LEN(TRIM(A444))=0</formula>
    </cfRule>
  </conditionalFormatting>
  <conditionalFormatting sqref="C444:C446">
    <cfRule type="containsBlanks" dxfId="514" priority="545">
      <formula>LEN(TRIM(C444))=0</formula>
    </cfRule>
  </conditionalFormatting>
  <conditionalFormatting sqref="B20">
    <cfRule type="containsBlanks" dxfId="513" priority="577">
      <formula>LEN(TRIM(B20))=0</formula>
    </cfRule>
  </conditionalFormatting>
  <conditionalFormatting sqref="A178:B224">
    <cfRule type="containsBlanks" dxfId="512" priority="576">
      <formula>LEN(TRIM(A178))=0</formula>
    </cfRule>
  </conditionalFormatting>
  <conditionalFormatting sqref="A178:B224">
    <cfRule type="containsBlanks" dxfId="511" priority="575">
      <formula>LEN(TRIM(A178))=0</formula>
    </cfRule>
  </conditionalFormatting>
  <conditionalFormatting sqref="C178:C224">
    <cfRule type="containsBlanks" dxfId="510" priority="574">
      <formula>LEN(TRIM(C178))=0</formula>
    </cfRule>
  </conditionalFormatting>
  <conditionalFormatting sqref="A59:C59">
    <cfRule type="containsBlanks" dxfId="509" priority="573">
      <formula>LEN(TRIM(A59))=0</formula>
    </cfRule>
  </conditionalFormatting>
  <conditionalFormatting sqref="C67">
    <cfRule type="containsBlanks" dxfId="508" priority="569">
      <formula>LEN(TRIM(C67))=0</formula>
    </cfRule>
  </conditionalFormatting>
  <conditionalFormatting sqref="A159:B161">
    <cfRule type="containsBlanks" dxfId="507" priority="568">
      <formula>LEN(TRIM(A159))=0</formula>
    </cfRule>
  </conditionalFormatting>
  <conditionalFormatting sqref="A159:B161">
    <cfRule type="containsBlanks" dxfId="506" priority="567">
      <formula>LEN(TRIM(A159))=0</formula>
    </cfRule>
  </conditionalFormatting>
  <conditionalFormatting sqref="C159:C161">
    <cfRule type="containsBlanks" dxfId="505" priority="566">
      <formula>LEN(TRIM(C159))=0</formula>
    </cfRule>
  </conditionalFormatting>
  <conditionalFormatting sqref="C159:C161">
    <cfRule type="containsBlanks" dxfId="504" priority="565">
      <formula>LEN(TRIM(C159))=0</formula>
    </cfRule>
  </conditionalFormatting>
  <conditionalFormatting sqref="A225:B225">
    <cfRule type="containsBlanks" dxfId="503" priority="564">
      <formula>LEN(TRIM(A225))=0</formula>
    </cfRule>
  </conditionalFormatting>
  <conditionalFormatting sqref="A225:B225">
    <cfRule type="containsBlanks" dxfId="502" priority="563">
      <formula>LEN(TRIM(A225))=0</formula>
    </cfRule>
  </conditionalFormatting>
  <conditionalFormatting sqref="C225">
    <cfRule type="containsBlanks" dxfId="501" priority="562">
      <formula>LEN(TRIM(C225))=0</formula>
    </cfRule>
  </conditionalFormatting>
  <conditionalFormatting sqref="A306:B308 A309">
    <cfRule type="containsBlanks" dxfId="500" priority="559">
      <formula>LEN(TRIM(A306))=0</formula>
    </cfRule>
  </conditionalFormatting>
  <conditionalFormatting sqref="C306:C309">
    <cfRule type="containsBlanks" dxfId="499" priority="558">
      <formula>LEN(TRIM(C306))=0</formula>
    </cfRule>
  </conditionalFormatting>
  <conditionalFormatting sqref="C225">
    <cfRule type="containsBlanks" dxfId="498" priority="561">
      <formula>LEN(TRIM(C225))=0</formula>
    </cfRule>
  </conditionalFormatting>
  <conditionalFormatting sqref="A306:B308 A309">
    <cfRule type="containsBlanks" dxfId="497" priority="560">
      <formula>LEN(TRIM(A306))=0</formula>
    </cfRule>
  </conditionalFormatting>
  <conditionalFormatting sqref="C306:C309">
    <cfRule type="containsBlanks" dxfId="496" priority="557">
      <formula>LEN(TRIM(C306))=0</formula>
    </cfRule>
  </conditionalFormatting>
  <conditionalFormatting sqref="A335:C336">
    <cfRule type="containsBlanks" dxfId="495" priority="556">
      <formula>LEN(TRIM(A335))=0</formula>
    </cfRule>
  </conditionalFormatting>
  <conditionalFormatting sqref="C455:C492">
    <cfRule type="containsBlanks" dxfId="494" priority="555">
      <formula>LEN(TRIM(C455))=0</formula>
    </cfRule>
  </conditionalFormatting>
  <conditionalFormatting sqref="A412:B412">
    <cfRule type="containsBlanks" dxfId="493" priority="554">
      <formula>LEN(TRIM(A412))=0</formula>
    </cfRule>
  </conditionalFormatting>
  <conditionalFormatting sqref="A412:B412">
    <cfRule type="containsBlanks" dxfId="492" priority="553">
      <formula>LEN(TRIM(A412))=0</formula>
    </cfRule>
  </conditionalFormatting>
  <conditionalFormatting sqref="C415">
    <cfRule type="containsBlanks" dxfId="491" priority="549">
      <formula>LEN(TRIM(C415))=0</formula>
    </cfRule>
  </conditionalFormatting>
  <conditionalFormatting sqref="C412">
    <cfRule type="containsBlanks" dxfId="490" priority="552">
      <formula>LEN(TRIM(C412))=0</formula>
    </cfRule>
  </conditionalFormatting>
  <conditionalFormatting sqref="A415:B415">
    <cfRule type="containsBlanks" dxfId="489" priority="551">
      <formula>LEN(TRIM(A415))=0</formula>
    </cfRule>
  </conditionalFormatting>
  <conditionalFormatting sqref="A415:B415">
    <cfRule type="containsBlanks" dxfId="488" priority="550">
      <formula>LEN(TRIM(A415))=0</formula>
    </cfRule>
  </conditionalFormatting>
  <conditionalFormatting sqref="A431:C439">
    <cfRule type="containsBlanks" dxfId="487" priority="548">
      <formula>LEN(TRIM(A431))=0</formula>
    </cfRule>
  </conditionalFormatting>
  <conditionalFormatting sqref="C493">
    <cfRule type="containsBlanks" dxfId="486" priority="544">
      <formula>LEN(TRIM(C493))=0</formula>
    </cfRule>
  </conditionalFormatting>
  <conditionalFormatting sqref="A455:B493">
    <cfRule type="containsBlanks" dxfId="485" priority="543">
      <formula>LEN(TRIM(A455))=0</formula>
    </cfRule>
  </conditionalFormatting>
  <conditionalFormatting sqref="A455:B493">
    <cfRule type="containsBlanks" dxfId="484" priority="542">
      <formula>LEN(TRIM(A455))=0</formula>
    </cfRule>
  </conditionalFormatting>
  <conditionalFormatting sqref="D32:E39">
    <cfRule type="containsBlanks" dxfId="483" priority="541">
      <formula>LEN(TRIM(D32))=0</formula>
    </cfRule>
  </conditionalFormatting>
  <conditionalFormatting sqref="D162:E164">
    <cfRule type="containsBlanks" dxfId="482" priority="540">
      <formula>LEN(TRIM(D162))=0</formula>
    </cfRule>
  </conditionalFormatting>
  <conditionalFormatting sqref="D159:E159">
    <cfRule type="containsBlanks" dxfId="481" priority="539">
      <formula>LEN(TRIM(D159))=0</formula>
    </cfRule>
  </conditionalFormatting>
  <conditionalFormatting sqref="D159:E159">
    <cfRule type="containsBlanks" dxfId="480" priority="538">
      <formula>LEN(TRIM(D159))=0</formula>
    </cfRule>
  </conditionalFormatting>
  <conditionalFormatting sqref="D160:E160">
    <cfRule type="containsBlanks" dxfId="479" priority="537">
      <formula>LEN(TRIM(D160))=0</formula>
    </cfRule>
  </conditionalFormatting>
  <conditionalFormatting sqref="D160:E160">
    <cfRule type="containsBlanks" dxfId="478" priority="536">
      <formula>LEN(TRIM(D160))=0</formula>
    </cfRule>
  </conditionalFormatting>
  <conditionalFormatting sqref="D161:E161">
    <cfRule type="containsBlanks" dxfId="477" priority="535">
      <formula>LEN(TRIM(D161))=0</formula>
    </cfRule>
  </conditionalFormatting>
  <conditionalFormatting sqref="D161:E161">
    <cfRule type="containsBlanks" dxfId="476" priority="534">
      <formula>LEN(TRIM(D161))=0</formula>
    </cfRule>
  </conditionalFormatting>
  <conditionalFormatting sqref="D176:D177">
    <cfRule type="containsBlanks" dxfId="475" priority="533">
      <formula>LEN(TRIM(D176))=0</formula>
    </cfRule>
  </conditionalFormatting>
  <conditionalFormatting sqref="D177">
    <cfRule type="containsBlanks" dxfId="474" priority="532">
      <formula>LEN(TRIM(D177))=0</formula>
    </cfRule>
  </conditionalFormatting>
  <conditionalFormatting sqref="E176:E177">
    <cfRule type="containsBlanks" dxfId="473" priority="531">
      <formula>LEN(TRIM(E176))=0</formula>
    </cfRule>
  </conditionalFormatting>
  <conditionalFormatting sqref="E641:E654">
    <cfRule type="containsBlanks" dxfId="472" priority="434">
      <formula>LEN(TRIM(E641))=0</formula>
    </cfRule>
  </conditionalFormatting>
  <conditionalFormatting sqref="E177">
    <cfRule type="containsBlanks" dxfId="471" priority="530">
      <formula>LEN(TRIM(E177))=0</formula>
    </cfRule>
  </conditionalFormatting>
  <conditionalFormatting sqref="D261:E271">
    <cfRule type="containsBlanks" dxfId="470" priority="529">
      <formula>LEN(TRIM(D261))=0</formula>
    </cfRule>
  </conditionalFormatting>
  <conditionalFormatting sqref="D278:E279">
    <cfRule type="containsBlanks" dxfId="469" priority="528">
      <formula>LEN(TRIM(D278))=0</formula>
    </cfRule>
  </conditionalFormatting>
  <conditionalFormatting sqref="D278:E278">
    <cfRule type="containsBlanks" dxfId="468" priority="527">
      <formula>LEN(TRIM(D278))=0</formula>
    </cfRule>
  </conditionalFormatting>
  <conditionalFormatting sqref="D283:D285">
    <cfRule type="containsBlanks" dxfId="467" priority="526">
      <formula>LEN(TRIM(D283))=0</formula>
    </cfRule>
  </conditionalFormatting>
  <conditionalFormatting sqref="E283:E285">
    <cfRule type="containsBlanks" dxfId="466" priority="525">
      <formula>LEN(TRIM(E283))=0</formula>
    </cfRule>
  </conditionalFormatting>
  <conditionalFormatting sqref="D301:D305">
    <cfRule type="containsBlanks" dxfId="465" priority="524">
      <formula>LEN(TRIM(D301))=0</formula>
    </cfRule>
  </conditionalFormatting>
  <conditionalFormatting sqref="D301">
    <cfRule type="containsBlanks" dxfId="464" priority="523">
      <formula>LEN(TRIM(D301))=0</formula>
    </cfRule>
  </conditionalFormatting>
  <conditionalFormatting sqref="E301:E305">
    <cfRule type="containsBlanks" dxfId="463" priority="522">
      <formula>LEN(TRIM(E301))=0</formula>
    </cfRule>
  </conditionalFormatting>
  <conditionalFormatting sqref="E301">
    <cfRule type="containsBlanks" dxfId="462" priority="521">
      <formula>LEN(TRIM(E301))=0</formula>
    </cfRule>
  </conditionalFormatting>
  <conditionalFormatting sqref="D310:D314">
    <cfRule type="containsBlanks" dxfId="461" priority="520">
      <formula>LEN(TRIM(D310))=0</formula>
    </cfRule>
  </conditionalFormatting>
  <conditionalFormatting sqref="D313:D314">
    <cfRule type="containsBlanks" dxfId="460" priority="519">
      <formula>LEN(TRIM(D313))=0</formula>
    </cfRule>
  </conditionalFormatting>
  <conditionalFormatting sqref="D306:D309">
    <cfRule type="containsBlanks" dxfId="459" priority="518">
      <formula>LEN(TRIM(D306))=0</formula>
    </cfRule>
  </conditionalFormatting>
  <conditionalFormatting sqref="E310:E314">
    <cfRule type="containsBlanks" dxfId="458" priority="517">
      <formula>LEN(TRIM(E310))=0</formula>
    </cfRule>
  </conditionalFormatting>
  <conditionalFormatting sqref="E313:E314">
    <cfRule type="containsBlanks" dxfId="457" priority="516">
      <formula>LEN(TRIM(E313))=0</formula>
    </cfRule>
  </conditionalFormatting>
  <conditionalFormatting sqref="E306:E309">
    <cfRule type="containsBlanks" dxfId="456" priority="515">
      <formula>LEN(TRIM(E306))=0</formula>
    </cfRule>
  </conditionalFormatting>
  <conditionalFormatting sqref="D316:D317 E317">
    <cfRule type="containsBlanks" dxfId="455" priority="514">
      <formula>LEN(TRIM(D316))=0</formula>
    </cfRule>
  </conditionalFormatting>
  <conditionalFormatting sqref="D316:D317 E317">
    <cfRule type="containsBlanks" dxfId="454" priority="513">
      <formula>LEN(TRIM(D316))=0</formula>
    </cfRule>
  </conditionalFormatting>
  <conditionalFormatting sqref="E316">
    <cfRule type="containsBlanks" dxfId="453" priority="512">
      <formula>LEN(TRIM(E316))=0</formula>
    </cfRule>
  </conditionalFormatting>
  <conditionalFormatting sqref="E316">
    <cfRule type="containsBlanks" dxfId="452" priority="511">
      <formula>LEN(TRIM(E316))=0</formula>
    </cfRule>
  </conditionalFormatting>
  <conditionalFormatting sqref="D332:D334 D337:D349 E349">
    <cfRule type="containsBlanks" dxfId="451" priority="510">
      <formula>LEN(TRIM(D332))=0</formula>
    </cfRule>
  </conditionalFormatting>
  <conditionalFormatting sqref="D335:D336">
    <cfRule type="containsBlanks" dxfId="450" priority="509">
      <formula>LEN(TRIM(D335))=0</formula>
    </cfRule>
  </conditionalFormatting>
  <conditionalFormatting sqref="E332:E334 E337:E348">
    <cfRule type="containsBlanks" dxfId="449" priority="508">
      <formula>LEN(TRIM(E332))=0</formula>
    </cfRule>
  </conditionalFormatting>
  <conditionalFormatting sqref="E335:E336">
    <cfRule type="containsBlanks" dxfId="448" priority="507">
      <formula>LEN(TRIM(E335))=0</formula>
    </cfRule>
  </conditionalFormatting>
  <conditionalFormatting sqref="D350:E357">
    <cfRule type="containsBlanks" dxfId="447" priority="506">
      <formula>LEN(TRIM(D350))=0</formula>
    </cfRule>
  </conditionalFormatting>
  <conditionalFormatting sqref="D358:E358">
    <cfRule type="containsBlanks" dxfId="446" priority="505">
      <formula>LEN(TRIM(D358))=0</formula>
    </cfRule>
  </conditionalFormatting>
  <conditionalFormatting sqref="D366:D368">
    <cfRule type="containsBlanks" dxfId="445" priority="504">
      <formula>LEN(TRIM(D366))=0</formula>
    </cfRule>
  </conditionalFormatting>
  <conditionalFormatting sqref="D366:D367">
    <cfRule type="containsBlanks" dxfId="444" priority="503">
      <formula>LEN(TRIM(D366))=0</formula>
    </cfRule>
  </conditionalFormatting>
  <conditionalFormatting sqref="D368">
    <cfRule type="containsBlanks" dxfId="443" priority="502">
      <formula>LEN(TRIM(D368))=0</formula>
    </cfRule>
  </conditionalFormatting>
  <conditionalFormatting sqref="E366:E368">
    <cfRule type="containsBlanks" dxfId="442" priority="501">
      <formula>LEN(TRIM(E366))=0</formula>
    </cfRule>
  </conditionalFormatting>
  <conditionalFormatting sqref="E366:E367">
    <cfRule type="containsBlanks" dxfId="441" priority="500">
      <formula>LEN(TRIM(E366))=0</formula>
    </cfRule>
  </conditionalFormatting>
  <conditionalFormatting sqref="E368">
    <cfRule type="containsBlanks" dxfId="440" priority="499">
      <formula>LEN(TRIM(E368))=0</formula>
    </cfRule>
  </conditionalFormatting>
  <conditionalFormatting sqref="D369:D372">
    <cfRule type="containsBlanks" dxfId="439" priority="498">
      <formula>LEN(TRIM(D369))=0</formula>
    </cfRule>
  </conditionalFormatting>
  <conditionalFormatting sqref="D369:D372">
    <cfRule type="containsBlanks" dxfId="438" priority="497">
      <formula>LEN(TRIM(D369))=0</formula>
    </cfRule>
  </conditionalFormatting>
  <conditionalFormatting sqref="E369:E372">
    <cfRule type="containsBlanks" dxfId="437" priority="496">
      <formula>LEN(TRIM(E369))=0</formula>
    </cfRule>
  </conditionalFormatting>
  <conditionalFormatting sqref="E369:E372">
    <cfRule type="containsBlanks" dxfId="436" priority="495">
      <formula>LEN(TRIM(E369))=0</formula>
    </cfRule>
  </conditionalFormatting>
  <conditionalFormatting sqref="D375:D376">
    <cfRule type="containsBlanks" dxfId="435" priority="494">
      <formula>LEN(TRIM(D375))=0</formula>
    </cfRule>
  </conditionalFormatting>
  <conditionalFormatting sqref="D375:D376">
    <cfRule type="containsBlanks" dxfId="434" priority="493">
      <formula>LEN(TRIM(D375))=0</formula>
    </cfRule>
  </conditionalFormatting>
  <conditionalFormatting sqref="E375:E376">
    <cfRule type="containsBlanks" dxfId="433" priority="492">
      <formula>LEN(TRIM(E375))=0</formula>
    </cfRule>
  </conditionalFormatting>
  <conditionalFormatting sqref="E375:E376">
    <cfRule type="containsBlanks" dxfId="432" priority="491">
      <formula>LEN(TRIM(E375))=0</formula>
    </cfRule>
  </conditionalFormatting>
  <conditionalFormatting sqref="D380:D383 E380">
    <cfRule type="containsBlanks" dxfId="431" priority="490">
      <formula>LEN(TRIM(D380))=0</formula>
    </cfRule>
  </conditionalFormatting>
  <conditionalFormatting sqref="D380:D383 E380">
    <cfRule type="containsBlanks" dxfId="430" priority="489">
      <formula>LEN(TRIM(D380))=0</formula>
    </cfRule>
  </conditionalFormatting>
  <conditionalFormatting sqref="E381:E383">
    <cfRule type="containsBlanks" dxfId="429" priority="488">
      <formula>LEN(TRIM(E381))=0</formula>
    </cfRule>
  </conditionalFormatting>
  <conditionalFormatting sqref="E381:E383">
    <cfRule type="containsBlanks" dxfId="428" priority="487">
      <formula>LEN(TRIM(E381))=0</formula>
    </cfRule>
  </conditionalFormatting>
  <conditionalFormatting sqref="D411:E411">
    <cfRule type="containsBlanks" dxfId="427" priority="486">
      <formula>LEN(TRIM(D411))=0</formula>
    </cfRule>
  </conditionalFormatting>
  <conditionalFormatting sqref="D411:E411">
    <cfRule type="containsBlanks" dxfId="426" priority="485">
      <formula>LEN(TRIM(D411))=0</formula>
    </cfRule>
  </conditionalFormatting>
  <conditionalFormatting sqref="D440:D443 D447:D451">
    <cfRule type="containsBlanks" dxfId="425" priority="484">
      <formula>LEN(TRIM(D440))=0</formula>
    </cfRule>
  </conditionalFormatting>
  <conditionalFormatting sqref="D440">
    <cfRule type="containsBlanks" dxfId="424" priority="483">
      <formula>LEN(TRIM(D440))=0</formula>
    </cfRule>
  </conditionalFormatting>
  <conditionalFormatting sqref="D444:D446">
    <cfRule type="containsBlanks" dxfId="423" priority="481">
      <formula>LEN(TRIM(D444))=0</formula>
    </cfRule>
  </conditionalFormatting>
  <conditionalFormatting sqref="D441:D443">
    <cfRule type="containsBlanks" dxfId="422" priority="482">
      <formula>LEN(TRIM(D441))=0</formula>
    </cfRule>
  </conditionalFormatting>
  <conditionalFormatting sqref="D444:D446">
    <cfRule type="containsBlanks" dxfId="421" priority="480">
      <formula>LEN(TRIM(D444))=0</formula>
    </cfRule>
  </conditionalFormatting>
  <conditionalFormatting sqref="E440:E443 E447:E451">
    <cfRule type="containsBlanks" dxfId="420" priority="479">
      <formula>LEN(TRIM(E440))=0</formula>
    </cfRule>
  </conditionalFormatting>
  <conditionalFormatting sqref="E440">
    <cfRule type="containsBlanks" dxfId="419" priority="478">
      <formula>LEN(TRIM(E440))=0</formula>
    </cfRule>
  </conditionalFormatting>
  <conditionalFormatting sqref="E444:E446">
    <cfRule type="containsBlanks" dxfId="418" priority="476">
      <formula>LEN(TRIM(E444))=0</formula>
    </cfRule>
  </conditionalFormatting>
  <conditionalFormatting sqref="E441:E443">
    <cfRule type="containsBlanks" dxfId="417" priority="477">
      <formula>LEN(TRIM(E441))=0</formula>
    </cfRule>
  </conditionalFormatting>
  <conditionalFormatting sqref="E444:E446">
    <cfRule type="containsBlanks" dxfId="416" priority="475">
      <formula>LEN(TRIM(E444))=0</formula>
    </cfRule>
  </conditionalFormatting>
  <conditionalFormatting sqref="D453:E454">
    <cfRule type="containsBlanks" dxfId="415" priority="474">
      <formula>LEN(TRIM(D453))=0</formula>
    </cfRule>
  </conditionalFormatting>
  <conditionalFormatting sqref="D526:D540">
    <cfRule type="containsBlanks" dxfId="414" priority="473">
      <formula>LEN(TRIM(D526))=0</formula>
    </cfRule>
  </conditionalFormatting>
  <conditionalFormatting sqref="D538:D539">
    <cfRule type="containsBlanks" dxfId="413" priority="472">
      <formula>LEN(TRIM(D538))=0</formula>
    </cfRule>
  </conditionalFormatting>
  <conditionalFormatting sqref="E526:E540">
    <cfRule type="containsBlanks" dxfId="412" priority="471">
      <formula>LEN(TRIM(E526))=0</formula>
    </cfRule>
  </conditionalFormatting>
  <conditionalFormatting sqref="E538:E539">
    <cfRule type="containsBlanks" dxfId="411" priority="470">
      <formula>LEN(TRIM(E538))=0</formula>
    </cfRule>
  </conditionalFormatting>
  <conditionalFormatting sqref="D541:E543">
    <cfRule type="containsBlanks" dxfId="410" priority="469">
      <formula>LEN(TRIM(D541))=0</formula>
    </cfRule>
  </conditionalFormatting>
  <conditionalFormatting sqref="E546">
    <cfRule type="containsBlanks" dxfId="409" priority="468">
      <formula>LEN(TRIM(E546))=0</formula>
    </cfRule>
  </conditionalFormatting>
  <conditionalFormatting sqref="E547:E549">
    <cfRule type="containsBlanks" dxfId="408" priority="467">
      <formula>LEN(TRIM(E547))=0</formula>
    </cfRule>
  </conditionalFormatting>
  <conditionalFormatting sqref="E552:E566">
    <cfRule type="containsBlanks" dxfId="407" priority="465">
      <formula>LEN(TRIM(E552))=0</formula>
    </cfRule>
  </conditionalFormatting>
  <conditionalFormatting sqref="D552:E566">
    <cfRule type="containsBlanks" dxfId="406" priority="466">
      <formula>LEN(TRIM(D552))=0</formula>
    </cfRule>
  </conditionalFormatting>
  <conditionalFormatting sqref="D552:D566">
    <cfRule type="containsBlanks" dxfId="405" priority="464">
      <formula>LEN(TRIM(D552))=0</formula>
    </cfRule>
  </conditionalFormatting>
  <conditionalFormatting sqref="E552:E562">
    <cfRule type="containsBlanks" dxfId="404" priority="463">
      <formula>LEN(TRIM(E552))=0</formula>
    </cfRule>
  </conditionalFormatting>
  <conditionalFormatting sqref="E563:E566">
    <cfRule type="containsBlanks" dxfId="403" priority="462">
      <formula>LEN(TRIM(E563))=0</formula>
    </cfRule>
  </conditionalFormatting>
  <conditionalFormatting sqref="D583:D592">
    <cfRule type="containsBlanks" dxfId="402" priority="461">
      <formula>LEN(TRIM(D583))=0</formula>
    </cfRule>
  </conditionalFormatting>
  <conditionalFormatting sqref="E583:E592">
    <cfRule type="containsBlanks" dxfId="401" priority="460">
      <formula>LEN(TRIM(E583))=0</formula>
    </cfRule>
  </conditionalFormatting>
  <conditionalFormatting sqref="D593:D594">
    <cfRule type="containsBlanks" dxfId="400" priority="459">
      <formula>LEN(TRIM(D593))=0</formula>
    </cfRule>
  </conditionalFormatting>
  <conditionalFormatting sqref="E593:E594">
    <cfRule type="containsBlanks" dxfId="399" priority="458">
      <formula>LEN(TRIM(E593))=0</formula>
    </cfRule>
  </conditionalFormatting>
  <conditionalFormatting sqref="D596:D597 E597:I597">
    <cfRule type="containsBlanks" dxfId="398" priority="457">
      <formula>LEN(TRIM(D596))=0</formula>
    </cfRule>
  </conditionalFormatting>
  <conditionalFormatting sqref="D596:D597 E597:I597">
    <cfRule type="containsBlanks" dxfId="397" priority="456">
      <formula>LEN(TRIM(D596))=0</formula>
    </cfRule>
  </conditionalFormatting>
  <conditionalFormatting sqref="E596">
    <cfRule type="containsBlanks" dxfId="396" priority="455">
      <formula>LEN(TRIM(E596))=0</formula>
    </cfRule>
  </conditionalFormatting>
  <conditionalFormatting sqref="E596">
    <cfRule type="containsBlanks" dxfId="395" priority="454">
      <formula>LEN(TRIM(E596))=0</formula>
    </cfRule>
  </conditionalFormatting>
  <conditionalFormatting sqref="D609:D622">
    <cfRule type="containsBlanks" dxfId="394" priority="453">
      <formula>LEN(TRIM(D609))=0</formula>
    </cfRule>
  </conditionalFormatting>
  <conditionalFormatting sqref="D609:D622">
    <cfRule type="containsBlanks" dxfId="393" priority="452">
      <formula>LEN(TRIM(D609))=0</formula>
    </cfRule>
  </conditionalFormatting>
  <conditionalFormatting sqref="E609:E622">
    <cfRule type="containsBlanks" dxfId="392" priority="451">
      <formula>LEN(TRIM(E609))=0</formula>
    </cfRule>
  </conditionalFormatting>
  <conditionalFormatting sqref="E609:E622">
    <cfRule type="containsBlanks" dxfId="391" priority="450">
      <formula>LEN(TRIM(E609))=0</formula>
    </cfRule>
  </conditionalFormatting>
  <conditionalFormatting sqref="D626:D627">
    <cfRule type="containsBlanks" dxfId="390" priority="449">
      <formula>LEN(TRIM(D626))=0</formula>
    </cfRule>
  </conditionalFormatting>
  <conditionalFormatting sqref="D625">
    <cfRule type="containsBlanks" dxfId="389" priority="448">
      <formula>LEN(TRIM(D625))=0</formula>
    </cfRule>
  </conditionalFormatting>
  <conditionalFormatting sqref="D624">
    <cfRule type="containsBlanks" dxfId="388" priority="447">
      <formula>LEN(TRIM(D624))=0</formula>
    </cfRule>
  </conditionalFormatting>
  <conditionalFormatting sqref="D624:D625">
    <cfRule type="containsBlanks" dxfId="387" priority="446">
      <formula>LEN(TRIM(D624))=0</formula>
    </cfRule>
  </conditionalFormatting>
  <conditionalFormatting sqref="D626:D627">
    <cfRule type="containsBlanks" dxfId="386" priority="445">
      <formula>LEN(TRIM(D626))=0</formula>
    </cfRule>
  </conditionalFormatting>
  <conditionalFormatting sqref="E626:E627">
    <cfRule type="containsBlanks" dxfId="385" priority="444">
      <formula>LEN(TRIM(E626))=0</formula>
    </cfRule>
  </conditionalFormatting>
  <conditionalFormatting sqref="E625">
    <cfRule type="containsBlanks" dxfId="384" priority="443">
      <formula>LEN(TRIM(E625))=0</formula>
    </cfRule>
  </conditionalFormatting>
  <conditionalFormatting sqref="E624">
    <cfRule type="containsBlanks" dxfId="383" priority="442">
      <formula>LEN(TRIM(E624))=0</formula>
    </cfRule>
  </conditionalFormatting>
  <conditionalFormatting sqref="E624:E625">
    <cfRule type="containsBlanks" dxfId="382" priority="441">
      <formula>LEN(TRIM(E624))=0</formula>
    </cfRule>
  </conditionalFormatting>
  <conditionalFormatting sqref="E626:E627">
    <cfRule type="containsBlanks" dxfId="381" priority="440">
      <formula>LEN(TRIM(E626))=0</formula>
    </cfRule>
  </conditionalFormatting>
  <conditionalFormatting sqref="D628:E629">
    <cfRule type="containsBlanks" dxfId="380" priority="439">
      <formula>LEN(TRIM(D628))=0</formula>
    </cfRule>
  </conditionalFormatting>
  <conditionalFormatting sqref="E628:E629">
    <cfRule type="containsBlanks" dxfId="379" priority="438">
      <formula>LEN(TRIM(E628))=0</formula>
    </cfRule>
  </conditionalFormatting>
  <conditionalFormatting sqref="D630:E634">
    <cfRule type="containsBlanks" dxfId="378" priority="437">
      <formula>LEN(TRIM(D630))=0</formula>
    </cfRule>
  </conditionalFormatting>
  <conditionalFormatting sqref="E630:E634">
    <cfRule type="containsBlanks" dxfId="377" priority="436">
      <formula>LEN(TRIM(E630))=0</formula>
    </cfRule>
  </conditionalFormatting>
  <conditionalFormatting sqref="D641:D654">
    <cfRule type="containsBlanks" dxfId="376" priority="435">
      <formula>LEN(TRIM(D641))=0</formula>
    </cfRule>
  </conditionalFormatting>
  <conditionalFormatting sqref="D22:E31 D20:D21">
    <cfRule type="containsBlanks" dxfId="375" priority="433">
      <formula>LEN(TRIM(D20))=0</formula>
    </cfRule>
  </conditionalFormatting>
  <conditionalFormatting sqref="G20:G31">
    <cfRule type="containsBlanks" dxfId="374" priority="369">
      <formula>LEN(TRIM(G20))=0</formula>
    </cfRule>
  </conditionalFormatting>
  <conditionalFormatting sqref="G641:G654">
    <cfRule type="containsBlanks" dxfId="373" priority="370">
      <formula>LEN(TRIM(G641))=0</formula>
    </cfRule>
  </conditionalFormatting>
  <conditionalFormatting sqref="G624">
    <cfRule type="containsBlanks" dxfId="372" priority="375">
      <formula>LEN(TRIM(G624))=0</formula>
    </cfRule>
  </conditionalFormatting>
  <conditionalFormatting sqref="G624:G625">
    <cfRule type="containsBlanks" dxfId="371" priority="374">
      <formula>LEN(TRIM(G624))=0</formula>
    </cfRule>
  </conditionalFormatting>
  <conditionalFormatting sqref="G626:G627">
    <cfRule type="containsBlanks" dxfId="370" priority="373">
      <formula>LEN(TRIM(G626))=0</formula>
    </cfRule>
  </conditionalFormatting>
  <conditionalFormatting sqref="G628:G629">
    <cfRule type="containsBlanks" dxfId="369" priority="372">
      <formula>LEN(TRIM(G628))=0</formula>
    </cfRule>
  </conditionalFormatting>
  <conditionalFormatting sqref="G630:G634">
    <cfRule type="containsBlanks" dxfId="368" priority="371">
      <formula>LEN(TRIM(G630))=0</formula>
    </cfRule>
  </conditionalFormatting>
  <conditionalFormatting sqref="I167 I170">
    <cfRule type="containsBlanks" dxfId="367" priority="368">
      <formula>LEN(TRIM(I167))=0</formula>
    </cfRule>
  </conditionalFormatting>
  <conditionalFormatting sqref="I32:I39">
    <cfRule type="containsBlanks" dxfId="366" priority="367">
      <formula>LEN(TRIM(I32))=0</formula>
    </cfRule>
  </conditionalFormatting>
  <conditionalFormatting sqref="I162:I164">
    <cfRule type="containsBlanks" dxfId="365" priority="366">
      <formula>LEN(TRIM(I162))=0</formula>
    </cfRule>
  </conditionalFormatting>
  <conditionalFormatting sqref="I159">
    <cfRule type="containsBlanks" dxfId="364" priority="365">
      <formula>LEN(TRIM(I159))=0</formula>
    </cfRule>
  </conditionalFormatting>
  <conditionalFormatting sqref="I159">
    <cfRule type="containsBlanks" dxfId="363" priority="364">
      <formula>LEN(TRIM(I159))=0</formula>
    </cfRule>
  </conditionalFormatting>
  <conditionalFormatting sqref="I160">
    <cfRule type="containsBlanks" dxfId="362" priority="363">
      <formula>LEN(TRIM(I160))=0</formula>
    </cfRule>
  </conditionalFormatting>
  <conditionalFormatting sqref="I160">
    <cfRule type="containsBlanks" dxfId="361" priority="362">
      <formula>LEN(TRIM(I160))=0</formula>
    </cfRule>
  </conditionalFormatting>
  <conditionalFormatting sqref="I161">
    <cfRule type="containsBlanks" dxfId="360" priority="361">
      <formula>LEN(TRIM(I161))=0</formula>
    </cfRule>
  </conditionalFormatting>
  <conditionalFormatting sqref="I161">
    <cfRule type="containsBlanks" dxfId="359" priority="360">
      <formula>LEN(TRIM(I161))=0</formula>
    </cfRule>
  </conditionalFormatting>
  <conditionalFormatting sqref="I176:I177">
    <cfRule type="containsBlanks" dxfId="358" priority="359">
      <formula>LEN(TRIM(I176))=0</formula>
    </cfRule>
  </conditionalFormatting>
  <conditionalFormatting sqref="I641:I654">
    <cfRule type="containsBlanks" dxfId="357" priority="299">
      <formula>LEN(TRIM(I641))=0</formula>
    </cfRule>
  </conditionalFormatting>
  <conditionalFormatting sqref="I177">
    <cfRule type="containsBlanks" dxfId="356" priority="358">
      <formula>LEN(TRIM(I177))=0</formula>
    </cfRule>
  </conditionalFormatting>
  <conditionalFormatting sqref="I261:I263 I267:I268 I271">
    <cfRule type="containsBlanks" dxfId="355" priority="357">
      <formula>LEN(TRIM(I261))=0</formula>
    </cfRule>
  </conditionalFormatting>
  <conditionalFormatting sqref="I278:I279">
    <cfRule type="containsBlanks" dxfId="354" priority="356">
      <formula>LEN(TRIM(I278))=0</formula>
    </cfRule>
  </conditionalFormatting>
  <conditionalFormatting sqref="I278">
    <cfRule type="containsBlanks" dxfId="353" priority="355">
      <formula>LEN(TRIM(I278))=0</formula>
    </cfRule>
  </conditionalFormatting>
  <conditionalFormatting sqref="I283:I285">
    <cfRule type="containsBlanks" dxfId="352" priority="354">
      <formula>LEN(TRIM(I283))=0</formula>
    </cfRule>
  </conditionalFormatting>
  <conditionalFormatting sqref="I301:I304">
    <cfRule type="containsBlanks" dxfId="351" priority="353">
      <formula>LEN(TRIM(I301))=0</formula>
    </cfRule>
  </conditionalFormatting>
  <conditionalFormatting sqref="I301">
    <cfRule type="containsBlanks" dxfId="350" priority="352">
      <formula>LEN(TRIM(I301))=0</formula>
    </cfRule>
  </conditionalFormatting>
  <conditionalFormatting sqref="I310:I314">
    <cfRule type="containsBlanks" dxfId="349" priority="351">
      <formula>LEN(TRIM(I310))=0</formula>
    </cfRule>
  </conditionalFormatting>
  <conditionalFormatting sqref="I313:I314">
    <cfRule type="containsBlanks" dxfId="348" priority="350">
      <formula>LEN(TRIM(I313))=0</formula>
    </cfRule>
  </conditionalFormatting>
  <conditionalFormatting sqref="I306:I308">
    <cfRule type="containsBlanks" dxfId="347" priority="349">
      <formula>LEN(TRIM(I306))=0</formula>
    </cfRule>
  </conditionalFormatting>
  <conditionalFormatting sqref="I316:I317">
    <cfRule type="containsBlanks" dxfId="346" priority="348">
      <formula>LEN(TRIM(I316))=0</formula>
    </cfRule>
  </conditionalFormatting>
  <conditionalFormatting sqref="I316:I317">
    <cfRule type="containsBlanks" dxfId="345" priority="347">
      <formula>LEN(TRIM(I316))=0</formula>
    </cfRule>
  </conditionalFormatting>
  <conditionalFormatting sqref="I332:I334 I337:I341 I349">
    <cfRule type="containsBlanks" dxfId="344" priority="346">
      <formula>LEN(TRIM(I332))=0</formula>
    </cfRule>
  </conditionalFormatting>
  <conditionalFormatting sqref="I335:I336">
    <cfRule type="containsBlanks" dxfId="343" priority="345">
      <formula>LEN(TRIM(I335))=0</formula>
    </cfRule>
  </conditionalFormatting>
  <conditionalFormatting sqref="I350 I356">
    <cfRule type="containsBlanks" dxfId="342" priority="344">
      <formula>LEN(TRIM(I350))=0</formula>
    </cfRule>
  </conditionalFormatting>
  <conditionalFormatting sqref="I358">
    <cfRule type="containsBlanks" dxfId="341" priority="343">
      <formula>LEN(TRIM(I358))=0</formula>
    </cfRule>
  </conditionalFormatting>
  <conditionalFormatting sqref="I366:I368">
    <cfRule type="containsBlanks" dxfId="340" priority="342">
      <formula>LEN(TRIM(I366))=0</formula>
    </cfRule>
  </conditionalFormatting>
  <conditionalFormatting sqref="I366:I367">
    <cfRule type="containsBlanks" dxfId="339" priority="341">
      <formula>LEN(TRIM(I366))=0</formula>
    </cfRule>
  </conditionalFormatting>
  <conditionalFormatting sqref="I368">
    <cfRule type="containsBlanks" dxfId="338" priority="340">
      <formula>LEN(TRIM(I368))=0</formula>
    </cfRule>
  </conditionalFormatting>
  <conditionalFormatting sqref="I369:I370 I372">
    <cfRule type="containsBlanks" dxfId="337" priority="339">
      <formula>LEN(TRIM(I369))=0</formula>
    </cfRule>
  </conditionalFormatting>
  <conditionalFormatting sqref="I369:I370 I372">
    <cfRule type="containsBlanks" dxfId="336" priority="338">
      <formula>LEN(TRIM(I369))=0</formula>
    </cfRule>
  </conditionalFormatting>
  <conditionalFormatting sqref="I375:I376">
    <cfRule type="containsBlanks" dxfId="335" priority="337">
      <formula>LEN(TRIM(I375))=0</formula>
    </cfRule>
  </conditionalFormatting>
  <conditionalFormatting sqref="I375:I376">
    <cfRule type="containsBlanks" dxfId="334" priority="336">
      <formula>LEN(TRIM(I375))=0</formula>
    </cfRule>
  </conditionalFormatting>
  <conditionalFormatting sqref="I380 I383">
    <cfRule type="containsBlanks" dxfId="333" priority="335">
      <formula>LEN(TRIM(I380))=0</formula>
    </cfRule>
  </conditionalFormatting>
  <conditionalFormatting sqref="I380 I383">
    <cfRule type="containsBlanks" dxfId="332" priority="334">
      <formula>LEN(TRIM(I380))=0</formula>
    </cfRule>
  </conditionalFormatting>
  <conditionalFormatting sqref="I411">
    <cfRule type="containsBlanks" dxfId="331" priority="333">
      <formula>LEN(TRIM(I411))=0</formula>
    </cfRule>
  </conditionalFormatting>
  <conditionalFormatting sqref="I411">
    <cfRule type="containsBlanks" dxfId="330" priority="332">
      <formula>LEN(TRIM(I411))=0</formula>
    </cfRule>
  </conditionalFormatting>
  <conditionalFormatting sqref="I440:I443 I447:I451">
    <cfRule type="containsBlanks" dxfId="329" priority="331">
      <formula>LEN(TRIM(I440))=0</formula>
    </cfRule>
  </conditionalFormatting>
  <conditionalFormatting sqref="I440">
    <cfRule type="containsBlanks" dxfId="328" priority="330">
      <formula>LEN(TRIM(I440))=0</formula>
    </cfRule>
  </conditionalFormatting>
  <conditionalFormatting sqref="I444:I446">
    <cfRule type="containsBlanks" dxfId="327" priority="328">
      <formula>LEN(TRIM(I444))=0</formula>
    </cfRule>
  </conditionalFormatting>
  <conditionalFormatting sqref="I441:I443">
    <cfRule type="containsBlanks" dxfId="326" priority="329">
      <formula>LEN(TRIM(I441))=0</formula>
    </cfRule>
  </conditionalFormatting>
  <conditionalFormatting sqref="I444:I446">
    <cfRule type="containsBlanks" dxfId="325" priority="327">
      <formula>LEN(TRIM(I444))=0</formula>
    </cfRule>
  </conditionalFormatting>
  <conditionalFormatting sqref="I453:I454">
    <cfRule type="containsBlanks" dxfId="324" priority="326">
      <formula>LEN(TRIM(I453))=0</formula>
    </cfRule>
  </conditionalFormatting>
  <conditionalFormatting sqref="I526:I530 I532:I540">
    <cfRule type="containsBlanks" dxfId="323" priority="325">
      <formula>LEN(TRIM(I526))=0</formula>
    </cfRule>
  </conditionalFormatting>
  <conditionalFormatting sqref="I538:I539">
    <cfRule type="containsBlanks" dxfId="322" priority="324">
      <formula>LEN(TRIM(I538))=0</formula>
    </cfRule>
  </conditionalFormatting>
  <conditionalFormatting sqref="I541:I543">
    <cfRule type="containsBlanks" dxfId="321" priority="323">
      <formula>LEN(TRIM(I541))=0</formula>
    </cfRule>
  </conditionalFormatting>
  <conditionalFormatting sqref="I546:I547 I549">
    <cfRule type="containsBlanks" dxfId="320" priority="322">
      <formula>LEN(TRIM(I546))=0</formula>
    </cfRule>
  </conditionalFormatting>
  <conditionalFormatting sqref="I546">
    <cfRule type="containsBlanks" dxfId="319" priority="321">
      <formula>LEN(TRIM(I546))=0</formula>
    </cfRule>
  </conditionalFormatting>
  <conditionalFormatting sqref="I547 I549">
    <cfRule type="containsBlanks" dxfId="318" priority="320">
      <formula>LEN(TRIM(I547))=0</formula>
    </cfRule>
  </conditionalFormatting>
  <conditionalFormatting sqref="I552:I553 I563 I565:I566">
    <cfRule type="containsBlanks" dxfId="317" priority="318">
      <formula>LEN(TRIM(I552))=0</formula>
    </cfRule>
  </conditionalFormatting>
  <conditionalFormatting sqref="I552:I553 I563 I565:I566">
    <cfRule type="containsBlanks" dxfId="316" priority="319">
      <formula>LEN(TRIM(I552))=0</formula>
    </cfRule>
  </conditionalFormatting>
  <conditionalFormatting sqref="I552:I553">
    <cfRule type="containsBlanks" dxfId="315" priority="317">
      <formula>LEN(TRIM(I552))=0</formula>
    </cfRule>
  </conditionalFormatting>
  <conditionalFormatting sqref="I563 I565:I566">
    <cfRule type="containsBlanks" dxfId="314" priority="316">
      <formula>LEN(TRIM(I563))=0</formula>
    </cfRule>
  </conditionalFormatting>
  <conditionalFormatting sqref="I583:I592">
    <cfRule type="containsBlanks" dxfId="313" priority="315">
      <formula>LEN(TRIM(I583))=0</formula>
    </cfRule>
  </conditionalFormatting>
  <conditionalFormatting sqref="I593:I594">
    <cfRule type="containsBlanks" dxfId="312" priority="314">
      <formula>LEN(TRIM(I593))=0</formula>
    </cfRule>
  </conditionalFormatting>
  <conditionalFormatting sqref="I596">
    <cfRule type="containsBlanks" dxfId="311" priority="312">
      <formula>LEN(TRIM(I596))=0</formula>
    </cfRule>
  </conditionalFormatting>
  <conditionalFormatting sqref="I596">
    <cfRule type="containsBlanks" dxfId="310" priority="313">
      <formula>LEN(TRIM(I596))=0</formula>
    </cfRule>
  </conditionalFormatting>
  <conditionalFormatting sqref="I596">
    <cfRule type="containsBlanks" dxfId="309" priority="311">
      <formula>LEN(TRIM(I596))=0</formula>
    </cfRule>
  </conditionalFormatting>
  <conditionalFormatting sqref="I609:I622">
    <cfRule type="containsBlanks" dxfId="308" priority="310">
      <formula>LEN(TRIM(I609))=0</formula>
    </cfRule>
  </conditionalFormatting>
  <conditionalFormatting sqref="I609:I622">
    <cfRule type="containsBlanks" dxfId="307" priority="309">
      <formula>LEN(TRIM(I609))=0</formula>
    </cfRule>
  </conditionalFormatting>
  <conditionalFormatting sqref="I626:I627">
    <cfRule type="containsBlanks" dxfId="306" priority="308">
      <formula>LEN(TRIM(I626))=0</formula>
    </cfRule>
  </conditionalFormatting>
  <conditionalFormatting sqref="I625">
    <cfRule type="containsBlanks" dxfId="305" priority="307">
      <formula>LEN(TRIM(I625))=0</formula>
    </cfRule>
  </conditionalFormatting>
  <conditionalFormatting sqref="I624">
    <cfRule type="containsBlanks" dxfId="304" priority="306">
      <formula>LEN(TRIM(I624))=0</formula>
    </cfRule>
  </conditionalFormatting>
  <conditionalFormatting sqref="I624:I625">
    <cfRule type="containsBlanks" dxfId="303" priority="305">
      <formula>LEN(TRIM(I624))=0</formula>
    </cfRule>
  </conditionalFormatting>
  <conditionalFormatting sqref="I626:I627">
    <cfRule type="containsBlanks" dxfId="302" priority="304">
      <formula>LEN(TRIM(I626))=0</formula>
    </cfRule>
  </conditionalFormatting>
  <conditionalFormatting sqref="I628:I629">
    <cfRule type="containsBlanks" dxfId="301" priority="303">
      <formula>LEN(TRIM(I628))=0</formula>
    </cfRule>
  </conditionalFormatting>
  <conditionalFormatting sqref="I628:I629">
    <cfRule type="containsBlanks" dxfId="300" priority="302">
      <formula>LEN(TRIM(I628))=0</formula>
    </cfRule>
  </conditionalFormatting>
  <conditionalFormatting sqref="I630:I634">
    <cfRule type="containsBlanks" dxfId="299" priority="301">
      <formula>LEN(TRIM(I630))=0</formula>
    </cfRule>
  </conditionalFormatting>
  <conditionalFormatting sqref="I630:I634">
    <cfRule type="containsBlanks" dxfId="298" priority="300">
      <formula>LEN(TRIM(I630))=0</formula>
    </cfRule>
  </conditionalFormatting>
  <conditionalFormatting sqref="I20:I31">
    <cfRule type="containsBlanks" dxfId="297" priority="298">
      <formula>LEN(TRIM(I20))=0</formula>
    </cfRule>
  </conditionalFormatting>
  <conditionalFormatting sqref="K165:K175 K272:K277 K280:K282 K286:K300 K315 K318:K331 K359:K365 K373:K374 K377:K379 K384:K410 K412:K439 K452 K455:K525 K544:K545 K550:K551 K567:K582 K595 K598:K608 K623 K635:K640">
    <cfRule type="containsBlanks" dxfId="296" priority="297">
      <formula>LEN(TRIM(K165))=0</formula>
    </cfRule>
  </conditionalFormatting>
  <conditionalFormatting sqref="K32:K39">
    <cfRule type="containsBlanks" dxfId="295" priority="296">
      <formula>LEN(TRIM(K32))=0</formula>
    </cfRule>
  </conditionalFormatting>
  <conditionalFormatting sqref="K162:K164">
    <cfRule type="containsBlanks" dxfId="294" priority="295">
      <formula>LEN(TRIM(K162))=0</formula>
    </cfRule>
  </conditionalFormatting>
  <conditionalFormatting sqref="K159">
    <cfRule type="containsBlanks" dxfId="293" priority="294">
      <formula>LEN(TRIM(K159))=0</formula>
    </cfRule>
  </conditionalFormatting>
  <conditionalFormatting sqref="K159">
    <cfRule type="containsBlanks" dxfId="292" priority="293">
      <formula>LEN(TRIM(K159))=0</formula>
    </cfRule>
  </conditionalFormatting>
  <conditionalFormatting sqref="K160">
    <cfRule type="containsBlanks" dxfId="291" priority="292">
      <formula>LEN(TRIM(K160))=0</formula>
    </cfRule>
  </conditionalFormatting>
  <conditionalFormatting sqref="K160">
    <cfRule type="containsBlanks" dxfId="290" priority="291">
      <formula>LEN(TRIM(K160))=0</formula>
    </cfRule>
  </conditionalFormatting>
  <conditionalFormatting sqref="K161">
    <cfRule type="containsBlanks" dxfId="289" priority="290">
      <formula>LEN(TRIM(K161))=0</formula>
    </cfRule>
  </conditionalFormatting>
  <conditionalFormatting sqref="K161">
    <cfRule type="containsBlanks" dxfId="288" priority="289">
      <formula>LEN(TRIM(K161))=0</formula>
    </cfRule>
  </conditionalFormatting>
  <conditionalFormatting sqref="K176:K177">
    <cfRule type="containsBlanks" dxfId="287" priority="288">
      <formula>LEN(TRIM(K176))=0</formula>
    </cfRule>
  </conditionalFormatting>
  <conditionalFormatting sqref="K177">
    <cfRule type="containsBlanks" dxfId="286" priority="287">
      <formula>LEN(TRIM(K177))=0</formula>
    </cfRule>
  </conditionalFormatting>
  <conditionalFormatting sqref="K641:K654">
    <cfRule type="containsBlanks" dxfId="285" priority="234">
      <formula>LEN(TRIM(K641))=0</formula>
    </cfRule>
  </conditionalFormatting>
  <conditionalFormatting sqref="K261:K271">
    <cfRule type="containsBlanks" dxfId="284" priority="286">
      <formula>LEN(TRIM(K261))=0</formula>
    </cfRule>
  </conditionalFormatting>
  <conditionalFormatting sqref="K278:K279">
    <cfRule type="containsBlanks" dxfId="283" priority="285">
      <formula>LEN(TRIM(K278))=0</formula>
    </cfRule>
  </conditionalFormatting>
  <conditionalFormatting sqref="K278">
    <cfRule type="containsBlanks" dxfId="282" priority="284">
      <formula>LEN(TRIM(K278))=0</formula>
    </cfRule>
  </conditionalFormatting>
  <conditionalFormatting sqref="K283:K285">
    <cfRule type="containsBlanks" dxfId="281" priority="283">
      <formula>LEN(TRIM(K283))=0</formula>
    </cfRule>
  </conditionalFormatting>
  <conditionalFormatting sqref="K303">
    <cfRule type="containsBlanks" dxfId="280" priority="282">
      <formula>LEN(TRIM(K303))=0</formula>
    </cfRule>
  </conditionalFormatting>
  <conditionalFormatting sqref="K301:K302 K304:K305">
    <cfRule type="containsBlanks" dxfId="279" priority="281">
      <formula>LEN(TRIM(K301))=0</formula>
    </cfRule>
  </conditionalFormatting>
  <conditionalFormatting sqref="K301">
    <cfRule type="containsBlanks" dxfId="278" priority="280">
      <formula>LEN(TRIM(K301))=0</formula>
    </cfRule>
  </conditionalFormatting>
  <conditionalFormatting sqref="K310:K314">
    <cfRule type="containsBlanks" dxfId="277" priority="279">
      <formula>LEN(TRIM(K310))=0</formula>
    </cfRule>
  </conditionalFormatting>
  <conditionalFormatting sqref="K313:K314">
    <cfRule type="containsBlanks" dxfId="276" priority="278">
      <formula>LEN(TRIM(K313))=0</formula>
    </cfRule>
  </conditionalFormatting>
  <conditionalFormatting sqref="K306:K309">
    <cfRule type="containsBlanks" dxfId="275" priority="277">
      <formula>LEN(TRIM(K306))=0</formula>
    </cfRule>
  </conditionalFormatting>
  <conditionalFormatting sqref="K316:K317">
    <cfRule type="containsBlanks" dxfId="274" priority="276">
      <formula>LEN(TRIM(K316))=0</formula>
    </cfRule>
  </conditionalFormatting>
  <conditionalFormatting sqref="K316:K317">
    <cfRule type="containsBlanks" dxfId="273" priority="275">
      <formula>LEN(TRIM(K316))=0</formula>
    </cfRule>
  </conditionalFormatting>
  <conditionalFormatting sqref="K332:K334 K337:K349">
    <cfRule type="containsBlanks" dxfId="272" priority="274">
      <formula>LEN(TRIM(K332))=0</formula>
    </cfRule>
  </conditionalFormatting>
  <conditionalFormatting sqref="K335:K336">
    <cfRule type="containsBlanks" dxfId="271" priority="273">
      <formula>LEN(TRIM(K335))=0</formula>
    </cfRule>
  </conditionalFormatting>
  <conditionalFormatting sqref="K350:K357">
    <cfRule type="containsBlanks" dxfId="270" priority="272">
      <formula>LEN(TRIM(K350))=0</formula>
    </cfRule>
  </conditionalFormatting>
  <conditionalFormatting sqref="K358">
    <cfRule type="containsBlanks" dxfId="269" priority="271">
      <formula>LEN(TRIM(K358))=0</formula>
    </cfRule>
  </conditionalFormatting>
  <conditionalFormatting sqref="K366:K368">
    <cfRule type="containsBlanks" dxfId="268" priority="270">
      <formula>LEN(TRIM(K366))=0</formula>
    </cfRule>
  </conditionalFormatting>
  <conditionalFormatting sqref="K366:K367">
    <cfRule type="containsBlanks" dxfId="267" priority="269">
      <formula>LEN(TRIM(K366))=0</formula>
    </cfRule>
  </conditionalFormatting>
  <conditionalFormatting sqref="K368">
    <cfRule type="containsBlanks" dxfId="266" priority="268">
      <formula>LEN(TRIM(K368))=0</formula>
    </cfRule>
  </conditionalFormatting>
  <conditionalFormatting sqref="K369:K372">
    <cfRule type="containsBlanks" dxfId="265" priority="267">
      <formula>LEN(TRIM(K369))=0</formula>
    </cfRule>
  </conditionalFormatting>
  <conditionalFormatting sqref="K369:K372">
    <cfRule type="containsBlanks" dxfId="264" priority="266">
      <formula>LEN(TRIM(K369))=0</formula>
    </cfRule>
  </conditionalFormatting>
  <conditionalFormatting sqref="K375:K376">
    <cfRule type="containsBlanks" dxfId="263" priority="265">
      <formula>LEN(TRIM(K375))=0</formula>
    </cfRule>
  </conditionalFormatting>
  <conditionalFormatting sqref="K375:K376">
    <cfRule type="containsBlanks" dxfId="262" priority="264">
      <formula>LEN(TRIM(K375))=0</formula>
    </cfRule>
  </conditionalFormatting>
  <conditionalFormatting sqref="K380:K383">
    <cfRule type="containsBlanks" dxfId="261" priority="263">
      <formula>LEN(TRIM(K380))=0</formula>
    </cfRule>
  </conditionalFormatting>
  <conditionalFormatting sqref="K380:K383">
    <cfRule type="containsBlanks" dxfId="260" priority="262">
      <formula>LEN(TRIM(K380))=0</formula>
    </cfRule>
  </conditionalFormatting>
  <conditionalFormatting sqref="K411">
    <cfRule type="containsBlanks" dxfId="259" priority="261">
      <formula>LEN(TRIM(K411))=0</formula>
    </cfRule>
  </conditionalFormatting>
  <conditionalFormatting sqref="K411">
    <cfRule type="containsBlanks" dxfId="258" priority="260">
      <formula>LEN(TRIM(K411))=0</formula>
    </cfRule>
  </conditionalFormatting>
  <conditionalFormatting sqref="K440:K443 K447:K451">
    <cfRule type="containsBlanks" dxfId="257" priority="259">
      <formula>LEN(TRIM(K440))=0</formula>
    </cfRule>
  </conditionalFormatting>
  <conditionalFormatting sqref="K440">
    <cfRule type="containsBlanks" dxfId="256" priority="258">
      <formula>LEN(TRIM(K440))=0</formula>
    </cfRule>
  </conditionalFormatting>
  <conditionalFormatting sqref="K444:K446">
    <cfRule type="containsBlanks" dxfId="255" priority="256">
      <formula>LEN(TRIM(K444))=0</formula>
    </cfRule>
  </conditionalFormatting>
  <conditionalFormatting sqref="K441:K443">
    <cfRule type="containsBlanks" dxfId="254" priority="257">
      <formula>LEN(TRIM(K441))=0</formula>
    </cfRule>
  </conditionalFormatting>
  <conditionalFormatting sqref="K444:K446">
    <cfRule type="containsBlanks" dxfId="253" priority="255">
      <formula>LEN(TRIM(K444))=0</formula>
    </cfRule>
  </conditionalFormatting>
  <conditionalFormatting sqref="K453:K454">
    <cfRule type="containsBlanks" dxfId="252" priority="254">
      <formula>LEN(TRIM(K453))=0</formula>
    </cfRule>
  </conditionalFormatting>
  <conditionalFormatting sqref="K526:K540">
    <cfRule type="containsBlanks" dxfId="251" priority="253">
      <formula>LEN(TRIM(K526))=0</formula>
    </cfRule>
  </conditionalFormatting>
  <conditionalFormatting sqref="K538:K539">
    <cfRule type="containsBlanks" dxfId="250" priority="252">
      <formula>LEN(TRIM(K538))=0</formula>
    </cfRule>
  </conditionalFormatting>
  <conditionalFormatting sqref="K541:K543">
    <cfRule type="containsBlanks" dxfId="249" priority="251">
      <formula>LEN(TRIM(K541))=0</formula>
    </cfRule>
  </conditionalFormatting>
  <conditionalFormatting sqref="K546:K549">
    <cfRule type="containsBlanks" dxfId="248" priority="250">
      <formula>LEN(TRIM(K546))=0</formula>
    </cfRule>
  </conditionalFormatting>
  <conditionalFormatting sqref="K552:K566">
    <cfRule type="containsBlanks" dxfId="247" priority="249">
      <formula>LEN(TRIM(K552))=0</formula>
    </cfRule>
  </conditionalFormatting>
  <conditionalFormatting sqref="K552:K566">
    <cfRule type="containsBlanks" dxfId="246" priority="248">
      <formula>LEN(TRIM(K552))=0</formula>
    </cfRule>
  </conditionalFormatting>
  <conditionalFormatting sqref="K583:K592">
    <cfRule type="containsBlanks" dxfId="245" priority="247">
      <formula>LEN(TRIM(K583))=0</formula>
    </cfRule>
  </conditionalFormatting>
  <conditionalFormatting sqref="K593:K594">
    <cfRule type="containsBlanks" dxfId="244" priority="246">
      <formula>LEN(TRIM(K593))=0</formula>
    </cfRule>
  </conditionalFormatting>
  <conditionalFormatting sqref="K596:K597">
    <cfRule type="containsBlanks" dxfId="243" priority="245">
      <formula>LEN(TRIM(K596))=0</formula>
    </cfRule>
  </conditionalFormatting>
  <conditionalFormatting sqref="K596:K597">
    <cfRule type="containsBlanks" dxfId="242" priority="244">
      <formula>LEN(TRIM(K596))=0</formula>
    </cfRule>
  </conditionalFormatting>
  <conditionalFormatting sqref="K609:K622">
    <cfRule type="containsBlanks" dxfId="241" priority="243">
      <formula>LEN(TRIM(K609))=0</formula>
    </cfRule>
  </conditionalFormatting>
  <conditionalFormatting sqref="K609:K622">
    <cfRule type="containsBlanks" dxfId="240" priority="242">
      <formula>LEN(TRIM(K609))=0</formula>
    </cfRule>
  </conditionalFormatting>
  <conditionalFormatting sqref="K626:K627">
    <cfRule type="containsBlanks" dxfId="239" priority="241">
      <formula>LEN(TRIM(K626))=0</formula>
    </cfRule>
  </conditionalFormatting>
  <conditionalFormatting sqref="K625">
    <cfRule type="containsBlanks" dxfId="238" priority="240">
      <formula>LEN(TRIM(K625))=0</formula>
    </cfRule>
  </conditionalFormatting>
  <conditionalFormatting sqref="K624">
    <cfRule type="containsBlanks" dxfId="237" priority="239">
      <formula>LEN(TRIM(K624))=0</formula>
    </cfRule>
  </conditionalFormatting>
  <conditionalFormatting sqref="K624:K625">
    <cfRule type="containsBlanks" dxfId="236" priority="238">
      <formula>LEN(TRIM(K624))=0</formula>
    </cfRule>
  </conditionalFormatting>
  <conditionalFormatting sqref="K626:K627">
    <cfRule type="containsBlanks" dxfId="235" priority="237">
      <formula>LEN(TRIM(K626))=0</formula>
    </cfRule>
  </conditionalFormatting>
  <conditionalFormatting sqref="K628:K629">
    <cfRule type="containsBlanks" dxfId="234" priority="236">
      <formula>LEN(TRIM(K628))=0</formula>
    </cfRule>
  </conditionalFormatting>
  <conditionalFormatting sqref="K630:K634">
    <cfRule type="containsBlanks" dxfId="233" priority="235">
      <formula>LEN(TRIM(K630))=0</formula>
    </cfRule>
  </conditionalFormatting>
  <conditionalFormatting sqref="K20:K31">
    <cfRule type="containsBlanks" dxfId="232" priority="233">
      <formula>LEN(TRIM(K20))=0</formula>
    </cfRule>
  </conditionalFormatting>
  <conditionalFormatting sqref="M165:M175 M272:M277 M280:M282 M286:M300 M315 M318:M331 M359:M365 M373:M374 M377:M379 M384:M410 M412:M439 M452 M455:M525 M544:M545 M550:M551 M567:M582 M595 M598:M608 M623 M635:M640">
    <cfRule type="containsBlanks" dxfId="231" priority="232">
      <formula>LEN(TRIM(M165))=0</formula>
    </cfRule>
  </conditionalFormatting>
  <conditionalFormatting sqref="M32:M39">
    <cfRule type="containsBlanks" dxfId="230" priority="231">
      <formula>LEN(TRIM(M32))=0</formula>
    </cfRule>
  </conditionalFormatting>
  <conditionalFormatting sqref="M162:M164">
    <cfRule type="containsBlanks" dxfId="229" priority="230">
      <formula>LEN(TRIM(M162))=0</formula>
    </cfRule>
  </conditionalFormatting>
  <conditionalFormatting sqref="M159">
    <cfRule type="containsBlanks" dxfId="228" priority="229">
      <formula>LEN(TRIM(M159))=0</formula>
    </cfRule>
  </conditionalFormatting>
  <conditionalFormatting sqref="M159">
    <cfRule type="containsBlanks" dxfId="227" priority="228">
      <formula>LEN(TRIM(M159))=0</formula>
    </cfRule>
  </conditionalFormatting>
  <conditionalFormatting sqref="M160">
    <cfRule type="containsBlanks" dxfId="226" priority="227">
      <formula>LEN(TRIM(M160))=0</formula>
    </cfRule>
  </conditionalFormatting>
  <conditionalFormatting sqref="M160">
    <cfRule type="containsBlanks" dxfId="225" priority="226">
      <formula>LEN(TRIM(M160))=0</formula>
    </cfRule>
  </conditionalFormatting>
  <conditionalFormatting sqref="M161">
    <cfRule type="containsBlanks" dxfId="224" priority="225">
      <formula>LEN(TRIM(M161))=0</formula>
    </cfRule>
  </conditionalFormatting>
  <conditionalFormatting sqref="M161">
    <cfRule type="containsBlanks" dxfId="223" priority="224">
      <formula>LEN(TRIM(M161))=0</formula>
    </cfRule>
  </conditionalFormatting>
  <conditionalFormatting sqref="M176:M177">
    <cfRule type="containsBlanks" dxfId="222" priority="223">
      <formula>LEN(TRIM(M176))=0</formula>
    </cfRule>
  </conditionalFormatting>
  <conditionalFormatting sqref="M177">
    <cfRule type="containsBlanks" dxfId="221" priority="222">
      <formula>LEN(TRIM(M177))=0</formula>
    </cfRule>
  </conditionalFormatting>
  <conditionalFormatting sqref="M641:M654">
    <cfRule type="containsBlanks" dxfId="220" priority="169">
      <formula>LEN(TRIM(M641))=0</formula>
    </cfRule>
  </conditionalFormatting>
  <conditionalFormatting sqref="M261:M271">
    <cfRule type="containsBlanks" dxfId="219" priority="221">
      <formula>LEN(TRIM(M261))=0</formula>
    </cfRule>
  </conditionalFormatting>
  <conditionalFormatting sqref="M278:M279">
    <cfRule type="containsBlanks" dxfId="218" priority="220">
      <formula>LEN(TRIM(M278))=0</formula>
    </cfRule>
  </conditionalFormatting>
  <conditionalFormatting sqref="M278">
    <cfRule type="containsBlanks" dxfId="217" priority="219">
      <formula>LEN(TRIM(M278))=0</formula>
    </cfRule>
  </conditionalFormatting>
  <conditionalFormatting sqref="M283:M285">
    <cfRule type="containsBlanks" dxfId="216" priority="218">
      <formula>LEN(TRIM(M283))=0</formula>
    </cfRule>
  </conditionalFormatting>
  <conditionalFormatting sqref="M303">
    <cfRule type="containsBlanks" dxfId="215" priority="217">
      <formula>LEN(TRIM(M303))=0</formula>
    </cfRule>
  </conditionalFormatting>
  <conditionalFormatting sqref="M301:M302 M304:M305">
    <cfRule type="containsBlanks" dxfId="214" priority="216">
      <formula>LEN(TRIM(M301))=0</formula>
    </cfRule>
  </conditionalFormatting>
  <conditionalFormatting sqref="M301">
    <cfRule type="containsBlanks" dxfId="213" priority="215">
      <formula>LEN(TRIM(M301))=0</formula>
    </cfRule>
  </conditionalFormatting>
  <conditionalFormatting sqref="M310:M314">
    <cfRule type="containsBlanks" dxfId="212" priority="214">
      <formula>LEN(TRIM(M310))=0</formula>
    </cfRule>
  </conditionalFormatting>
  <conditionalFormatting sqref="M313:M314">
    <cfRule type="containsBlanks" dxfId="211" priority="213">
      <formula>LEN(TRIM(M313))=0</formula>
    </cfRule>
  </conditionalFormatting>
  <conditionalFormatting sqref="M306:M309">
    <cfRule type="containsBlanks" dxfId="210" priority="212">
      <formula>LEN(TRIM(M306))=0</formula>
    </cfRule>
  </conditionalFormatting>
  <conditionalFormatting sqref="M316:M317">
    <cfRule type="containsBlanks" dxfId="209" priority="211">
      <formula>LEN(TRIM(M316))=0</formula>
    </cfRule>
  </conditionalFormatting>
  <conditionalFormatting sqref="M316:M317">
    <cfRule type="containsBlanks" dxfId="208" priority="210">
      <formula>LEN(TRIM(M316))=0</formula>
    </cfRule>
  </conditionalFormatting>
  <conditionalFormatting sqref="M332:M334 M337:M349">
    <cfRule type="containsBlanks" dxfId="207" priority="209">
      <formula>LEN(TRIM(M332))=0</formula>
    </cfRule>
  </conditionalFormatting>
  <conditionalFormatting sqref="M335:M336">
    <cfRule type="containsBlanks" dxfId="206" priority="208">
      <formula>LEN(TRIM(M335))=0</formula>
    </cfRule>
  </conditionalFormatting>
  <conditionalFormatting sqref="M350:M357">
    <cfRule type="containsBlanks" dxfId="205" priority="207">
      <formula>LEN(TRIM(M350))=0</formula>
    </cfRule>
  </conditionalFormatting>
  <conditionalFormatting sqref="M358">
    <cfRule type="containsBlanks" dxfId="204" priority="206">
      <formula>LEN(TRIM(M358))=0</formula>
    </cfRule>
  </conditionalFormatting>
  <conditionalFormatting sqref="M366:M368">
    <cfRule type="containsBlanks" dxfId="203" priority="205">
      <formula>LEN(TRIM(M366))=0</formula>
    </cfRule>
  </conditionalFormatting>
  <conditionalFormatting sqref="M366:M367">
    <cfRule type="containsBlanks" dxfId="202" priority="204">
      <formula>LEN(TRIM(M366))=0</formula>
    </cfRule>
  </conditionalFormatting>
  <conditionalFormatting sqref="M368">
    <cfRule type="containsBlanks" dxfId="201" priority="203">
      <formula>LEN(TRIM(M368))=0</formula>
    </cfRule>
  </conditionalFormatting>
  <conditionalFormatting sqref="M369:M372">
    <cfRule type="containsBlanks" dxfId="200" priority="202">
      <formula>LEN(TRIM(M369))=0</formula>
    </cfRule>
  </conditionalFormatting>
  <conditionalFormatting sqref="M369:M372">
    <cfRule type="containsBlanks" dxfId="199" priority="201">
      <formula>LEN(TRIM(M369))=0</formula>
    </cfRule>
  </conditionalFormatting>
  <conditionalFormatting sqref="M375:M376">
    <cfRule type="containsBlanks" dxfId="198" priority="200">
      <formula>LEN(TRIM(M375))=0</formula>
    </cfRule>
  </conditionalFormatting>
  <conditionalFormatting sqref="M375:M376">
    <cfRule type="containsBlanks" dxfId="197" priority="199">
      <formula>LEN(TRIM(M375))=0</formula>
    </cfRule>
  </conditionalFormatting>
  <conditionalFormatting sqref="M380:M383">
    <cfRule type="containsBlanks" dxfId="196" priority="198">
      <formula>LEN(TRIM(M380))=0</formula>
    </cfRule>
  </conditionalFormatting>
  <conditionalFormatting sqref="M380:M383">
    <cfRule type="containsBlanks" dxfId="195" priority="197">
      <formula>LEN(TRIM(M380))=0</formula>
    </cfRule>
  </conditionalFormatting>
  <conditionalFormatting sqref="M411">
    <cfRule type="containsBlanks" dxfId="194" priority="196">
      <formula>LEN(TRIM(M411))=0</formula>
    </cfRule>
  </conditionalFormatting>
  <conditionalFormatting sqref="M411">
    <cfRule type="containsBlanks" dxfId="193" priority="195">
      <formula>LEN(TRIM(M411))=0</formula>
    </cfRule>
  </conditionalFormatting>
  <conditionalFormatting sqref="M440:M443 M447:M451">
    <cfRule type="containsBlanks" dxfId="192" priority="194">
      <formula>LEN(TRIM(M440))=0</formula>
    </cfRule>
  </conditionalFormatting>
  <conditionalFormatting sqref="M440">
    <cfRule type="containsBlanks" dxfId="191" priority="193">
      <formula>LEN(TRIM(M440))=0</formula>
    </cfRule>
  </conditionalFormatting>
  <conditionalFormatting sqref="M444:M446">
    <cfRule type="containsBlanks" dxfId="190" priority="191">
      <formula>LEN(TRIM(M444))=0</formula>
    </cfRule>
  </conditionalFormatting>
  <conditionalFormatting sqref="M441:M443">
    <cfRule type="containsBlanks" dxfId="189" priority="192">
      <formula>LEN(TRIM(M441))=0</formula>
    </cfRule>
  </conditionalFormatting>
  <conditionalFormatting sqref="M444:M446">
    <cfRule type="containsBlanks" dxfId="188" priority="190">
      <formula>LEN(TRIM(M444))=0</formula>
    </cfRule>
  </conditionalFormatting>
  <conditionalFormatting sqref="M453:M454">
    <cfRule type="containsBlanks" dxfId="187" priority="189">
      <formula>LEN(TRIM(M453))=0</formula>
    </cfRule>
  </conditionalFormatting>
  <conditionalFormatting sqref="M526:M540">
    <cfRule type="containsBlanks" dxfId="186" priority="188">
      <formula>LEN(TRIM(M526))=0</formula>
    </cfRule>
  </conditionalFormatting>
  <conditionalFormatting sqref="M538:M539">
    <cfRule type="containsBlanks" dxfId="185" priority="187">
      <formula>LEN(TRIM(M538))=0</formula>
    </cfRule>
  </conditionalFormatting>
  <conditionalFormatting sqref="M541:M543">
    <cfRule type="containsBlanks" dxfId="184" priority="186">
      <formula>LEN(TRIM(M541))=0</formula>
    </cfRule>
  </conditionalFormatting>
  <conditionalFormatting sqref="M546:M549">
    <cfRule type="containsBlanks" dxfId="183" priority="185">
      <formula>LEN(TRIM(M546))=0</formula>
    </cfRule>
  </conditionalFormatting>
  <conditionalFormatting sqref="M552:M566">
    <cfRule type="containsBlanks" dxfId="182" priority="184">
      <formula>LEN(TRIM(M552))=0</formula>
    </cfRule>
  </conditionalFormatting>
  <conditionalFormatting sqref="M552:M566">
    <cfRule type="containsBlanks" dxfId="181" priority="183">
      <formula>LEN(TRIM(M552))=0</formula>
    </cfRule>
  </conditionalFormatting>
  <conditionalFormatting sqref="M583:M592">
    <cfRule type="containsBlanks" dxfId="180" priority="182">
      <formula>LEN(TRIM(M583))=0</formula>
    </cfRule>
  </conditionalFormatting>
  <conditionalFormatting sqref="M593:M594">
    <cfRule type="containsBlanks" dxfId="179" priority="181">
      <formula>LEN(TRIM(M593))=0</formula>
    </cfRule>
  </conditionalFormatting>
  <conditionalFormatting sqref="M596:M597 N597:O597 Q597">
    <cfRule type="containsBlanks" dxfId="178" priority="180">
      <formula>LEN(TRIM(M596))=0</formula>
    </cfRule>
  </conditionalFormatting>
  <conditionalFormatting sqref="M596:M597 N597:O597 Q597">
    <cfRule type="containsBlanks" dxfId="177" priority="179">
      <formula>LEN(TRIM(M596))=0</formula>
    </cfRule>
  </conditionalFormatting>
  <conditionalFormatting sqref="M609:M622">
    <cfRule type="containsBlanks" dxfId="176" priority="178">
      <formula>LEN(TRIM(M609))=0</formula>
    </cfRule>
  </conditionalFormatting>
  <conditionalFormatting sqref="M609:M622">
    <cfRule type="containsBlanks" dxfId="175" priority="177">
      <formula>LEN(TRIM(M609))=0</formula>
    </cfRule>
  </conditionalFormatting>
  <conditionalFormatting sqref="M626:M627">
    <cfRule type="containsBlanks" dxfId="174" priority="176">
      <formula>LEN(TRIM(M626))=0</formula>
    </cfRule>
  </conditionalFormatting>
  <conditionalFormatting sqref="M625">
    <cfRule type="containsBlanks" dxfId="173" priority="175">
      <formula>LEN(TRIM(M625))=0</formula>
    </cfRule>
  </conditionalFormatting>
  <conditionalFormatting sqref="M624">
    <cfRule type="containsBlanks" dxfId="172" priority="174">
      <formula>LEN(TRIM(M624))=0</formula>
    </cfRule>
  </conditionalFormatting>
  <conditionalFormatting sqref="M624:M625">
    <cfRule type="containsBlanks" dxfId="171" priority="173">
      <formula>LEN(TRIM(M624))=0</formula>
    </cfRule>
  </conditionalFormatting>
  <conditionalFormatting sqref="M626:M627">
    <cfRule type="containsBlanks" dxfId="170" priority="172">
      <formula>LEN(TRIM(M626))=0</formula>
    </cfRule>
  </conditionalFormatting>
  <conditionalFormatting sqref="M628:M629">
    <cfRule type="containsBlanks" dxfId="169" priority="171">
      <formula>LEN(TRIM(M628))=0</formula>
    </cfRule>
  </conditionalFormatting>
  <conditionalFormatting sqref="M630:M634">
    <cfRule type="containsBlanks" dxfId="168" priority="170">
      <formula>LEN(TRIM(M630))=0</formula>
    </cfRule>
  </conditionalFormatting>
  <conditionalFormatting sqref="M20:M31">
    <cfRule type="containsBlanks" dxfId="167" priority="168">
      <formula>LEN(TRIM(M20))=0</formula>
    </cfRule>
  </conditionalFormatting>
  <conditionalFormatting sqref="O167 O170">
    <cfRule type="containsBlanks" dxfId="166" priority="167">
      <formula>LEN(TRIM(O167))=0</formula>
    </cfRule>
  </conditionalFormatting>
  <conditionalFormatting sqref="O32:O39">
    <cfRule type="containsBlanks" dxfId="165" priority="166">
      <formula>LEN(TRIM(O32))=0</formula>
    </cfRule>
  </conditionalFormatting>
  <conditionalFormatting sqref="O162:O164">
    <cfRule type="containsBlanks" dxfId="164" priority="165">
      <formula>LEN(TRIM(O162))=0</formula>
    </cfRule>
  </conditionalFormatting>
  <conditionalFormatting sqref="O159">
    <cfRule type="containsBlanks" dxfId="163" priority="164">
      <formula>LEN(TRIM(O159))=0</formula>
    </cfRule>
  </conditionalFormatting>
  <conditionalFormatting sqref="O159">
    <cfRule type="containsBlanks" dxfId="162" priority="163">
      <formula>LEN(TRIM(O159))=0</formula>
    </cfRule>
  </conditionalFormatting>
  <conditionalFormatting sqref="O160">
    <cfRule type="containsBlanks" dxfId="161" priority="162">
      <formula>LEN(TRIM(O160))=0</formula>
    </cfRule>
  </conditionalFormatting>
  <conditionalFormatting sqref="O160">
    <cfRule type="containsBlanks" dxfId="160" priority="161">
      <formula>LEN(TRIM(O160))=0</formula>
    </cfRule>
  </conditionalFormatting>
  <conditionalFormatting sqref="O161">
    <cfRule type="containsBlanks" dxfId="159" priority="160">
      <formula>LEN(TRIM(O161))=0</formula>
    </cfRule>
  </conditionalFormatting>
  <conditionalFormatting sqref="O161">
    <cfRule type="containsBlanks" dxfId="158" priority="159">
      <formula>LEN(TRIM(O161))=0</formula>
    </cfRule>
  </conditionalFormatting>
  <conditionalFormatting sqref="O176:O177">
    <cfRule type="containsBlanks" dxfId="157" priority="158">
      <formula>LEN(TRIM(O176))=0</formula>
    </cfRule>
  </conditionalFormatting>
  <conditionalFormatting sqref="O177">
    <cfRule type="containsBlanks" dxfId="156" priority="157">
      <formula>LEN(TRIM(O177))=0</formula>
    </cfRule>
  </conditionalFormatting>
  <conditionalFormatting sqref="O641:O654">
    <cfRule type="containsBlanks" dxfId="155" priority="104">
      <formula>LEN(TRIM(O641))=0</formula>
    </cfRule>
  </conditionalFormatting>
  <conditionalFormatting sqref="O261:O263 O267:O269 O271">
    <cfRule type="containsBlanks" dxfId="154" priority="156">
      <formula>LEN(TRIM(O261))=0</formula>
    </cfRule>
  </conditionalFormatting>
  <conditionalFormatting sqref="O278:O279">
    <cfRule type="containsBlanks" dxfId="153" priority="155">
      <formula>LEN(TRIM(O278))=0</formula>
    </cfRule>
  </conditionalFormatting>
  <conditionalFormatting sqref="O278">
    <cfRule type="containsBlanks" dxfId="152" priority="154">
      <formula>LEN(TRIM(O278))=0</formula>
    </cfRule>
  </conditionalFormatting>
  <conditionalFormatting sqref="O283:O285">
    <cfRule type="containsBlanks" dxfId="151" priority="153">
      <formula>LEN(TRIM(O283))=0</formula>
    </cfRule>
  </conditionalFormatting>
  <conditionalFormatting sqref="O303">
    <cfRule type="containsBlanks" dxfId="150" priority="152">
      <formula>LEN(TRIM(O303))=0</formula>
    </cfRule>
  </conditionalFormatting>
  <conditionalFormatting sqref="O301:O302 O304:O305">
    <cfRule type="containsBlanks" dxfId="149" priority="151">
      <formula>LEN(TRIM(O301))=0</formula>
    </cfRule>
  </conditionalFormatting>
  <conditionalFormatting sqref="O301">
    <cfRule type="containsBlanks" dxfId="148" priority="150">
      <formula>LEN(TRIM(O301))=0</formula>
    </cfRule>
  </conditionalFormatting>
  <conditionalFormatting sqref="O310:O314">
    <cfRule type="containsBlanks" dxfId="147" priority="149">
      <formula>LEN(TRIM(O310))=0</formula>
    </cfRule>
  </conditionalFormatting>
  <conditionalFormatting sqref="O313:O314">
    <cfRule type="containsBlanks" dxfId="146" priority="148">
      <formula>LEN(TRIM(O313))=0</formula>
    </cfRule>
  </conditionalFormatting>
  <conditionalFormatting sqref="O306:O309">
    <cfRule type="containsBlanks" dxfId="145" priority="147">
      <formula>LEN(TRIM(O306))=0</formula>
    </cfRule>
  </conditionalFormatting>
  <conditionalFormatting sqref="O316:O317">
    <cfRule type="containsBlanks" dxfId="144" priority="146">
      <formula>LEN(TRIM(O316))=0</formula>
    </cfRule>
  </conditionalFormatting>
  <conditionalFormatting sqref="O316:O317">
    <cfRule type="containsBlanks" dxfId="143" priority="145">
      <formula>LEN(TRIM(O316))=0</formula>
    </cfRule>
  </conditionalFormatting>
  <conditionalFormatting sqref="O332:O334 O337:O349">
    <cfRule type="containsBlanks" dxfId="142" priority="144">
      <formula>LEN(TRIM(O332))=0</formula>
    </cfRule>
  </conditionalFormatting>
  <conditionalFormatting sqref="O335:O336">
    <cfRule type="containsBlanks" dxfId="141" priority="143">
      <formula>LEN(TRIM(O335))=0</formula>
    </cfRule>
  </conditionalFormatting>
  <conditionalFormatting sqref="O350 O356:O357">
    <cfRule type="containsBlanks" dxfId="140" priority="142">
      <formula>LEN(TRIM(O350))=0</formula>
    </cfRule>
  </conditionalFormatting>
  <conditionalFormatting sqref="O358">
    <cfRule type="containsBlanks" dxfId="139" priority="141">
      <formula>LEN(TRIM(O358))=0</formula>
    </cfRule>
  </conditionalFormatting>
  <conditionalFormatting sqref="O366:O368">
    <cfRule type="containsBlanks" dxfId="138" priority="140">
      <formula>LEN(TRIM(O366))=0</formula>
    </cfRule>
  </conditionalFormatting>
  <conditionalFormatting sqref="O366:O367">
    <cfRule type="containsBlanks" dxfId="137" priority="139">
      <formula>LEN(TRIM(O366))=0</formula>
    </cfRule>
  </conditionalFormatting>
  <conditionalFormatting sqref="O368">
    <cfRule type="containsBlanks" dxfId="136" priority="138">
      <formula>LEN(TRIM(O368))=0</formula>
    </cfRule>
  </conditionalFormatting>
  <conditionalFormatting sqref="O369:O370 O372">
    <cfRule type="containsBlanks" dxfId="135" priority="137">
      <formula>LEN(TRIM(O369))=0</formula>
    </cfRule>
  </conditionalFormatting>
  <conditionalFormatting sqref="O369:O370 O372">
    <cfRule type="containsBlanks" dxfId="134" priority="136">
      <formula>LEN(TRIM(O369))=0</formula>
    </cfRule>
  </conditionalFormatting>
  <conditionalFormatting sqref="O375:O376">
    <cfRule type="containsBlanks" dxfId="133" priority="135">
      <formula>LEN(TRIM(O375))=0</formula>
    </cfRule>
  </conditionalFormatting>
  <conditionalFormatting sqref="O375:O376">
    <cfRule type="containsBlanks" dxfId="132" priority="134">
      <formula>LEN(TRIM(O375))=0</formula>
    </cfRule>
  </conditionalFormatting>
  <conditionalFormatting sqref="O380 O383">
    <cfRule type="containsBlanks" dxfId="131" priority="133">
      <formula>LEN(TRIM(O380))=0</formula>
    </cfRule>
  </conditionalFormatting>
  <conditionalFormatting sqref="O380 O383">
    <cfRule type="containsBlanks" dxfId="130" priority="132">
      <formula>LEN(TRIM(O380))=0</formula>
    </cfRule>
  </conditionalFormatting>
  <conditionalFormatting sqref="O411">
    <cfRule type="containsBlanks" dxfId="129" priority="131">
      <formula>LEN(TRIM(O411))=0</formula>
    </cfRule>
  </conditionalFormatting>
  <conditionalFormatting sqref="O411">
    <cfRule type="containsBlanks" dxfId="128" priority="130">
      <formula>LEN(TRIM(O411))=0</formula>
    </cfRule>
  </conditionalFormatting>
  <conditionalFormatting sqref="O440:O443 O447:O451">
    <cfRule type="containsBlanks" dxfId="127" priority="129">
      <formula>LEN(TRIM(O440))=0</formula>
    </cfRule>
  </conditionalFormatting>
  <conditionalFormatting sqref="O440">
    <cfRule type="containsBlanks" dxfId="126" priority="128">
      <formula>LEN(TRIM(O440))=0</formula>
    </cfRule>
  </conditionalFormatting>
  <conditionalFormatting sqref="O444:O446">
    <cfRule type="containsBlanks" dxfId="125" priority="126">
      <formula>LEN(TRIM(O444))=0</formula>
    </cfRule>
  </conditionalFormatting>
  <conditionalFormatting sqref="O441:O443">
    <cfRule type="containsBlanks" dxfId="124" priority="127">
      <formula>LEN(TRIM(O441))=0</formula>
    </cfRule>
  </conditionalFormatting>
  <conditionalFormatting sqref="O444:O446">
    <cfRule type="containsBlanks" dxfId="123" priority="125">
      <formula>LEN(TRIM(O444))=0</formula>
    </cfRule>
  </conditionalFormatting>
  <conditionalFormatting sqref="O453:O454">
    <cfRule type="containsBlanks" dxfId="122" priority="124">
      <formula>LEN(TRIM(O453))=0</formula>
    </cfRule>
  </conditionalFormatting>
  <conditionalFormatting sqref="O526:O540">
    <cfRule type="containsBlanks" dxfId="121" priority="123">
      <formula>LEN(TRIM(O526))=0</formula>
    </cfRule>
  </conditionalFormatting>
  <conditionalFormatting sqref="O538:O539">
    <cfRule type="containsBlanks" dxfId="120" priority="122">
      <formula>LEN(TRIM(O538))=0</formula>
    </cfRule>
  </conditionalFormatting>
  <conditionalFormatting sqref="O541:O543">
    <cfRule type="containsBlanks" dxfId="119" priority="121">
      <formula>LEN(TRIM(O541))=0</formula>
    </cfRule>
  </conditionalFormatting>
  <conditionalFormatting sqref="O546:O547 O549">
    <cfRule type="containsBlanks" dxfId="118" priority="120">
      <formula>LEN(TRIM(O546))=0</formula>
    </cfRule>
  </conditionalFormatting>
  <conditionalFormatting sqref="O552:O553 O563:O566">
    <cfRule type="containsBlanks" dxfId="117" priority="119">
      <formula>LEN(TRIM(O552))=0</formula>
    </cfRule>
  </conditionalFormatting>
  <conditionalFormatting sqref="O552:O553 O563:O566">
    <cfRule type="containsBlanks" dxfId="116" priority="118">
      <formula>LEN(TRIM(O552))=0</formula>
    </cfRule>
  </conditionalFormatting>
  <conditionalFormatting sqref="O583:O592">
    <cfRule type="containsBlanks" dxfId="115" priority="117">
      <formula>LEN(TRIM(O583))=0</formula>
    </cfRule>
  </conditionalFormatting>
  <conditionalFormatting sqref="O593:O594">
    <cfRule type="containsBlanks" dxfId="114" priority="116">
      <formula>LEN(TRIM(O593))=0</formula>
    </cfRule>
  </conditionalFormatting>
  <conditionalFormatting sqref="O596">
    <cfRule type="containsBlanks" dxfId="113" priority="115">
      <formula>LEN(TRIM(O596))=0</formula>
    </cfRule>
  </conditionalFormatting>
  <conditionalFormatting sqref="O596">
    <cfRule type="containsBlanks" dxfId="112" priority="114">
      <formula>LEN(TRIM(O596))=0</formula>
    </cfRule>
  </conditionalFormatting>
  <conditionalFormatting sqref="O609:O622">
    <cfRule type="containsBlanks" dxfId="111" priority="113">
      <formula>LEN(TRIM(O609))=0</formula>
    </cfRule>
  </conditionalFormatting>
  <conditionalFormatting sqref="O609:O622">
    <cfRule type="containsBlanks" dxfId="110" priority="112">
      <formula>LEN(TRIM(O609))=0</formula>
    </cfRule>
  </conditionalFormatting>
  <conditionalFormatting sqref="O626:O627">
    <cfRule type="containsBlanks" dxfId="109" priority="111">
      <formula>LEN(TRIM(O626))=0</formula>
    </cfRule>
  </conditionalFormatting>
  <conditionalFormatting sqref="O625">
    <cfRule type="containsBlanks" dxfId="108" priority="110">
      <formula>LEN(TRIM(O625))=0</formula>
    </cfRule>
  </conditionalFormatting>
  <conditionalFormatting sqref="O624">
    <cfRule type="containsBlanks" dxfId="107" priority="109">
      <formula>LEN(TRIM(O624))=0</formula>
    </cfRule>
  </conditionalFormatting>
  <conditionalFormatting sqref="O624:O625">
    <cfRule type="containsBlanks" dxfId="106" priority="108">
      <formula>LEN(TRIM(O624))=0</formula>
    </cfRule>
  </conditionalFormatting>
  <conditionalFormatting sqref="O626:O627">
    <cfRule type="containsBlanks" dxfId="105" priority="107">
      <formula>LEN(TRIM(O626))=0</formula>
    </cfRule>
  </conditionalFormatting>
  <conditionalFormatting sqref="O628:O629">
    <cfRule type="containsBlanks" dxfId="104" priority="106">
      <formula>LEN(TRIM(O628))=0</formula>
    </cfRule>
  </conditionalFormatting>
  <conditionalFormatting sqref="O630:O634">
    <cfRule type="containsBlanks" dxfId="103" priority="105">
      <formula>LEN(TRIM(O630))=0</formula>
    </cfRule>
  </conditionalFormatting>
  <conditionalFormatting sqref="O20:O31 O42:O44 O48:O50 O52:O55 O57 O59:O64 O67:O79 O165:O166 O168:O169 O171:O175 O178:O242 O259:O260 O264:O266 O270 O272:O277 O280:O282 O286:O300 O315 O318:O331 O351:O355 O359:O365 O371 O373:O374 O377:O379 O381:O382 O384:O410 O412:O439 O452 O544:O545 O548 O550:O551 O554:O562 O567:O582 O595 O598:O608 O623 O635:O640 O97:O154 O455:O525">
    <cfRule type="containsBlanks" dxfId="102" priority="103">
      <formula>LEN(TRIM(O20))=0</formula>
    </cfRule>
  </conditionalFormatting>
  <conditionalFormatting sqref="Q167 Q170">
    <cfRule type="containsBlanks" dxfId="101" priority="102">
      <formula>LEN(TRIM(Q167))=0</formula>
    </cfRule>
  </conditionalFormatting>
  <conditionalFormatting sqref="Q32:Q39">
    <cfRule type="containsBlanks" dxfId="100" priority="101">
      <formula>LEN(TRIM(Q32))=0</formula>
    </cfRule>
  </conditionalFormatting>
  <conditionalFormatting sqref="Q162:Q164">
    <cfRule type="containsBlanks" dxfId="99" priority="100">
      <formula>LEN(TRIM(Q162))=0</formula>
    </cfRule>
  </conditionalFormatting>
  <conditionalFormatting sqref="Q159">
    <cfRule type="containsBlanks" dxfId="98" priority="99">
      <formula>LEN(TRIM(Q159))=0</formula>
    </cfRule>
  </conditionalFormatting>
  <conditionalFormatting sqref="Q159">
    <cfRule type="containsBlanks" dxfId="97" priority="98">
      <formula>LEN(TRIM(Q159))=0</formula>
    </cfRule>
  </conditionalFormatting>
  <conditionalFormatting sqref="Q160">
    <cfRule type="containsBlanks" dxfId="96" priority="97">
      <formula>LEN(TRIM(Q160))=0</formula>
    </cfRule>
  </conditionalFormatting>
  <conditionalFormatting sqref="Q160">
    <cfRule type="containsBlanks" dxfId="95" priority="96">
      <formula>LEN(TRIM(Q160))=0</formula>
    </cfRule>
  </conditionalFormatting>
  <conditionalFormatting sqref="Q161">
    <cfRule type="containsBlanks" dxfId="94" priority="95">
      <formula>LEN(TRIM(Q161))=0</formula>
    </cfRule>
  </conditionalFormatting>
  <conditionalFormatting sqref="Q161">
    <cfRule type="containsBlanks" dxfId="93" priority="94">
      <formula>LEN(TRIM(Q161))=0</formula>
    </cfRule>
  </conditionalFormatting>
  <conditionalFormatting sqref="Q176:Q177">
    <cfRule type="containsBlanks" dxfId="92" priority="93">
      <formula>LEN(TRIM(Q176))=0</formula>
    </cfRule>
  </conditionalFormatting>
  <conditionalFormatting sqref="Q177">
    <cfRule type="containsBlanks" dxfId="91" priority="92">
      <formula>LEN(TRIM(Q177))=0</formula>
    </cfRule>
  </conditionalFormatting>
  <conditionalFormatting sqref="Q641:Q654">
    <cfRule type="containsBlanks" dxfId="90" priority="39">
      <formula>LEN(TRIM(Q641))=0</formula>
    </cfRule>
  </conditionalFormatting>
  <conditionalFormatting sqref="Q261:Q263 Q267:Q268 Q271">
    <cfRule type="containsBlanks" dxfId="89" priority="91">
      <formula>LEN(TRIM(Q261))=0</formula>
    </cfRule>
  </conditionalFormatting>
  <conditionalFormatting sqref="Q278:Q279">
    <cfRule type="containsBlanks" dxfId="88" priority="90">
      <formula>LEN(TRIM(Q278))=0</formula>
    </cfRule>
  </conditionalFormatting>
  <conditionalFormatting sqref="Q278">
    <cfRule type="containsBlanks" dxfId="87" priority="89">
      <formula>LEN(TRIM(Q278))=0</formula>
    </cfRule>
  </conditionalFormatting>
  <conditionalFormatting sqref="Q283:Q285">
    <cfRule type="containsBlanks" dxfId="86" priority="88">
      <formula>LEN(TRIM(Q283))=0</formula>
    </cfRule>
  </conditionalFormatting>
  <conditionalFormatting sqref="Q303">
    <cfRule type="containsBlanks" dxfId="85" priority="87">
      <formula>LEN(TRIM(Q303))=0</formula>
    </cfRule>
  </conditionalFormatting>
  <conditionalFormatting sqref="Q301:Q302 Q304">
    <cfRule type="containsBlanks" dxfId="84" priority="86">
      <formula>LEN(TRIM(Q301))=0</formula>
    </cfRule>
  </conditionalFormatting>
  <conditionalFormatting sqref="Q301">
    <cfRule type="containsBlanks" dxfId="83" priority="85">
      <formula>LEN(TRIM(Q301))=0</formula>
    </cfRule>
  </conditionalFormatting>
  <conditionalFormatting sqref="Q310:Q314">
    <cfRule type="containsBlanks" dxfId="82" priority="84">
      <formula>LEN(TRIM(Q310))=0</formula>
    </cfRule>
  </conditionalFormatting>
  <conditionalFormatting sqref="Q313:Q314">
    <cfRule type="containsBlanks" dxfId="81" priority="83">
      <formula>LEN(TRIM(Q313))=0</formula>
    </cfRule>
  </conditionalFormatting>
  <conditionalFormatting sqref="Q306:Q308">
    <cfRule type="containsBlanks" dxfId="80" priority="82">
      <formula>LEN(TRIM(Q306))=0</formula>
    </cfRule>
  </conditionalFormatting>
  <conditionalFormatting sqref="Q316:Q317">
    <cfRule type="containsBlanks" dxfId="79" priority="81">
      <formula>LEN(TRIM(Q316))=0</formula>
    </cfRule>
  </conditionalFormatting>
  <conditionalFormatting sqref="Q316:Q317">
    <cfRule type="containsBlanks" dxfId="78" priority="80">
      <formula>LEN(TRIM(Q316))=0</formula>
    </cfRule>
  </conditionalFormatting>
  <conditionalFormatting sqref="Q332:Q334 Q337:Q341 Q349">
    <cfRule type="containsBlanks" dxfId="77" priority="79">
      <formula>LEN(TRIM(Q332))=0</formula>
    </cfRule>
  </conditionalFormatting>
  <conditionalFormatting sqref="Q335:Q336">
    <cfRule type="containsBlanks" dxfId="76" priority="78">
      <formula>LEN(TRIM(Q335))=0</formula>
    </cfRule>
  </conditionalFormatting>
  <conditionalFormatting sqref="Q350 Q356">
    <cfRule type="containsBlanks" dxfId="75" priority="77">
      <formula>LEN(TRIM(Q350))=0</formula>
    </cfRule>
  </conditionalFormatting>
  <conditionalFormatting sqref="Q358">
    <cfRule type="containsBlanks" dxfId="74" priority="76">
      <formula>LEN(TRIM(Q358))=0</formula>
    </cfRule>
  </conditionalFormatting>
  <conditionalFormatting sqref="Q366:Q368">
    <cfRule type="containsBlanks" dxfId="73" priority="75">
      <formula>LEN(TRIM(Q366))=0</formula>
    </cfRule>
  </conditionalFormatting>
  <conditionalFormatting sqref="Q366:Q367">
    <cfRule type="containsBlanks" dxfId="72" priority="74">
      <formula>LEN(TRIM(Q366))=0</formula>
    </cfRule>
  </conditionalFormatting>
  <conditionalFormatting sqref="Q368">
    <cfRule type="containsBlanks" dxfId="71" priority="73">
      <formula>LEN(TRIM(Q368))=0</formula>
    </cfRule>
  </conditionalFormatting>
  <conditionalFormatting sqref="Q369:Q370 Q372">
    <cfRule type="containsBlanks" dxfId="70" priority="72">
      <formula>LEN(TRIM(Q369))=0</formula>
    </cfRule>
  </conditionalFormatting>
  <conditionalFormatting sqref="Q369:Q370 Q372">
    <cfRule type="containsBlanks" dxfId="69" priority="71">
      <formula>LEN(TRIM(Q369))=0</formula>
    </cfRule>
  </conditionalFormatting>
  <conditionalFormatting sqref="Q375:Q376">
    <cfRule type="containsBlanks" dxfId="68" priority="70">
      <formula>LEN(TRIM(Q375))=0</formula>
    </cfRule>
  </conditionalFormatting>
  <conditionalFormatting sqref="Q375:Q376">
    <cfRule type="containsBlanks" dxfId="67" priority="69">
      <formula>LEN(TRIM(Q375))=0</formula>
    </cfRule>
  </conditionalFormatting>
  <conditionalFormatting sqref="Q380 Q383">
    <cfRule type="containsBlanks" dxfId="66" priority="68">
      <formula>LEN(TRIM(Q380))=0</formula>
    </cfRule>
  </conditionalFormatting>
  <conditionalFormatting sqref="Q380 Q383">
    <cfRule type="containsBlanks" dxfId="65" priority="67">
      <formula>LEN(TRIM(Q380))=0</formula>
    </cfRule>
  </conditionalFormatting>
  <conditionalFormatting sqref="Q411">
    <cfRule type="containsBlanks" dxfId="64" priority="66">
      <formula>LEN(TRIM(Q411))=0</formula>
    </cfRule>
  </conditionalFormatting>
  <conditionalFormatting sqref="Q411">
    <cfRule type="containsBlanks" dxfId="63" priority="65">
      <formula>LEN(TRIM(Q411))=0</formula>
    </cfRule>
  </conditionalFormatting>
  <conditionalFormatting sqref="Q440:Q443 Q447:Q451">
    <cfRule type="containsBlanks" dxfId="62" priority="64">
      <formula>LEN(TRIM(Q440))=0</formula>
    </cfRule>
  </conditionalFormatting>
  <conditionalFormatting sqref="Q440">
    <cfRule type="containsBlanks" dxfId="61" priority="63">
      <formula>LEN(TRIM(Q440))=0</formula>
    </cfRule>
  </conditionalFormatting>
  <conditionalFormatting sqref="Q444:Q446">
    <cfRule type="containsBlanks" dxfId="60" priority="61">
      <formula>LEN(TRIM(Q444))=0</formula>
    </cfRule>
  </conditionalFormatting>
  <conditionalFormatting sqref="Q441:Q443">
    <cfRule type="containsBlanks" dxfId="59" priority="62">
      <formula>LEN(TRIM(Q441))=0</formula>
    </cfRule>
  </conditionalFormatting>
  <conditionalFormatting sqref="Q444:Q446">
    <cfRule type="containsBlanks" dxfId="58" priority="60">
      <formula>LEN(TRIM(Q444))=0</formula>
    </cfRule>
  </conditionalFormatting>
  <conditionalFormatting sqref="Q453:Q454">
    <cfRule type="containsBlanks" dxfId="57" priority="59">
      <formula>LEN(TRIM(Q453))=0</formula>
    </cfRule>
  </conditionalFormatting>
  <conditionalFormatting sqref="Q526:Q530 Q532:Q540">
    <cfRule type="containsBlanks" dxfId="56" priority="58">
      <formula>LEN(TRIM(Q526))=0</formula>
    </cfRule>
  </conditionalFormatting>
  <conditionalFormatting sqref="Q538:Q539">
    <cfRule type="containsBlanks" dxfId="55" priority="57">
      <formula>LEN(TRIM(Q538))=0</formula>
    </cfRule>
  </conditionalFormatting>
  <conditionalFormatting sqref="Q541:Q543">
    <cfRule type="containsBlanks" dxfId="54" priority="56">
      <formula>LEN(TRIM(Q541))=0</formula>
    </cfRule>
  </conditionalFormatting>
  <conditionalFormatting sqref="Q546:Q547 Q549">
    <cfRule type="containsBlanks" dxfId="53" priority="55">
      <formula>LEN(TRIM(Q546))=0</formula>
    </cfRule>
  </conditionalFormatting>
  <conditionalFormatting sqref="Q552:Q553 Q563 Q565:Q566">
    <cfRule type="containsBlanks" dxfId="52" priority="54">
      <formula>LEN(TRIM(Q552))=0</formula>
    </cfRule>
  </conditionalFormatting>
  <conditionalFormatting sqref="Q552:Q553 Q563 Q565:Q566">
    <cfRule type="containsBlanks" dxfId="51" priority="53">
      <formula>LEN(TRIM(Q552))=0</formula>
    </cfRule>
  </conditionalFormatting>
  <conditionalFormatting sqref="Q583:Q592">
    <cfRule type="containsBlanks" dxfId="50" priority="52">
      <formula>LEN(TRIM(Q583))=0</formula>
    </cfRule>
  </conditionalFormatting>
  <conditionalFormatting sqref="Q593:Q594">
    <cfRule type="containsBlanks" dxfId="49" priority="51">
      <formula>LEN(TRIM(Q593))=0</formula>
    </cfRule>
  </conditionalFormatting>
  <conditionalFormatting sqref="Q596">
    <cfRule type="containsBlanks" dxfId="48" priority="50">
      <formula>LEN(TRIM(Q596))=0</formula>
    </cfRule>
  </conditionalFormatting>
  <conditionalFormatting sqref="Q596">
    <cfRule type="containsBlanks" dxfId="47" priority="49">
      <formula>LEN(TRIM(Q596))=0</formula>
    </cfRule>
  </conditionalFormatting>
  <conditionalFormatting sqref="Q609:Q622">
    <cfRule type="containsBlanks" dxfId="46" priority="48">
      <formula>LEN(TRIM(Q609))=0</formula>
    </cfRule>
  </conditionalFormatting>
  <conditionalFormatting sqref="Q609:Q622">
    <cfRule type="containsBlanks" dxfId="45" priority="47">
      <formula>LEN(TRIM(Q609))=0</formula>
    </cfRule>
  </conditionalFormatting>
  <conditionalFormatting sqref="Q626:Q627">
    <cfRule type="containsBlanks" dxfId="44" priority="46">
      <formula>LEN(TRIM(Q626))=0</formula>
    </cfRule>
  </conditionalFormatting>
  <conditionalFormatting sqref="Q625">
    <cfRule type="containsBlanks" dxfId="43" priority="45">
      <formula>LEN(TRIM(Q625))=0</formula>
    </cfRule>
  </conditionalFormatting>
  <conditionalFormatting sqref="Q624">
    <cfRule type="containsBlanks" dxfId="42" priority="44">
      <formula>LEN(TRIM(Q624))=0</formula>
    </cfRule>
  </conditionalFormatting>
  <conditionalFormatting sqref="Q624:Q625">
    <cfRule type="containsBlanks" dxfId="41" priority="43">
      <formula>LEN(TRIM(Q624))=0</formula>
    </cfRule>
  </conditionalFormatting>
  <conditionalFormatting sqref="Q626:Q627">
    <cfRule type="containsBlanks" dxfId="40" priority="42">
      <formula>LEN(TRIM(Q626))=0</formula>
    </cfRule>
  </conditionalFormatting>
  <conditionalFormatting sqref="Q628:Q629">
    <cfRule type="containsBlanks" dxfId="39" priority="41">
      <formula>LEN(TRIM(Q628))=0</formula>
    </cfRule>
  </conditionalFormatting>
  <conditionalFormatting sqref="Q630:Q634">
    <cfRule type="containsBlanks" dxfId="38" priority="40">
      <formula>LEN(TRIM(Q630))=0</formula>
    </cfRule>
  </conditionalFormatting>
  <conditionalFormatting sqref="Q20:Q31 Q42:Q44 Q48:Q50 Q52:Q55 Q57 Q59:Q64 Q67:Q79 Q82:Q95 Q97:Q154 Q165:Q166 Q168:Q169 Q171:Q175 Q178:Q242 Q254:Q255 Q259:Q260 Q264:Q266 Q269:Q270 Q272:Q277 Q280:Q282 Q286:Q300 Q305 Q309 Q315 Q318:Q331 Q342:Q348 Q351:Q355 Q357 Q359:Q365 Q371 Q373:Q374 Q377:Q379 Q381:Q382 Q384:Q410 Q412:Q439 Q452 Q455:Q525 Q531 Q544:Q545 Q548 Q550:Q551 Q554:Q562 Q564 Q567:Q582 Q595 Q598:Q608 Q623 Q635:Q640 Q655:Q658">
    <cfRule type="containsBlanks" dxfId="37" priority="38">
      <formula>LEN(TRIM(Q20))=0</formula>
    </cfRule>
  </conditionalFormatting>
  <conditionalFormatting sqref="A259:C260">
    <cfRule type="containsBlanks" dxfId="36" priority="37">
      <formula>LEN(TRIM(A259))=0</formula>
    </cfRule>
  </conditionalFormatting>
  <conditionalFormatting sqref="D656:D658">
    <cfRule type="containsBlanks" dxfId="35" priority="30">
      <formula>LEN(TRIM(D656))=0</formula>
    </cfRule>
  </conditionalFormatting>
  <conditionalFormatting sqref="R655:R658 T655:T658">
    <cfRule type="containsBlanks" dxfId="34" priority="36">
      <formula>LEN(TRIM(R655))=0</formula>
    </cfRule>
  </conditionalFormatting>
  <conditionalFormatting sqref="R655:R658 T655:T658">
    <cfRule type="containsBlanks" dxfId="33" priority="35">
      <formula>LEN(TRIM(R655))=0</formula>
    </cfRule>
  </conditionalFormatting>
  <conditionalFormatting sqref="A655:C658">
    <cfRule type="containsBlanks" dxfId="32" priority="34">
      <formula>LEN(TRIM(A655))=0</formula>
    </cfRule>
  </conditionalFormatting>
  <conditionalFormatting sqref="D655">
    <cfRule type="containsBlanks" dxfId="31" priority="33">
      <formula>LEN(TRIM(D655))=0</formula>
    </cfRule>
  </conditionalFormatting>
  <conditionalFormatting sqref="D655">
    <cfRule type="containsBlanks" dxfId="30" priority="32">
      <formula>LEN(TRIM(D655))=0</formula>
    </cfRule>
  </conditionalFormatting>
  <conditionalFormatting sqref="D656:D658">
    <cfRule type="containsBlanks" dxfId="29" priority="31">
      <formula>LEN(TRIM(D656))=0</formula>
    </cfRule>
  </conditionalFormatting>
  <conditionalFormatting sqref="E21">
    <cfRule type="containsBlanks" dxfId="28" priority="29">
      <formula>LEN(TRIM(E21))=0</formula>
    </cfRule>
  </conditionalFormatting>
  <conditionalFormatting sqref="E20">
    <cfRule type="containsBlanks" dxfId="27" priority="28">
      <formula>LEN(TRIM(E20))=0</formula>
    </cfRule>
  </conditionalFormatting>
  <conditionalFormatting sqref="B270">
    <cfRule type="containsBlanks" dxfId="26" priority="27">
      <formula>LEN(TRIM(B270))=0</formula>
    </cfRule>
  </conditionalFormatting>
  <conditionalFormatting sqref="B270">
    <cfRule type="containsBlanks" dxfId="25" priority="26">
      <formula>LEN(TRIM(B270))=0</formula>
    </cfRule>
  </conditionalFormatting>
  <conditionalFormatting sqref="B269">
    <cfRule type="containsBlanks" dxfId="24" priority="25">
      <formula>LEN(TRIM(B269))=0</formula>
    </cfRule>
  </conditionalFormatting>
  <conditionalFormatting sqref="B269">
    <cfRule type="containsBlanks" dxfId="23" priority="24">
      <formula>LEN(TRIM(B269))=0</formula>
    </cfRule>
  </conditionalFormatting>
  <conditionalFormatting sqref="B266">
    <cfRule type="containsBlanks" dxfId="22" priority="23">
      <formula>LEN(TRIM(B266))=0</formula>
    </cfRule>
  </conditionalFormatting>
  <conditionalFormatting sqref="B266">
    <cfRule type="containsBlanks" dxfId="21" priority="22">
      <formula>LEN(TRIM(B266))=0</formula>
    </cfRule>
  </conditionalFormatting>
  <conditionalFormatting sqref="B305">
    <cfRule type="containsBlanks" dxfId="20" priority="21">
      <formula>LEN(TRIM(B305))=0</formula>
    </cfRule>
  </conditionalFormatting>
  <conditionalFormatting sqref="B305">
    <cfRule type="containsBlanks" dxfId="19" priority="20">
      <formula>LEN(TRIM(B305))=0</formula>
    </cfRule>
  </conditionalFormatting>
  <conditionalFormatting sqref="B309">
    <cfRule type="containsBlanks" dxfId="18" priority="19">
      <formula>LEN(TRIM(B309))=0</formula>
    </cfRule>
  </conditionalFormatting>
  <conditionalFormatting sqref="B309">
    <cfRule type="containsBlanks" dxfId="17" priority="18">
      <formula>LEN(TRIM(B309))=0</formula>
    </cfRule>
  </conditionalFormatting>
  <conditionalFormatting sqref="B342:B345">
    <cfRule type="containsBlanks" dxfId="16" priority="17">
      <formula>LEN(TRIM(B342))=0</formula>
    </cfRule>
  </conditionalFormatting>
  <conditionalFormatting sqref="B342:B345">
    <cfRule type="containsBlanks" dxfId="15" priority="16">
      <formula>LEN(TRIM(B342))=0</formula>
    </cfRule>
  </conditionalFormatting>
  <conditionalFormatting sqref="B346:B348">
    <cfRule type="containsBlanks" dxfId="14" priority="15">
      <formula>LEN(TRIM(B346))=0</formula>
    </cfRule>
  </conditionalFormatting>
  <conditionalFormatting sqref="B346:B348">
    <cfRule type="containsBlanks" dxfId="13" priority="14">
      <formula>LEN(TRIM(B346))=0</formula>
    </cfRule>
  </conditionalFormatting>
  <conditionalFormatting sqref="B351:B355">
    <cfRule type="containsBlanks" dxfId="12" priority="13">
      <formula>LEN(TRIM(B351))=0</formula>
    </cfRule>
  </conditionalFormatting>
  <conditionalFormatting sqref="B351:B355">
    <cfRule type="containsBlanks" dxfId="11" priority="12">
      <formula>LEN(TRIM(B351))=0</formula>
    </cfRule>
  </conditionalFormatting>
  <conditionalFormatting sqref="B357">
    <cfRule type="containsBlanks" dxfId="10" priority="11">
      <formula>LEN(TRIM(B357))=0</formula>
    </cfRule>
  </conditionalFormatting>
  <conditionalFormatting sqref="B357">
    <cfRule type="containsBlanks" dxfId="9" priority="10">
      <formula>LEN(TRIM(B357))=0</formula>
    </cfRule>
  </conditionalFormatting>
  <conditionalFormatting sqref="B378">
    <cfRule type="containsBlanks" dxfId="8" priority="9">
      <formula>LEN(TRIM(B378))=0</formula>
    </cfRule>
  </conditionalFormatting>
  <conditionalFormatting sqref="B381">
    <cfRule type="containsBlanks" dxfId="7" priority="8">
      <formula>LEN(TRIM(B381))=0</formula>
    </cfRule>
  </conditionalFormatting>
  <conditionalFormatting sqref="B382">
    <cfRule type="containsBlanks" dxfId="6" priority="7">
      <formula>LEN(TRIM(B382))=0</formula>
    </cfRule>
  </conditionalFormatting>
  <conditionalFormatting sqref="B548">
    <cfRule type="containsBlanks" dxfId="5" priority="6">
      <formula>LEN(TRIM(B548))=0</formula>
    </cfRule>
  </conditionalFormatting>
  <conditionalFormatting sqref="B554">
    <cfRule type="containsBlanks" dxfId="4" priority="5">
      <formula>LEN(TRIM(B554))=0</formula>
    </cfRule>
  </conditionalFormatting>
  <conditionalFormatting sqref="B557">
    <cfRule type="containsBlanks" dxfId="3" priority="4">
      <formula>LEN(TRIM(B557))=0</formula>
    </cfRule>
  </conditionalFormatting>
  <conditionalFormatting sqref="B556">
    <cfRule type="containsBlanks" dxfId="2" priority="3">
      <formula>LEN(TRIM(B556))=0</formula>
    </cfRule>
  </conditionalFormatting>
  <conditionalFormatting sqref="B558:B559">
    <cfRule type="containsBlanks" dxfId="1" priority="2">
      <formula>LEN(TRIM(B558))=0</formula>
    </cfRule>
  </conditionalFormatting>
  <conditionalFormatting sqref="B560:B562">
    <cfRule type="containsBlanks" dxfId="0" priority="1">
      <formula>LEN(TRIM(B560))=0</formula>
    </cfRule>
  </conditionalFormatting>
  <printOptions horizontalCentered="1"/>
  <pageMargins left="0.78740157480314965" right="0.39370078740157483" top="0.78740157480314965" bottom="0.78740157480314965" header="0.51181102362204722" footer="0.51181102362204722"/>
  <pageSetup paperSize="9" scale="41" fitToHeight="0" orientation="landscape" r:id="rId1"/>
  <headerFooter differentFirst="1" alignWithMargins="0">
    <oddHeader>&amp;C&amp;P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 Г осв</vt:lpstr>
      <vt:lpstr>'2 Г осв'!Область_печати</vt:lpstr>
    </vt:vector>
  </TitlesOfParts>
  <Company>DVGK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Якушева Алла Васильевна</dc:creator>
  <cp:lastModifiedBy>Якушева Алла Васильевна</cp:lastModifiedBy>
  <dcterms:created xsi:type="dcterms:W3CDTF">2023-03-15T01:01:55Z</dcterms:created>
  <dcterms:modified xsi:type="dcterms:W3CDTF">2023-03-27T00:04:36Z</dcterms:modified>
</cp:coreProperties>
</file>