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2\Отчет 4 квартал 2022\Годовой\Папка 1_Отчетность АО ДГК за 2022 год\"/>
    </mc:Choice>
  </mc:AlternateContent>
  <bookViews>
    <workbookView xWindow="0" yWindow="0" windowWidth="28800" windowHeight="12300"/>
  </bookViews>
  <sheets>
    <sheet name="3 Г ОС" sheetId="1" r:id="rId1"/>
  </sheets>
  <externalReferences>
    <externalReference r:id="rId2"/>
  </externalReferences>
  <definedNames>
    <definedName name="_xlnm._FilterDatabase" localSheetId="0" hidden="1">'3 Г ОС'!$A$20:$BS$659</definedName>
    <definedName name="Z_312F225E_EFE3_455A_A167_B1F3199E1635_.wvu.FilterData" localSheetId="0" hidden="1">'3 Г ОС'!$A$21:$AI$547</definedName>
    <definedName name="Z_312F225E_EFE3_455A_A167_B1F3199E1635_.wvu.PrintArea" localSheetId="0" hidden="1">'3 Г ОС'!$A$1:$AI$547</definedName>
    <definedName name="_xlnm.Print_Area" localSheetId="0">'3 Г ОС'!$A$1:$AI$655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59" i="1" l="1"/>
  <c r="AE659" i="1"/>
  <c r="AG658" i="1"/>
  <c r="AE658" i="1"/>
  <c r="AG657" i="1"/>
  <c r="AH657" i="1" s="1"/>
  <c r="AE657" i="1"/>
  <c r="AG656" i="1"/>
  <c r="AE656" i="1"/>
  <c r="AD655" i="1"/>
  <c r="AC655" i="1"/>
  <c r="AB655" i="1"/>
  <c r="AA655" i="1"/>
  <c r="Z655" i="1"/>
  <c r="Y655" i="1"/>
  <c r="X655" i="1"/>
  <c r="W655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E655" i="1"/>
  <c r="D655" i="1"/>
  <c r="AG649" i="1"/>
  <c r="AE649" i="1"/>
  <c r="AD649" i="1"/>
  <c r="AC649" i="1"/>
  <c r="AB649" i="1"/>
  <c r="AA649" i="1"/>
  <c r="Z649" i="1"/>
  <c r="Y649" i="1"/>
  <c r="X649" i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AG640" i="1"/>
  <c r="AE640" i="1"/>
  <c r="AG639" i="1"/>
  <c r="AE639" i="1"/>
  <c r="AG638" i="1"/>
  <c r="AE638" i="1"/>
  <c r="AG637" i="1"/>
  <c r="AE637" i="1"/>
  <c r="AG636" i="1"/>
  <c r="AE636" i="1"/>
  <c r="AD635" i="1"/>
  <c r="AC635" i="1"/>
  <c r="AB635" i="1"/>
  <c r="AA635" i="1"/>
  <c r="Z635" i="1"/>
  <c r="Z631" i="1" s="1"/>
  <c r="Y635" i="1"/>
  <c r="X635" i="1"/>
  <c r="X631" i="1" s="1"/>
  <c r="W635" i="1"/>
  <c r="V635" i="1"/>
  <c r="U635" i="1"/>
  <c r="T635" i="1"/>
  <c r="S635" i="1"/>
  <c r="R635" i="1"/>
  <c r="Q635" i="1"/>
  <c r="Q631" i="1" s="1"/>
  <c r="P635" i="1"/>
  <c r="P631" i="1" s="1"/>
  <c r="O635" i="1"/>
  <c r="O631" i="1" s="1"/>
  <c r="N635" i="1"/>
  <c r="N631" i="1" s="1"/>
  <c r="M635" i="1"/>
  <c r="M631" i="1" s="1"/>
  <c r="L635" i="1"/>
  <c r="L631" i="1" s="1"/>
  <c r="K635" i="1"/>
  <c r="K631" i="1" s="1"/>
  <c r="J635" i="1"/>
  <c r="J631" i="1" s="1"/>
  <c r="I635" i="1"/>
  <c r="I631" i="1" s="1"/>
  <c r="H635" i="1"/>
  <c r="H631" i="1" s="1"/>
  <c r="G635" i="1"/>
  <c r="G631" i="1" s="1"/>
  <c r="F635" i="1"/>
  <c r="F631" i="1" s="1"/>
  <c r="E635" i="1"/>
  <c r="E631" i="1" s="1"/>
  <c r="D635" i="1"/>
  <c r="D631" i="1" s="1"/>
  <c r="AG626" i="1"/>
  <c r="AE626" i="1"/>
  <c r="AD626" i="1"/>
  <c r="AC626" i="1"/>
  <c r="AB626" i="1"/>
  <c r="AA626" i="1"/>
  <c r="Z626" i="1"/>
  <c r="Y626" i="1"/>
  <c r="X626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AG623" i="1"/>
  <c r="AE623" i="1"/>
  <c r="AD623" i="1"/>
  <c r="AC623" i="1"/>
  <c r="AB623" i="1"/>
  <c r="AA623" i="1"/>
  <c r="Z623" i="1"/>
  <c r="Y623" i="1"/>
  <c r="X623" i="1"/>
  <c r="W623" i="1"/>
  <c r="V623" i="1"/>
  <c r="U623" i="1"/>
  <c r="T623" i="1"/>
  <c r="T618" i="1" s="1"/>
  <c r="S623" i="1"/>
  <c r="R623" i="1"/>
  <c r="Q623" i="1"/>
  <c r="Q618" i="1" s="1"/>
  <c r="P623" i="1"/>
  <c r="P618" i="1" s="1"/>
  <c r="O623" i="1"/>
  <c r="O618" i="1" s="1"/>
  <c r="N623" i="1"/>
  <c r="N618" i="1" s="1"/>
  <c r="M623" i="1"/>
  <c r="M618" i="1" s="1"/>
  <c r="L623" i="1"/>
  <c r="L618" i="1" s="1"/>
  <c r="K623" i="1"/>
  <c r="K618" i="1" s="1"/>
  <c r="J623" i="1"/>
  <c r="J618" i="1" s="1"/>
  <c r="I623" i="1"/>
  <c r="I618" i="1" s="1"/>
  <c r="H623" i="1"/>
  <c r="H618" i="1" s="1"/>
  <c r="G623" i="1"/>
  <c r="G618" i="1" s="1"/>
  <c r="F623" i="1"/>
  <c r="F618" i="1" s="1"/>
  <c r="E623" i="1"/>
  <c r="E618" i="1" s="1"/>
  <c r="D623" i="1"/>
  <c r="D618" i="1" s="1"/>
  <c r="AA618" i="1"/>
  <c r="AG615" i="1"/>
  <c r="AE615" i="1"/>
  <c r="AD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AG612" i="1"/>
  <c r="AE612" i="1"/>
  <c r="AD612" i="1"/>
  <c r="AC612" i="1"/>
  <c r="AB612" i="1"/>
  <c r="AA612" i="1"/>
  <c r="Z612" i="1"/>
  <c r="Y612" i="1"/>
  <c r="X612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E612" i="1"/>
  <c r="D612" i="1"/>
  <c r="AG605" i="1"/>
  <c r="AE605" i="1"/>
  <c r="AG601" i="1"/>
  <c r="AE601" i="1"/>
  <c r="AG600" i="1"/>
  <c r="AH600" i="1" s="1"/>
  <c r="AE600" i="1"/>
  <c r="AG599" i="1"/>
  <c r="AE599" i="1"/>
  <c r="AD598" i="1"/>
  <c r="AC598" i="1"/>
  <c r="AB598" i="1"/>
  <c r="AA598" i="1"/>
  <c r="Z598" i="1"/>
  <c r="Y598" i="1"/>
  <c r="X598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AG596" i="1"/>
  <c r="AG595" i="1" s="1"/>
  <c r="AE596" i="1"/>
  <c r="AE595" i="1" s="1"/>
  <c r="AD595" i="1"/>
  <c r="AC595" i="1"/>
  <c r="AB595" i="1"/>
  <c r="AB591" i="1" s="1"/>
  <c r="AA595" i="1"/>
  <c r="Z595" i="1"/>
  <c r="Y595" i="1"/>
  <c r="X595" i="1"/>
  <c r="X591" i="1" s="1"/>
  <c r="W595" i="1"/>
  <c r="V595" i="1"/>
  <c r="U595" i="1"/>
  <c r="U591" i="1" s="1"/>
  <c r="T595" i="1"/>
  <c r="T591" i="1" s="1"/>
  <c r="S595" i="1"/>
  <c r="R595" i="1"/>
  <c r="Q595" i="1"/>
  <c r="Q591" i="1" s="1"/>
  <c r="P595" i="1"/>
  <c r="P591" i="1" s="1"/>
  <c r="O595" i="1"/>
  <c r="O591" i="1" s="1"/>
  <c r="N595" i="1"/>
  <c r="N591" i="1" s="1"/>
  <c r="M595" i="1"/>
  <c r="M591" i="1" s="1"/>
  <c r="L595" i="1"/>
  <c r="L591" i="1" s="1"/>
  <c r="K595" i="1"/>
  <c r="K591" i="1" s="1"/>
  <c r="J595" i="1"/>
  <c r="J591" i="1" s="1"/>
  <c r="I595" i="1"/>
  <c r="I591" i="1" s="1"/>
  <c r="H595" i="1"/>
  <c r="H591" i="1" s="1"/>
  <c r="G595" i="1"/>
  <c r="G591" i="1" s="1"/>
  <c r="F595" i="1"/>
  <c r="F591" i="1" s="1"/>
  <c r="E595" i="1"/>
  <c r="E591" i="1" s="1"/>
  <c r="D595" i="1"/>
  <c r="D591" i="1" s="1"/>
  <c r="AG585" i="1"/>
  <c r="AE585" i="1"/>
  <c r="AD585" i="1"/>
  <c r="AD584" i="1" s="1"/>
  <c r="AC585" i="1"/>
  <c r="AA585" i="1"/>
  <c r="W585" i="1"/>
  <c r="U585" i="1"/>
  <c r="O585" i="1"/>
  <c r="O584" i="1" s="1"/>
  <c r="M585" i="1"/>
  <c r="M584" i="1" s="1"/>
  <c r="I585" i="1"/>
  <c r="I584" i="1" s="1"/>
  <c r="G585" i="1"/>
  <c r="AB584" i="1"/>
  <c r="Z584" i="1"/>
  <c r="Y584" i="1"/>
  <c r="X584" i="1"/>
  <c r="V584" i="1"/>
  <c r="T584" i="1"/>
  <c r="S584" i="1"/>
  <c r="R584" i="1"/>
  <c r="Q584" i="1"/>
  <c r="P584" i="1"/>
  <c r="N584" i="1"/>
  <c r="L584" i="1"/>
  <c r="K584" i="1"/>
  <c r="J584" i="1"/>
  <c r="H584" i="1"/>
  <c r="G584" i="1"/>
  <c r="F584" i="1"/>
  <c r="E584" i="1"/>
  <c r="D584" i="1"/>
  <c r="AG580" i="1"/>
  <c r="AE580" i="1"/>
  <c r="AG579" i="1"/>
  <c r="AE579" i="1"/>
  <c r="AG577" i="1"/>
  <c r="AE577" i="1"/>
  <c r="AG576" i="1"/>
  <c r="AE576" i="1"/>
  <c r="AG575" i="1"/>
  <c r="AE575" i="1"/>
  <c r="AG574" i="1"/>
  <c r="AE574" i="1"/>
  <c r="AG572" i="1"/>
  <c r="AH572" i="1" s="1"/>
  <c r="AE572" i="1"/>
  <c r="AG571" i="1"/>
  <c r="AE571" i="1"/>
  <c r="AG570" i="1"/>
  <c r="AE570" i="1"/>
  <c r="AG569" i="1"/>
  <c r="AE569" i="1"/>
  <c r="AG568" i="1"/>
  <c r="AH568" i="1" s="1"/>
  <c r="AE568" i="1"/>
  <c r="AD567" i="1"/>
  <c r="AC567" i="1"/>
  <c r="AB567" i="1"/>
  <c r="AA567" i="1"/>
  <c r="Z567" i="1"/>
  <c r="Y567" i="1"/>
  <c r="X567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E567" i="1"/>
  <c r="D567" i="1"/>
  <c r="AG564" i="1"/>
  <c r="AE564" i="1"/>
  <c r="AD564" i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D564" i="1"/>
  <c r="AG562" i="1"/>
  <c r="AE562" i="1"/>
  <c r="AG561" i="1"/>
  <c r="AE561" i="1"/>
  <c r="AG559" i="1"/>
  <c r="AE559" i="1"/>
  <c r="AG558" i="1"/>
  <c r="AE558" i="1"/>
  <c r="AG557" i="1"/>
  <c r="AE557" i="1"/>
  <c r="AG555" i="1"/>
  <c r="AE555" i="1"/>
  <c r="AD554" i="1"/>
  <c r="AC554" i="1"/>
  <c r="AB554" i="1"/>
  <c r="AA554" i="1"/>
  <c r="Z554" i="1"/>
  <c r="Y554" i="1"/>
  <c r="X554" i="1"/>
  <c r="W554" i="1"/>
  <c r="V554" i="1"/>
  <c r="U554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AG552" i="1"/>
  <c r="AE552" i="1"/>
  <c r="AG551" i="1"/>
  <c r="AE551" i="1"/>
  <c r="AD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AG549" i="1"/>
  <c r="AE549" i="1"/>
  <c r="AD548" i="1"/>
  <c r="AC548" i="1"/>
  <c r="AB548" i="1"/>
  <c r="AA548" i="1"/>
  <c r="Z548" i="1"/>
  <c r="Y548" i="1"/>
  <c r="X548" i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E548" i="1"/>
  <c r="D548" i="1"/>
  <c r="AG546" i="1"/>
  <c r="AE546" i="1"/>
  <c r="AG545" i="1"/>
  <c r="AE545" i="1"/>
  <c r="AD544" i="1"/>
  <c r="AC544" i="1"/>
  <c r="AB544" i="1"/>
  <c r="AA544" i="1"/>
  <c r="Z544" i="1"/>
  <c r="Y544" i="1"/>
  <c r="X544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AG536" i="1"/>
  <c r="AE536" i="1"/>
  <c r="AD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AG532" i="1"/>
  <c r="AE532" i="1"/>
  <c r="AE531" i="1" s="1"/>
  <c r="AD531" i="1"/>
  <c r="AD529" i="1" s="1"/>
  <c r="AC531" i="1"/>
  <c r="AB531" i="1"/>
  <c r="AB529" i="1" s="1"/>
  <c r="AA531" i="1"/>
  <c r="Z531" i="1"/>
  <c r="Z529" i="1" s="1"/>
  <c r="Y531" i="1"/>
  <c r="X531" i="1"/>
  <c r="W531" i="1"/>
  <c r="V531" i="1"/>
  <c r="V529" i="1" s="1"/>
  <c r="U531" i="1"/>
  <c r="T531" i="1"/>
  <c r="T529" i="1" s="1"/>
  <c r="S531" i="1"/>
  <c r="R531" i="1"/>
  <c r="R529" i="1" s="1"/>
  <c r="Q531" i="1"/>
  <c r="Q529" i="1" s="1"/>
  <c r="P531" i="1"/>
  <c r="P529" i="1" s="1"/>
  <c r="O531" i="1"/>
  <c r="O529" i="1" s="1"/>
  <c r="N531" i="1"/>
  <c r="N529" i="1" s="1"/>
  <c r="M531" i="1"/>
  <c r="M529" i="1" s="1"/>
  <c r="L531" i="1"/>
  <c r="L529" i="1" s="1"/>
  <c r="K531" i="1"/>
  <c r="K529" i="1" s="1"/>
  <c r="J531" i="1"/>
  <c r="J529" i="1" s="1"/>
  <c r="I531" i="1"/>
  <c r="I529" i="1" s="1"/>
  <c r="H531" i="1"/>
  <c r="H529" i="1" s="1"/>
  <c r="G531" i="1"/>
  <c r="G529" i="1" s="1"/>
  <c r="F531" i="1"/>
  <c r="F529" i="1" s="1"/>
  <c r="E531" i="1"/>
  <c r="E529" i="1" s="1"/>
  <c r="D531" i="1"/>
  <c r="D529" i="1" s="1"/>
  <c r="AA529" i="1"/>
  <c r="S529" i="1"/>
  <c r="AG524" i="1"/>
  <c r="AE524" i="1"/>
  <c r="AG521" i="1"/>
  <c r="AE521" i="1"/>
  <c r="AG520" i="1"/>
  <c r="AE520" i="1"/>
  <c r="AG519" i="1"/>
  <c r="AE519" i="1"/>
  <c r="AG518" i="1"/>
  <c r="AE518" i="1"/>
  <c r="AG517" i="1"/>
  <c r="AE517" i="1"/>
  <c r="AG516" i="1"/>
  <c r="AE516" i="1"/>
  <c r="AG515" i="1"/>
  <c r="AE515" i="1"/>
  <c r="AG514" i="1"/>
  <c r="AH514" i="1" s="1"/>
  <c r="AE514" i="1"/>
  <c r="AG513" i="1"/>
  <c r="AE513" i="1"/>
  <c r="AG512" i="1"/>
  <c r="AE512" i="1"/>
  <c r="AG511" i="1"/>
  <c r="AE511" i="1"/>
  <c r="AG510" i="1"/>
  <c r="AE510" i="1"/>
  <c r="AG509" i="1"/>
  <c r="AE509" i="1"/>
  <c r="AG508" i="1"/>
  <c r="AE508" i="1"/>
  <c r="AG507" i="1"/>
  <c r="AE507" i="1"/>
  <c r="AG506" i="1"/>
  <c r="AH506" i="1" s="1"/>
  <c r="AE506" i="1"/>
  <c r="AG505" i="1"/>
  <c r="AE505" i="1"/>
  <c r="AG504" i="1"/>
  <c r="AE504" i="1"/>
  <c r="AG503" i="1"/>
  <c r="AE503" i="1"/>
  <c r="AG502" i="1"/>
  <c r="AH502" i="1" s="1"/>
  <c r="AE502" i="1"/>
  <c r="AG501" i="1"/>
  <c r="AE501" i="1"/>
  <c r="AG500" i="1"/>
  <c r="AE500" i="1"/>
  <c r="AG499" i="1"/>
  <c r="AE499" i="1"/>
  <c r="AG498" i="1"/>
  <c r="AH498" i="1" s="1"/>
  <c r="AE498" i="1"/>
  <c r="AG497" i="1"/>
  <c r="AE497" i="1"/>
  <c r="AG496" i="1"/>
  <c r="AE496" i="1"/>
  <c r="AG494" i="1"/>
  <c r="AE494" i="1"/>
  <c r="AG493" i="1"/>
  <c r="AE493" i="1"/>
  <c r="AG492" i="1"/>
  <c r="AE492" i="1"/>
  <c r="AG491" i="1"/>
  <c r="AH491" i="1" s="1"/>
  <c r="AE491" i="1"/>
  <c r="AG490" i="1"/>
  <c r="AE490" i="1"/>
  <c r="AG489" i="1"/>
  <c r="AE489" i="1"/>
  <c r="AG488" i="1"/>
  <c r="AE488" i="1"/>
  <c r="AG485" i="1"/>
  <c r="AH485" i="1" s="1"/>
  <c r="AE485" i="1"/>
  <c r="AG484" i="1"/>
  <c r="AE484" i="1"/>
  <c r="AG483" i="1"/>
  <c r="AE483" i="1"/>
  <c r="AG477" i="1"/>
  <c r="AH477" i="1" s="1"/>
  <c r="AE477" i="1"/>
  <c r="AG476" i="1"/>
  <c r="AE476" i="1"/>
  <c r="AG475" i="1"/>
  <c r="AH475" i="1" s="1"/>
  <c r="AE475" i="1"/>
  <c r="AG474" i="1"/>
  <c r="AE474" i="1"/>
  <c r="AG473" i="1"/>
  <c r="AH473" i="1" s="1"/>
  <c r="AE473" i="1"/>
  <c r="AG472" i="1"/>
  <c r="AE472" i="1"/>
  <c r="AG471" i="1"/>
  <c r="AE471" i="1"/>
  <c r="AG469" i="1"/>
  <c r="AE469" i="1"/>
  <c r="AG468" i="1"/>
  <c r="AE468" i="1"/>
  <c r="AG467" i="1"/>
  <c r="AE467" i="1"/>
  <c r="AG466" i="1"/>
  <c r="AH466" i="1" s="1"/>
  <c r="AE466" i="1"/>
  <c r="AG465" i="1"/>
  <c r="AE465" i="1"/>
  <c r="AG464" i="1"/>
  <c r="AE464" i="1"/>
  <c r="AG463" i="1"/>
  <c r="AE463" i="1"/>
  <c r="AG462" i="1"/>
  <c r="AH462" i="1" s="1"/>
  <c r="AE462" i="1"/>
  <c r="AG461" i="1"/>
  <c r="AE461" i="1"/>
  <c r="AG460" i="1"/>
  <c r="AH460" i="1" s="1"/>
  <c r="AE460" i="1"/>
  <c r="AD455" i="1"/>
  <c r="AC455" i="1"/>
  <c r="AB455" i="1"/>
  <c r="AA455" i="1"/>
  <c r="Z455" i="1"/>
  <c r="Y455" i="1"/>
  <c r="X455" i="1"/>
  <c r="W455" i="1"/>
  <c r="V455" i="1"/>
  <c r="U455" i="1"/>
  <c r="T455" i="1"/>
  <c r="S455" i="1"/>
  <c r="R455" i="1"/>
  <c r="Q455" i="1"/>
  <c r="P455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AG453" i="1"/>
  <c r="AG452" i="1" s="1"/>
  <c r="AE453" i="1"/>
  <c r="AE452" i="1" s="1"/>
  <c r="AD452" i="1"/>
  <c r="AC452" i="1"/>
  <c r="AB452" i="1"/>
  <c r="AB448" i="1" s="1"/>
  <c r="AA452" i="1"/>
  <c r="Z452" i="1"/>
  <c r="Z448" i="1" s="1"/>
  <c r="Y452" i="1"/>
  <c r="X452" i="1"/>
  <c r="W452" i="1"/>
  <c r="W448" i="1" s="1"/>
  <c r="V452" i="1"/>
  <c r="U452" i="1"/>
  <c r="T452" i="1"/>
  <c r="T448" i="1" s="1"/>
  <c r="S452" i="1"/>
  <c r="R452" i="1"/>
  <c r="R448" i="1" s="1"/>
  <c r="Q452" i="1"/>
  <c r="Q448" i="1" s="1"/>
  <c r="P452" i="1"/>
  <c r="P448" i="1" s="1"/>
  <c r="O452" i="1"/>
  <c r="O448" i="1" s="1"/>
  <c r="N452" i="1"/>
  <c r="N448" i="1" s="1"/>
  <c r="M452" i="1"/>
  <c r="M448" i="1" s="1"/>
  <c r="L452" i="1"/>
  <c r="L448" i="1" s="1"/>
  <c r="K452" i="1"/>
  <c r="K448" i="1" s="1"/>
  <c r="J452" i="1"/>
  <c r="J448" i="1" s="1"/>
  <c r="I452" i="1"/>
  <c r="I448" i="1" s="1"/>
  <c r="H452" i="1"/>
  <c r="H448" i="1" s="1"/>
  <c r="G452" i="1"/>
  <c r="G448" i="1" s="1"/>
  <c r="F452" i="1"/>
  <c r="F448" i="1" s="1"/>
  <c r="E452" i="1"/>
  <c r="E448" i="1" s="1"/>
  <c r="D452" i="1"/>
  <c r="D448" i="1" s="1"/>
  <c r="AA448" i="1"/>
  <c r="AG444" i="1"/>
  <c r="AE444" i="1"/>
  <c r="AD444" i="1"/>
  <c r="AD442" i="1" s="1"/>
  <c r="AD441" i="1" s="1"/>
  <c r="AC444" i="1"/>
  <c r="AC442" i="1" s="1"/>
  <c r="AC441" i="1" s="1"/>
  <c r="AB444" i="1"/>
  <c r="AB442" i="1" s="1"/>
  <c r="AA444" i="1"/>
  <c r="AA442" i="1" s="1"/>
  <c r="Z444" i="1"/>
  <c r="Y444" i="1"/>
  <c r="X444" i="1"/>
  <c r="W444" i="1"/>
  <c r="V444" i="1"/>
  <c r="U444" i="1"/>
  <c r="T444" i="1"/>
  <c r="S444" i="1"/>
  <c r="S442" i="1" s="1"/>
  <c r="R444" i="1"/>
  <c r="R442" i="1" s="1"/>
  <c r="R441" i="1" s="1"/>
  <c r="Q444" i="1"/>
  <c r="Q442" i="1" s="1"/>
  <c r="Q441" i="1" s="1"/>
  <c r="P444" i="1"/>
  <c r="P442" i="1" s="1"/>
  <c r="P441" i="1" s="1"/>
  <c r="O444" i="1"/>
  <c r="O442" i="1" s="1"/>
  <c r="O441" i="1" s="1"/>
  <c r="N444" i="1"/>
  <c r="N442" i="1" s="1"/>
  <c r="N441" i="1" s="1"/>
  <c r="M444" i="1"/>
  <c r="M442" i="1" s="1"/>
  <c r="M441" i="1" s="1"/>
  <c r="L444" i="1"/>
  <c r="L442" i="1" s="1"/>
  <c r="L441" i="1" s="1"/>
  <c r="K444" i="1"/>
  <c r="K442" i="1" s="1"/>
  <c r="K441" i="1" s="1"/>
  <c r="J444" i="1"/>
  <c r="J442" i="1" s="1"/>
  <c r="J441" i="1" s="1"/>
  <c r="I444" i="1"/>
  <c r="I442" i="1" s="1"/>
  <c r="I441" i="1" s="1"/>
  <c r="H444" i="1"/>
  <c r="H442" i="1" s="1"/>
  <c r="H441" i="1" s="1"/>
  <c r="G444" i="1"/>
  <c r="G442" i="1" s="1"/>
  <c r="G441" i="1" s="1"/>
  <c r="F444" i="1"/>
  <c r="F442" i="1" s="1"/>
  <c r="F441" i="1" s="1"/>
  <c r="E444" i="1"/>
  <c r="E442" i="1" s="1"/>
  <c r="E441" i="1" s="1"/>
  <c r="D444" i="1"/>
  <c r="D442" i="1" s="1"/>
  <c r="D441" i="1" s="1"/>
  <c r="AG440" i="1"/>
  <c r="AE440" i="1"/>
  <c r="AG437" i="1"/>
  <c r="AE437" i="1"/>
  <c r="AG436" i="1"/>
  <c r="AE436" i="1"/>
  <c r="AG435" i="1"/>
  <c r="AH435" i="1" s="1"/>
  <c r="AE435" i="1"/>
  <c r="AG434" i="1"/>
  <c r="AE434" i="1"/>
  <c r="AG433" i="1"/>
  <c r="AE433" i="1"/>
  <c r="AG432" i="1"/>
  <c r="AE432" i="1"/>
  <c r="AG431" i="1"/>
  <c r="AE431" i="1"/>
  <c r="AG430" i="1"/>
  <c r="AH430" i="1" s="1"/>
  <c r="AE430" i="1"/>
  <c r="AG429" i="1"/>
  <c r="AE429" i="1"/>
  <c r="AG428" i="1"/>
  <c r="AE428" i="1"/>
  <c r="AG427" i="1"/>
  <c r="AE427" i="1"/>
  <c r="AG426" i="1"/>
  <c r="AE426" i="1"/>
  <c r="AG425" i="1"/>
  <c r="AE425" i="1"/>
  <c r="AG424" i="1"/>
  <c r="AH424" i="1" s="1"/>
  <c r="AE424" i="1"/>
  <c r="AG423" i="1"/>
  <c r="AE423" i="1"/>
  <c r="AG422" i="1"/>
  <c r="AE422" i="1"/>
  <c r="AG421" i="1"/>
  <c r="AE421" i="1"/>
  <c r="AG420" i="1"/>
  <c r="AE420" i="1"/>
  <c r="AG419" i="1"/>
  <c r="AH419" i="1" s="1"/>
  <c r="AE419" i="1"/>
  <c r="AG418" i="1"/>
  <c r="AE418" i="1"/>
  <c r="AG417" i="1"/>
  <c r="AE417" i="1"/>
  <c r="AG416" i="1"/>
  <c r="AH416" i="1" s="1"/>
  <c r="AE416" i="1"/>
  <c r="AG415" i="1"/>
  <c r="AE415" i="1"/>
  <c r="AG414" i="1"/>
  <c r="AE414" i="1"/>
  <c r="AG413" i="1"/>
  <c r="AE413" i="1"/>
  <c r="AD412" i="1"/>
  <c r="AC412" i="1"/>
  <c r="AB412" i="1"/>
  <c r="AA412" i="1"/>
  <c r="Z412" i="1"/>
  <c r="Y412" i="1"/>
  <c r="X412" i="1"/>
  <c r="W412" i="1"/>
  <c r="V412" i="1"/>
  <c r="U412" i="1"/>
  <c r="T412" i="1"/>
  <c r="S412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AG411" i="1"/>
  <c r="AH411" i="1" s="1"/>
  <c r="AE411" i="1"/>
  <c r="AG410" i="1"/>
  <c r="AE410" i="1"/>
  <c r="AG409" i="1"/>
  <c r="AE409" i="1"/>
  <c r="AG408" i="1"/>
  <c r="AE408" i="1"/>
  <c r="AG407" i="1"/>
  <c r="AH407" i="1" s="1"/>
  <c r="AE407" i="1"/>
  <c r="AG406" i="1"/>
  <c r="AE406" i="1"/>
  <c r="AG405" i="1"/>
  <c r="AE405" i="1"/>
  <c r="AG404" i="1"/>
  <c r="AE404" i="1"/>
  <c r="AG403" i="1"/>
  <c r="AH403" i="1" s="1"/>
  <c r="AE403" i="1"/>
  <c r="AG402" i="1"/>
  <c r="AE402" i="1"/>
  <c r="AG401" i="1"/>
  <c r="AH401" i="1" s="1"/>
  <c r="AE401" i="1"/>
  <c r="AG396" i="1"/>
  <c r="AE396" i="1"/>
  <c r="AG395" i="1"/>
  <c r="AE395" i="1"/>
  <c r="AG394" i="1"/>
  <c r="AH394" i="1" s="1"/>
  <c r="AE394" i="1"/>
  <c r="AG393" i="1"/>
  <c r="AE393" i="1"/>
  <c r="AG391" i="1"/>
  <c r="AE391" i="1"/>
  <c r="AG389" i="1"/>
  <c r="AE389" i="1"/>
  <c r="AG388" i="1"/>
  <c r="AE388" i="1"/>
  <c r="AG387" i="1"/>
  <c r="AE387" i="1"/>
  <c r="AG386" i="1"/>
  <c r="AE386" i="1"/>
  <c r="AG385" i="1"/>
  <c r="AE385" i="1"/>
  <c r="AD384" i="1"/>
  <c r="AC384" i="1"/>
  <c r="AB384" i="1"/>
  <c r="AA384" i="1"/>
  <c r="Z384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AG382" i="1"/>
  <c r="AE382" i="1"/>
  <c r="AD381" i="1"/>
  <c r="AC381" i="1"/>
  <c r="AB381" i="1"/>
  <c r="AA381" i="1"/>
  <c r="Z381" i="1"/>
  <c r="Y381" i="1"/>
  <c r="X381" i="1"/>
  <c r="W381" i="1"/>
  <c r="V381" i="1"/>
  <c r="U381" i="1"/>
  <c r="T381" i="1"/>
  <c r="S381" i="1"/>
  <c r="R381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AG380" i="1"/>
  <c r="AE380" i="1"/>
  <c r="AG379" i="1"/>
  <c r="AE379" i="1"/>
  <c r="AG378" i="1"/>
  <c r="AE378" i="1"/>
  <c r="AD377" i="1"/>
  <c r="AC377" i="1"/>
  <c r="AB377" i="1"/>
  <c r="AA377" i="1"/>
  <c r="Z377" i="1"/>
  <c r="Y377" i="1"/>
  <c r="X377" i="1"/>
  <c r="W377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AG375" i="1"/>
  <c r="AE375" i="1"/>
  <c r="AG374" i="1"/>
  <c r="AE374" i="1"/>
  <c r="AD373" i="1"/>
  <c r="AC373" i="1"/>
  <c r="AB373" i="1"/>
  <c r="AA373" i="1"/>
  <c r="Z373" i="1"/>
  <c r="Y373" i="1"/>
  <c r="X373" i="1"/>
  <c r="W373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AG372" i="1"/>
  <c r="AE372" i="1"/>
  <c r="AD371" i="1"/>
  <c r="AC371" i="1"/>
  <c r="AB371" i="1"/>
  <c r="AA371" i="1"/>
  <c r="Z371" i="1"/>
  <c r="Y371" i="1"/>
  <c r="X371" i="1"/>
  <c r="W371" i="1"/>
  <c r="V371" i="1"/>
  <c r="U371" i="1"/>
  <c r="T371" i="1"/>
  <c r="S371" i="1"/>
  <c r="R371" i="1"/>
  <c r="Q371" i="1"/>
  <c r="P371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AG362" i="1"/>
  <c r="AE362" i="1"/>
  <c r="AG361" i="1"/>
  <c r="AE361" i="1"/>
  <c r="AD359" i="1"/>
  <c r="AC359" i="1"/>
  <c r="AB359" i="1"/>
  <c r="AA359" i="1"/>
  <c r="Z359" i="1"/>
  <c r="Y359" i="1"/>
  <c r="X359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AG358" i="1"/>
  <c r="AE358" i="1"/>
  <c r="AE357" i="1" s="1"/>
  <c r="AD357" i="1"/>
  <c r="AC357" i="1"/>
  <c r="AB357" i="1"/>
  <c r="AA357" i="1"/>
  <c r="Z357" i="1"/>
  <c r="Y357" i="1"/>
  <c r="X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AG352" i="1"/>
  <c r="AG351" i="1" s="1"/>
  <c r="AE352" i="1"/>
  <c r="AE351" i="1" s="1"/>
  <c r="AD351" i="1"/>
  <c r="AC351" i="1"/>
  <c r="AB351" i="1"/>
  <c r="AA351" i="1"/>
  <c r="Z351" i="1"/>
  <c r="Y351" i="1"/>
  <c r="X351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AG342" i="1"/>
  <c r="AE342" i="1"/>
  <c r="AD342" i="1"/>
  <c r="AC342" i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AG327" i="1"/>
  <c r="AE327" i="1"/>
  <c r="AG326" i="1"/>
  <c r="AH326" i="1" s="1"/>
  <c r="AE326" i="1"/>
  <c r="AG325" i="1"/>
  <c r="AE325" i="1"/>
  <c r="AG324" i="1"/>
  <c r="AH324" i="1" s="1"/>
  <c r="AE324" i="1"/>
  <c r="AG323" i="1"/>
  <c r="AE323" i="1"/>
  <c r="AG320" i="1"/>
  <c r="AH320" i="1" s="1"/>
  <c r="AE320" i="1"/>
  <c r="AG319" i="1"/>
  <c r="AE319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AG316" i="1"/>
  <c r="AE316" i="1"/>
  <c r="AD315" i="1"/>
  <c r="AC315" i="1"/>
  <c r="AB315" i="1"/>
  <c r="AB311" i="1" s="1"/>
  <c r="AA315" i="1"/>
  <c r="Z315" i="1"/>
  <c r="Y315" i="1"/>
  <c r="X315" i="1"/>
  <c r="W315" i="1"/>
  <c r="V315" i="1"/>
  <c r="V311" i="1" s="1"/>
  <c r="U315" i="1"/>
  <c r="T315" i="1"/>
  <c r="S315" i="1"/>
  <c r="R315" i="1"/>
  <c r="R311" i="1" s="1"/>
  <c r="Q315" i="1"/>
  <c r="Q311" i="1" s="1"/>
  <c r="P315" i="1"/>
  <c r="P311" i="1" s="1"/>
  <c r="O315" i="1"/>
  <c r="O311" i="1" s="1"/>
  <c r="N315" i="1"/>
  <c r="N311" i="1" s="1"/>
  <c r="M315" i="1"/>
  <c r="M311" i="1" s="1"/>
  <c r="L315" i="1"/>
  <c r="L311" i="1" s="1"/>
  <c r="K315" i="1"/>
  <c r="K311" i="1" s="1"/>
  <c r="J315" i="1"/>
  <c r="J311" i="1" s="1"/>
  <c r="I315" i="1"/>
  <c r="I311" i="1" s="1"/>
  <c r="H315" i="1"/>
  <c r="H311" i="1" s="1"/>
  <c r="G315" i="1"/>
  <c r="G311" i="1" s="1"/>
  <c r="F315" i="1"/>
  <c r="F311" i="1" s="1"/>
  <c r="E315" i="1"/>
  <c r="E311" i="1" s="1"/>
  <c r="D315" i="1"/>
  <c r="D311" i="1" s="1"/>
  <c r="W311" i="1"/>
  <c r="AG309" i="1"/>
  <c r="AE309" i="1"/>
  <c r="AD309" i="1"/>
  <c r="AC309" i="1"/>
  <c r="AC307" i="1" s="1"/>
  <c r="AB309" i="1"/>
  <c r="AA309" i="1"/>
  <c r="Z309" i="1"/>
  <c r="Y309" i="1"/>
  <c r="Y307" i="1" s="1"/>
  <c r="X309" i="1"/>
  <c r="W309" i="1"/>
  <c r="V309" i="1"/>
  <c r="V307" i="1" s="1"/>
  <c r="U309" i="1"/>
  <c r="U307" i="1" s="1"/>
  <c r="T309" i="1"/>
  <c r="T307" i="1" s="1"/>
  <c r="S309" i="1"/>
  <c r="R309" i="1"/>
  <c r="Q309" i="1"/>
  <c r="Q307" i="1" s="1"/>
  <c r="P309" i="1"/>
  <c r="P307" i="1" s="1"/>
  <c r="O309" i="1"/>
  <c r="O307" i="1" s="1"/>
  <c r="N309" i="1"/>
  <c r="N307" i="1" s="1"/>
  <c r="M309" i="1"/>
  <c r="M307" i="1" s="1"/>
  <c r="L309" i="1"/>
  <c r="L307" i="1" s="1"/>
  <c r="K309" i="1"/>
  <c r="K307" i="1" s="1"/>
  <c r="J309" i="1"/>
  <c r="I309" i="1"/>
  <c r="I307" i="1" s="1"/>
  <c r="H309" i="1"/>
  <c r="H307" i="1" s="1"/>
  <c r="G309" i="1"/>
  <c r="G307" i="1" s="1"/>
  <c r="F309" i="1"/>
  <c r="F307" i="1" s="1"/>
  <c r="E309" i="1"/>
  <c r="E307" i="1" s="1"/>
  <c r="D309" i="1"/>
  <c r="D307" i="1" s="1"/>
  <c r="AF307" i="1"/>
  <c r="J307" i="1"/>
  <c r="AG305" i="1"/>
  <c r="AE305" i="1"/>
  <c r="AE303" i="1" s="1"/>
  <c r="AD305" i="1"/>
  <c r="AC305" i="1"/>
  <c r="AC303" i="1" s="1"/>
  <c r="AB305" i="1"/>
  <c r="AA305" i="1"/>
  <c r="Z305" i="1"/>
  <c r="Y305" i="1"/>
  <c r="X305" i="1"/>
  <c r="X303" i="1" s="1"/>
  <c r="W305" i="1"/>
  <c r="V305" i="1"/>
  <c r="U305" i="1"/>
  <c r="T305" i="1"/>
  <c r="T303" i="1" s="1"/>
  <c r="S305" i="1"/>
  <c r="R305" i="1"/>
  <c r="Q305" i="1"/>
  <c r="Q303" i="1" s="1"/>
  <c r="P305" i="1"/>
  <c r="P303" i="1" s="1"/>
  <c r="O305" i="1"/>
  <c r="O303" i="1" s="1"/>
  <c r="N305" i="1"/>
  <c r="N303" i="1" s="1"/>
  <c r="M305" i="1"/>
  <c r="M303" i="1" s="1"/>
  <c r="L305" i="1"/>
  <c r="L303" i="1" s="1"/>
  <c r="K305" i="1"/>
  <c r="K303" i="1" s="1"/>
  <c r="J305" i="1"/>
  <c r="J303" i="1" s="1"/>
  <c r="I305" i="1"/>
  <c r="I303" i="1" s="1"/>
  <c r="H305" i="1"/>
  <c r="H303" i="1" s="1"/>
  <c r="G305" i="1"/>
  <c r="G303" i="1" s="1"/>
  <c r="F305" i="1"/>
  <c r="F303" i="1" s="1"/>
  <c r="E305" i="1"/>
  <c r="E303" i="1" s="1"/>
  <c r="D305" i="1"/>
  <c r="D303" i="1" s="1"/>
  <c r="AG297" i="1"/>
  <c r="AE297" i="1"/>
  <c r="AG296" i="1"/>
  <c r="AE296" i="1"/>
  <c r="AG293" i="1"/>
  <c r="AE293" i="1"/>
  <c r="AG292" i="1"/>
  <c r="AE292" i="1"/>
  <c r="AG290" i="1"/>
  <c r="AE290" i="1"/>
  <c r="AG289" i="1"/>
  <c r="AH289" i="1" s="1"/>
  <c r="AE289" i="1"/>
  <c r="AG288" i="1"/>
  <c r="AE288" i="1"/>
  <c r="AG287" i="1"/>
  <c r="AE287" i="1"/>
  <c r="AD286" i="1"/>
  <c r="AC286" i="1"/>
  <c r="AB286" i="1"/>
  <c r="AA286" i="1"/>
  <c r="Z286" i="1"/>
  <c r="Y286" i="1"/>
  <c r="X286" i="1"/>
  <c r="W286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AG282" i="1"/>
  <c r="AH282" i="1" s="1"/>
  <c r="AE282" i="1"/>
  <c r="AG281" i="1"/>
  <c r="AE281" i="1"/>
  <c r="AD280" i="1"/>
  <c r="AC280" i="1"/>
  <c r="AB280" i="1"/>
  <c r="AA280" i="1"/>
  <c r="Z280" i="1"/>
  <c r="Y280" i="1"/>
  <c r="X280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AG278" i="1"/>
  <c r="AE278" i="1"/>
  <c r="AG277" i="1"/>
  <c r="AE277" i="1"/>
  <c r="AG276" i="1"/>
  <c r="AH276" i="1" s="1"/>
  <c r="AE276" i="1"/>
  <c r="AG275" i="1"/>
  <c r="AE275" i="1"/>
  <c r="AG274" i="1"/>
  <c r="AE274" i="1"/>
  <c r="AG273" i="1"/>
  <c r="AE273" i="1"/>
  <c r="AD272" i="1"/>
  <c r="AC272" i="1"/>
  <c r="AB272" i="1"/>
  <c r="AA272" i="1"/>
  <c r="Z272" i="1"/>
  <c r="Y272" i="1"/>
  <c r="X272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AG270" i="1"/>
  <c r="AG269" i="1" s="1"/>
  <c r="AE270" i="1"/>
  <c r="AE269" i="1" s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AG267" i="1"/>
  <c r="AE267" i="1"/>
  <c r="AG266" i="1"/>
  <c r="AE266" i="1"/>
  <c r="AG265" i="1"/>
  <c r="AE265" i="1"/>
  <c r="AD264" i="1"/>
  <c r="AC264" i="1"/>
  <c r="AB264" i="1"/>
  <c r="AA264" i="1"/>
  <c r="Z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AG261" i="1"/>
  <c r="AE261" i="1"/>
  <c r="AG260" i="1"/>
  <c r="AE260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AG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F252" i="1"/>
  <c r="AG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AG246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G241" i="1"/>
  <c r="AE241" i="1"/>
  <c r="AG240" i="1"/>
  <c r="AE240" i="1"/>
  <c r="AG239" i="1"/>
  <c r="AE239" i="1"/>
  <c r="AG238" i="1"/>
  <c r="AH238" i="1" s="1"/>
  <c r="AE238" i="1"/>
  <c r="AG237" i="1"/>
  <c r="AE237" i="1"/>
  <c r="AG236" i="1"/>
  <c r="AE236" i="1"/>
  <c r="AG235" i="1"/>
  <c r="AE235" i="1"/>
  <c r="AG234" i="1"/>
  <c r="AH234" i="1" s="1"/>
  <c r="AE234" i="1"/>
  <c r="AG233" i="1"/>
  <c r="AE233" i="1"/>
  <c r="AG232" i="1"/>
  <c r="AH232" i="1" s="1"/>
  <c r="AE232" i="1"/>
  <c r="AG225" i="1"/>
  <c r="AE225" i="1"/>
  <c r="AG221" i="1"/>
  <c r="AE221" i="1"/>
  <c r="AG217" i="1"/>
  <c r="AE217" i="1"/>
  <c r="AG216" i="1"/>
  <c r="AE216" i="1"/>
  <c r="AG215" i="1"/>
  <c r="AE215" i="1"/>
  <c r="AG214" i="1"/>
  <c r="AE214" i="1"/>
  <c r="AG213" i="1"/>
  <c r="AH213" i="1" s="1"/>
  <c r="AE213" i="1"/>
  <c r="AG211" i="1"/>
  <c r="AE211" i="1"/>
  <c r="AG210" i="1"/>
  <c r="AH210" i="1" s="1"/>
  <c r="AE210" i="1"/>
  <c r="AG209" i="1"/>
  <c r="AE209" i="1"/>
  <c r="AG208" i="1"/>
  <c r="AE208" i="1"/>
  <c r="AG207" i="1"/>
  <c r="AH207" i="1" s="1"/>
  <c r="AE207" i="1"/>
  <c r="AG206" i="1"/>
  <c r="AH206" i="1" s="1"/>
  <c r="AE206" i="1"/>
  <c r="AG205" i="1"/>
  <c r="AE205" i="1"/>
  <c r="AG204" i="1"/>
  <c r="AE204" i="1"/>
  <c r="AG202" i="1"/>
  <c r="AE202" i="1"/>
  <c r="AG201" i="1"/>
  <c r="AH201" i="1" s="1"/>
  <c r="AE201" i="1"/>
  <c r="AG200" i="1"/>
  <c r="AE200" i="1"/>
  <c r="AG199" i="1"/>
  <c r="AH199" i="1" s="1"/>
  <c r="AE199" i="1"/>
  <c r="AG198" i="1"/>
  <c r="AE198" i="1"/>
  <c r="AG197" i="1"/>
  <c r="AE197" i="1"/>
  <c r="AG196" i="1"/>
  <c r="AE196" i="1"/>
  <c r="AG193" i="1"/>
  <c r="AH193" i="1" s="1"/>
  <c r="AE193" i="1"/>
  <c r="AG192" i="1"/>
  <c r="AE192" i="1"/>
  <c r="AG191" i="1"/>
  <c r="AE191" i="1"/>
  <c r="AG190" i="1"/>
  <c r="AE190" i="1"/>
  <c r="AG189" i="1"/>
  <c r="AH189" i="1" s="1"/>
  <c r="AE189" i="1"/>
  <c r="AG188" i="1"/>
  <c r="AE188" i="1"/>
  <c r="AG187" i="1"/>
  <c r="AE187" i="1"/>
  <c r="AG186" i="1"/>
  <c r="AE186" i="1"/>
  <c r="AG185" i="1"/>
  <c r="AH185" i="1" s="1"/>
  <c r="AE185" i="1"/>
  <c r="AG184" i="1"/>
  <c r="AE184" i="1"/>
  <c r="AG179" i="1"/>
  <c r="AE179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AG176" i="1"/>
  <c r="AE176" i="1"/>
  <c r="AG175" i="1"/>
  <c r="AE175" i="1"/>
  <c r="AG174" i="1"/>
  <c r="AE174" i="1"/>
  <c r="AG173" i="1"/>
  <c r="AE173" i="1"/>
  <c r="AG172" i="1"/>
  <c r="AE172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AG170" i="1"/>
  <c r="AE170" i="1"/>
  <c r="AG169" i="1"/>
  <c r="AG168" i="1" s="1"/>
  <c r="AE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AG166" i="1"/>
  <c r="AH166" i="1" s="1"/>
  <c r="AE166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AG157" i="1"/>
  <c r="AE157" i="1"/>
  <c r="AE156" i="1" s="1"/>
  <c r="AD157" i="1"/>
  <c r="AD156" i="1" s="1"/>
  <c r="AC157" i="1"/>
  <c r="AB157" i="1"/>
  <c r="AB156" i="1" s="1"/>
  <c r="AA157" i="1"/>
  <c r="AA156" i="1" s="1"/>
  <c r="Z157" i="1"/>
  <c r="Y157" i="1"/>
  <c r="X157" i="1"/>
  <c r="X156" i="1" s="1"/>
  <c r="W157" i="1"/>
  <c r="W156" i="1" s="1"/>
  <c r="V157" i="1"/>
  <c r="V156" i="1" s="1"/>
  <c r="U157" i="1"/>
  <c r="T157" i="1"/>
  <c r="T156" i="1" s="1"/>
  <c r="S157" i="1"/>
  <c r="S156" i="1" s="1"/>
  <c r="R157" i="1"/>
  <c r="Q157" i="1"/>
  <c r="Q156" i="1" s="1"/>
  <c r="P157" i="1"/>
  <c r="P156" i="1" s="1"/>
  <c r="O157" i="1"/>
  <c r="O156" i="1" s="1"/>
  <c r="N157" i="1"/>
  <c r="N156" i="1" s="1"/>
  <c r="M157" i="1"/>
  <c r="M156" i="1" s="1"/>
  <c r="L157" i="1"/>
  <c r="L156" i="1" s="1"/>
  <c r="K157" i="1"/>
  <c r="K156" i="1" s="1"/>
  <c r="J157" i="1"/>
  <c r="J156" i="1" s="1"/>
  <c r="I157" i="1"/>
  <c r="I156" i="1" s="1"/>
  <c r="H157" i="1"/>
  <c r="H156" i="1" s="1"/>
  <c r="G157" i="1"/>
  <c r="G156" i="1" s="1"/>
  <c r="F157" i="1"/>
  <c r="F156" i="1" s="1"/>
  <c r="E157" i="1"/>
  <c r="E156" i="1" s="1"/>
  <c r="D157" i="1"/>
  <c r="D156" i="1" s="1"/>
  <c r="AG155" i="1"/>
  <c r="AE155" i="1"/>
  <c r="AG154" i="1"/>
  <c r="AH154" i="1" s="1"/>
  <c r="AE154" i="1"/>
  <c r="AG152" i="1"/>
  <c r="AE152" i="1"/>
  <c r="AG151" i="1"/>
  <c r="AH151" i="1" s="1"/>
  <c r="AE151" i="1"/>
  <c r="AG150" i="1"/>
  <c r="AE150" i="1"/>
  <c r="AG149" i="1"/>
  <c r="AE149" i="1"/>
  <c r="AG145" i="1"/>
  <c r="AE145" i="1"/>
  <c r="AG144" i="1"/>
  <c r="AE144" i="1"/>
  <c r="AG143" i="1"/>
  <c r="AE143" i="1"/>
  <c r="AG142" i="1"/>
  <c r="AH142" i="1" s="1"/>
  <c r="AE142" i="1"/>
  <c r="AG139" i="1"/>
  <c r="AE139" i="1"/>
  <c r="AG138" i="1"/>
  <c r="AE138" i="1"/>
  <c r="AG137" i="1"/>
  <c r="AE137" i="1"/>
  <c r="AG136" i="1"/>
  <c r="AE136" i="1"/>
  <c r="AG135" i="1"/>
  <c r="AH135" i="1" s="1"/>
  <c r="AE135" i="1"/>
  <c r="AG134" i="1"/>
  <c r="AH134" i="1" s="1"/>
  <c r="AE134" i="1"/>
  <c r="AG133" i="1"/>
  <c r="AE133" i="1"/>
  <c r="AG132" i="1"/>
  <c r="AE132" i="1"/>
  <c r="AG130" i="1"/>
  <c r="AE130" i="1"/>
  <c r="AG128" i="1"/>
  <c r="AH128" i="1" s="1"/>
  <c r="AE128" i="1"/>
  <c r="AG127" i="1"/>
  <c r="AE127" i="1"/>
  <c r="AG126" i="1"/>
  <c r="AE126" i="1"/>
  <c r="AG125" i="1"/>
  <c r="AE125" i="1"/>
  <c r="AG124" i="1"/>
  <c r="AH124" i="1" s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H116" i="1" s="1"/>
  <c r="AE116" i="1"/>
  <c r="AG115" i="1"/>
  <c r="AE115" i="1"/>
  <c r="AG114" i="1"/>
  <c r="AE114" i="1"/>
  <c r="AG113" i="1"/>
  <c r="AH113" i="1" s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H107" i="1" s="1"/>
  <c r="AE107" i="1"/>
  <c r="AG106" i="1"/>
  <c r="AE106" i="1"/>
  <c r="AG104" i="1"/>
  <c r="AH104" i="1" s="1"/>
  <c r="AE104" i="1"/>
  <c r="AG103" i="1"/>
  <c r="AE103" i="1"/>
  <c r="AG102" i="1"/>
  <c r="AE102" i="1"/>
  <c r="AG101" i="1"/>
  <c r="AE101" i="1"/>
  <c r="AG100" i="1"/>
  <c r="AH100" i="1" s="1"/>
  <c r="AE100" i="1"/>
  <c r="AG99" i="1"/>
  <c r="AE99" i="1"/>
  <c r="AG98" i="1"/>
  <c r="AE98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AG96" i="1"/>
  <c r="AE96" i="1"/>
  <c r="AG95" i="1"/>
  <c r="AE95" i="1"/>
  <c r="AG94" i="1"/>
  <c r="AE94" i="1"/>
  <c r="AG93" i="1"/>
  <c r="AE93" i="1"/>
  <c r="AG91" i="1"/>
  <c r="AE91" i="1"/>
  <c r="AG90" i="1"/>
  <c r="AH90" i="1" s="1"/>
  <c r="AE90" i="1"/>
  <c r="AG89" i="1"/>
  <c r="AE89" i="1"/>
  <c r="AG88" i="1"/>
  <c r="AH88" i="1" s="1"/>
  <c r="AE88" i="1"/>
  <c r="AG87" i="1"/>
  <c r="AE87" i="1"/>
  <c r="AG86" i="1"/>
  <c r="AE86" i="1"/>
  <c r="AG85" i="1"/>
  <c r="AE85" i="1"/>
  <c r="AG84" i="1"/>
  <c r="AE84" i="1"/>
  <c r="AG83" i="1"/>
  <c r="AH83" i="1" s="1"/>
  <c r="AE83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AG80" i="1"/>
  <c r="AE80" i="1"/>
  <c r="AG79" i="1"/>
  <c r="AE79" i="1"/>
  <c r="AG78" i="1"/>
  <c r="AE78" i="1"/>
  <c r="AG77" i="1"/>
  <c r="AH77" i="1" s="1"/>
  <c r="AE77" i="1"/>
  <c r="AG76" i="1"/>
  <c r="AE76" i="1"/>
  <c r="AG75" i="1"/>
  <c r="AE75" i="1"/>
  <c r="AG74" i="1"/>
  <c r="AE74" i="1"/>
  <c r="AG73" i="1"/>
  <c r="AE73" i="1"/>
  <c r="AG72" i="1"/>
  <c r="AE72" i="1"/>
  <c r="AG71" i="1"/>
  <c r="AE71" i="1"/>
  <c r="AG70" i="1"/>
  <c r="AE70" i="1"/>
  <c r="AG69" i="1"/>
  <c r="AH69" i="1" s="1"/>
  <c r="AE69" i="1"/>
  <c r="AG68" i="1"/>
  <c r="AE68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G64" i="1"/>
  <c r="AE64" i="1"/>
  <c r="AG63" i="1"/>
  <c r="AE63" i="1"/>
  <c r="AG62" i="1"/>
  <c r="AE62" i="1"/>
  <c r="AG61" i="1"/>
  <c r="AE61" i="1"/>
  <c r="AG60" i="1"/>
  <c r="AE60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G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G56" i="1"/>
  <c r="AH56" i="1" s="1"/>
  <c r="AE56" i="1"/>
  <c r="AG54" i="1"/>
  <c r="AE54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G51" i="1"/>
  <c r="AE51" i="1"/>
  <c r="AG50" i="1"/>
  <c r="AE50" i="1"/>
  <c r="AG49" i="1"/>
  <c r="AE49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G44" i="1"/>
  <c r="AH44" i="1" s="1"/>
  <c r="AE44" i="1"/>
  <c r="AG43" i="1"/>
  <c r="AE43" i="1"/>
  <c r="AD42" i="1"/>
  <c r="AC42" i="1"/>
  <c r="AC37" i="1" s="1"/>
  <c r="AB42" i="1"/>
  <c r="AB37" i="1" s="1"/>
  <c r="AA42" i="1"/>
  <c r="Z42" i="1"/>
  <c r="Y42" i="1"/>
  <c r="X42" i="1"/>
  <c r="W42" i="1"/>
  <c r="V42" i="1"/>
  <c r="U42" i="1"/>
  <c r="U37" i="1" s="1"/>
  <c r="T42" i="1"/>
  <c r="S42" i="1"/>
  <c r="R42" i="1"/>
  <c r="Q42" i="1"/>
  <c r="Q37" i="1" s="1"/>
  <c r="P42" i="1"/>
  <c r="P37" i="1" s="1"/>
  <c r="O42" i="1"/>
  <c r="O37" i="1" s="1"/>
  <c r="N42" i="1"/>
  <c r="N37" i="1" s="1"/>
  <c r="M42" i="1"/>
  <c r="M37" i="1" s="1"/>
  <c r="L42" i="1"/>
  <c r="L37" i="1" s="1"/>
  <c r="K42" i="1"/>
  <c r="K37" i="1" s="1"/>
  <c r="J42" i="1"/>
  <c r="J37" i="1" s="1"/>
  <c r="I42" i="1"/>
  <c r="I37" i="1" s="1"/>
  <c r="H42" i="1"/>
  <c r="H37" i="1" s="1"/>
  <c r="G42" i="1"/>
  <c r="G37" i="1" s="1"/>
  <c r="F42" i="1"/>
  <c r="F37" i="1" s="1"/>
  <c r="E42" i="1"/>
  <c r="E37" i="1" s="1"/>
  <c r="D42" i="1"/>
  <c r="D37" i="1" s="1"/>
  <c r="AG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G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7" i="1"/>
  <c r="Y163" i="1" l="1"/>
  <c r="D252" i="1"/>
  <c r="L252" i="1"/>
  <c r="P252" i="1"/>
  <c r="P245" i="1" s="1"/>
  <c r="T252" i="1"/>
  <c r="T245" i="1" s="1"/>
  <c r="H553" i="1"/>
  <c r="G28" i="1"/>
  <c r="S28" i="1"/>
  <c r="K28" i="1"/>
  <c r="W252" i="1"/>
  <c r="W245" i="1" s="1"/>
  <c r="P368" i="1"/>
  <c r="H28" i="1"/>
  <c r="X28" i="1"/>
  <c r="O28" i="1"/>
  <c r="D279" i="1"/>
  <c r="H279" i="1"/>
  <c r="L279" i="1"/>
  <c r="P279" i="1"/>
  <c r="AB279" i="1"/>
  <c r="D302" i="1"/>
  <c r="D25" i="1" s="1"/>
  <c r="F28" i="1"/>
  <c r="Z28" i="1"/>
  <c r="R47" i="1"/>
  <c r="E28" i="1"/>
  <c r="I28" i="1"/>
  <c r="M28" i="1"/>
  <c r="Q28" i="1"/>
  <c r="O279" i="1"/>
  <c r="D553" i="1"/>
  <c r="L553" i="1"/>
  <c r="P553" i="1"/>
  <c r="AB553" i="1"/>
  <c r="Q302" i="1"/>
  <c r="Q25" i="1" s="1"/>
  <c r="J28" i="1"/>
  <c r="N28" i="1"/>
  <c r="M47" i="1"/>
  <c r="D368" i="1"/>
  <c r="L368" i="1"/>
  <c r="AG550" i="1"/>
  <c r="V28" i="1"/>
  <c r="AA28" i="1"/>
  <c r="AH78" i="1"/>
  <c r="I66" i="1"/>
  <c r="AH101" i="1"/>
  <c r="AH235" i="1"/>
  <c r="AE259" i="1"/>
  <c r="AE252" i="1" s="1"/>
  <c r="AE245" i="1" s="1"/>
  <c r="R307" i="1"/>
  <c r="AH327" i="1"/>
  <c r="H368" i="1"/>
  <c r="AH405" i="1"/>
  <c r="X553" i="1"/>
  <c r="Q553" i="1"/>
  <c r="AD631" i="1"/>
  <c r="W28" i="1"/>
  <c r="AD28" i="1"/>
  <c r="X37" i="1"/>
  <c r="O66" i="1"/>
  <c r="AH125" i="1"/>
  <c r="R156" i="1"/>
  <c r="M163" i="1"/>
  <c r="M26" i="1" s="1"/>
  <c r="E279" i="1"/>
  <c r="M279" i="1"/>
  <c r="Q279" i="1"/>
  <c r="U442" i="1"/>
  <c r="U441" i="1" s="1"/>
  <c r="AG554" i="1"/>
  <c r="AH554" i="1" s="1"/>
  <c r="R631" i="1"/>
  <c r="R28" i="1"/>
  <c r="Y37" i="1"/>
  <c r="Y30" i="1" s="1"/>
  <c r="Z303" i="1"/>
  <c r="E302" i="1"/>
  <c r="E25" i="1" s="1"/>
  <c r="I302" i="1"/>
  <c r="I25" i="1" s="1"/>
  <c r="M302" i="1"/>
  <c r="M25" i="1" s="1"/>
  <c r="AG315" i="1"/>
  <c r="D28" i="1"/>
  <c r="L28" i="1"/>
  <c r="P28" i="1"/>
  <c r="AH409" i="1"/>
  <c r="AH428" i="1"/>
  <c r="Y442" i="1"/>
  <c r="Y441" i="1" s="1"/>
  <c r="S448" i="1"/>
  <c r="E611" i="1"/>
  <c r="E610" i="1" s="1"/>
  <c r="V631" i="1"/>
  <c r="T28" i="1"/>
  <c r="V37" i="1"/>
  <c r="V30" i="1" s="1"/>
  <c r="G30" i="1"/>
  <c r="K30" i="1"/>
  <c r="O30" i="1"/>
  <c r="AE42" i="1"/>
  <c r="AE37" i="1" s="1"/>
  <c r="AE30" i="1" s="1"/>
  <c r="F47" i="1"/>
  <c r="J47" i="1"/>
  <c r="N47" i="1"/>
  <c r="Z156" i="1"/>
  <c r="E163" i="1"/>
  <c r="E26" i="1" s="1"/>
  <c r="I163" i="1"/>
  <c r="I26" i="1" s="1"/>
  <c r="Q163" i="1"/>
  <c r="Q26" i="1" s="1"/>
  <c r="AH196" i="1"/>
  <c r="Z263" i="1"/>
  <c r="U303" i="1"/>
  <c r="AG303" i="1"/>
  <c r="F302" i="1"/>
  <c r="F25" i="1" s="1"/>
  <c r="N302" i="1"/>
  <c r="N25" i="1" s="1"/>
  <c r="AA307" i="1"/>
  <c r="AC311" i="1"/>
  <c r="F368" i="1"/>
  <c r="J368" i="1"/>
  <c r="N368" i="1"/>
  <c r="AH425" i="1"/>
  <c r="X529" i="1"/>
  <c r="X528" i="1" s="1"/>
  <c r="J543" i="1"/>
  <c r="Y591" i="1"/>
  <c r="S618" i="1"/>
  <c r="AE618" i="1"/>
  <c r="AE611" i="1" s="1"/>
  <c r="T631" i="1"/>
  <c r="AB631" i="1"/>
  <c r="I30" i="1"/>
  <c r="M30" i="1"/>
  <c r="U30" i="1"/>
  <c r="AD37" i="1"/>
  <c r="AD30" i="1" s="1"/>
  <c r="P30" i="1"/>
  <c r="W66" i="1"/>
  <c r="Y303" i="1"/>
  <c r="G341" i="1"/>
  <c r="G334" i="1" s="1"/>
  <c r="K341" i="1"/>
  <c r="K334" i="1" s="1"/>
  <c r="O341" i="1"/>
  <c r="O334" i="1" s="1"/>
  <c r="AA591" i="1"/>
  <c r="AB28" i="1"/>
  <c r="R37" i="1"/>
  <c r="R30" i="1" s="1"/>
  <c r="N66" i="1"/>
  <c r="AD66" i="1"/>
  <c r="AH208" i="1"/>
  <c r="AH214" i="1"/>
  <c r="G263" i="1"/>
  <c r="K263" i="1"/>
  <c r="O263" i="1"/>
  <c r="X279" i="1"/>
  <c r="AH296" i="1"/>
  <c r="E368" i="1"/>
  <c r="I368" i="1"/>
  <c r="M368" i="1"/>
  <c r="Q368" i="1"/>
  <c r="AH396" i="1"/>
  <c r="AH410" i="1"/>
  <c r="AH436" i="1"/>
  <c r="J553" i="1"/>
  <c r="N553" i="1"/>
  <c r="AH561" i="1"/>
  <c r="AC584" i="1"/>
  <c r="S591" i="1"/>
  <c r="W618" i="1"/>
  <c r="W611" i="1" s="1"/>
  <c r="F66" i="1"/>
  <c r="J66" i="1"/>
  <c r="Z66" i="1"/>
  <c r="AE318" i="1"/>
  <c r="Y368" i="1"/>
  <c r="AH393" i="1"/>
  <c r="AH432" i="1"/>
  <c r="AE550" i="1"/>
  <c r="AG42" i="1"/>
  <c r="AG37" i="1" s="1"/>
  <c r="Y66" i="1"/>
  <c r="G66" i="1"/>
  <c r="K66" i="1"/>
  <c r="AH143" i="1"/>
  <c r="AH149" i="1"/>
  <c r="AH155" i="1"/>
  <c r="G163" i="1"/>
  <c r="G26" i="1" s="1"/>
  <c r="K163" i="1"/>
  <c r="K26" i="1" s="1"/>
  <c r="O163" i="1"/>
  <c r="O26" i="1" s="1"/>
  <c r="S163" i="1"/>
  <c r="W163" i="1"/>
  <c r="AA163" i="1"/>
  <c r="AH190" i="1"/>
  <c r="AH236" i="1"/>
  <c r="AB252" i="1"/>
  <c r="AB245" i="1" s="1"/>
  <c r="AE264" i="1"/>
  <c r="AC376" i="1"/>
  <c r="I376" i="1"/>
  <c r="AH488" i="1"/>
  <c r="AH511" i="1"/>
  <c r="AE584" i="1"/>
  <c r="Z37" i="1"/>
  <c r="Z30" i="1" s="1"/>
  <c r="R66" i="1"/>
  <c r="AH71" i="1"/>
  <c r="AH84" i="1"/>
  <c r="AH93" i="1"/>
  <c r="AH102" i="1"/>
  <c r="U163" i="1"/>
  <c r="F163" i="1"/>
  <c r="J163" i="1"/>
  <c r="J26" i="1" s="1"/>
  <c r="N163" i="1"/>
  <c r="N26" i="1" s="1"/>
  <c r="AH197" i="1"/>
  <c r="AH215" i="1"/>
  <c r="H252" i="1"/>
  <c r="H245" i="1" s="1"/>
  <c r="X252" i="1"/>
  <c r="X245" i="1" s="1"/>
  <c r="R303" i="1"/>
  <c r="R302" i="1" s="1"/>
  <c r="AH382" i="1"/>
  <c r="AG381" i="1"/>
  <c r="AH381" i="1" s="1"/>
  <c r="AH387" i="1"/>
  <c r="E30" i="1"/>
  <c r="Q30" i="1"/>
  <c r="AE59" i="1"/>
  <c r="AG59" i="1"/>
  <c r="S66" i="1"/>
  <c r="E66" i="1"/>
  <c r="M66" i="1"/>
  <c r="Q66" i="1"/>
  <c r="D245" i="1"/>
  <c r="L245" i="1"/>
  <c r="J252" i="1"/>
  <c r="J245" i="1" s="1"/>
  <c r="I263" i="1"/>
  <c r="Y263" i="1"/>
  <c r="J302" i="1"/>
  <c r="J25" i="1" s="1"/>
  <c r="AD303" i="1"/>
  <c r="AA368" i="1"/>
  <c r="AH404" i="1"/>
  <c r="AH515" i="1"/>
  <c r="AE548" i="1"/>
  <c r="E553" i="1"/>
  <c r="I553" i="1"/>
  <c r="M553" i="1"/>
  <c r="AH569" i="1"/>
  <c r="X618" i="1"/>
  <c r="X611" i="1" s="1"/>
  <c r="X610" i="1" s="1"/>
  <c r="AB618" i="1"/>
  <c r="AB611" i="1" s="1"/>
  <c r="AG618" i="1"/>
  <c r="AG611" i="1" s="1"/>
  <c r="S631" i="1"/>
  <c r="I279" i="1"/>
  <c r="AC302" i="1"/>
  <c r="AB303" i="1"/>
  <c r="K302" i="1"/>
  <c r="K25" i="1" s="1"/>
  <c r="O302" i="1"/>
  <c r="O25" i="1" s="1"/>
  <c r="AE315" i="1"/>
  <c r="U368" i="1"/>
  <c r="F376" i="1"/>
  <c r="J376" i="1"/>
  <c r="N376" i="1"/>
  <c r="E376" i="1"/>
  <c r="M376" i="1"/>
  <c r="Q376" i="1"/>
  <c r="G528" i="1"/>
  <c r="K528" i="1"/>
  <c r="O528" i="1"/>
  <c r="D528" i="1"/>
  <c r="H528" i="1"/>
  <c r="L528" i="1"/>
  <c r="P528" i="1"/>
  <c r="E543" i="1"/>
  <c r="I543" i="1"/>
  <c r="M543" i="1"/>
  <c r="Q543" i="1"/>
  <c r="U543" i="1"/>
  <c r="Y543" i="1"/>
  <c r="AC543" i="1"/>
  <c r="V618" i="1"/>
  <c r="V611" i="1" s="1"/>
  <c r="E263" i="1"/>
  <c r="Q263" i="1"/>
  <c r="U263" i="1"/>
  <c r="P302" i="1"/>
  <c r="P25" i="1" s="1"/>
  <c r="F543" i="1"/>
  <c r="N543" i="1"/>
  <c r="R543" i="1"/>
  <c r="Z543" i="1"/>
  <c r="AA584" i="1"/>
  <c r="AG584" i="1"/>
  <c r="G252" i="1"/>
  <c r="G245" i="1" s="1"/>
  <c r="K252" i="1"/>
  <c r="K245" i="1" s="1"/>
  <c r="O252" i="1"/>
  <c r="S252" i="1"/>
  <c r="S245" i="1" s="1"/>
  <c r="J263" i="1"/>
  <c r="N263" i="1"/>
  <c r="G279" i="1"/>
  <c r="K279" i="1"/>
  <c r="W279" i="1"/>
  <c r="AA279" i="1"/>
  <c r="F279" i="1"/>
  <c r="J279" i="1"/>
  <c r="Z307" i="1"/>
  <c r="AH406" i="1"/>
  <c r="AH464" i="1"/>
  <c r="AH467" i="1"/>
  <c r="AH492" i="1"/>
  <c r="E528" i="1"/>
  <c r="I528" i="1"/>
  <c r="M528" i="1"/>
  <c r="Q528" i="1"/>
  <c r="AG48" i="1"/>
  <c r="AH48" i="1" s="1"/>
  <c r="V66" i="1"/>
  <c r="T37" i="1"/>
  <c r="T30" i="1" s="1"/>
  <c r="V47" i="1"/>
  <c r="U66" i="1"/>
  <c r="AA66" i="1"/>
  <c r="AB47" i="1"/>
  <c r="H47" i="1"/>
  <c r="L47" i="1"/>
  <c r="T47" i="1"/>
  <c r="X47" i="1"/>
  <c r="AG52" i="1"/>
  <c r="AH54" i="1"/>
  <c r="AC66" i="1"/>
  <c r="S37" i="1"/>
  <c r="S30" i="1" s="1"/>
  <c r="W37" i="1"/>
  <c r="W30" i="1" s="1"/>
  <c r="AA37" i="1"/>
  <c r="E47" i="1"/>
  <c r="I47" i="1"/>
  <c r="I29" i="1" s="1"/>
  <c r="Q47" i="1"/>
  <c r="W341" i="1"/>
  <c r="W334" i="1" s="1"/>
  <c r="AE371" i="1"/>
  <c r="R368" i="1"/>
  <c r="V368" i="1"/>
  <c r="Z368" i="1"/>
  <c r="AD368" i="1"/>
  <c r="AE373" i="1"/>
  <c r="AH408" i="1"/>
  <c r="AH431" i="1"/>
  <c r="AB528" i="1"/>
  <c r="AG548" i="1"/>
  <c r="AH638" i="1"/>
  <c r="AH85" i="1"/>
  <c r="AH112" i="1"/>
  <c r="AH117" i="1"/>
  <c r="AH144" i="1"/>
  <c r="AH152" i="1"/>
  <c r="U156" i="1"/>
  <c r="AC156" i="1"/>
  <c r="Z163" i="1"/>
  <c r="AH173" i="1"/>
  <c r="AH187" i="1"/>
  <c r="AH200" i="1"/>
  <c r="AH211" i="1"/>
  <c r="AF241" i="1"/>
  <c r="Z252" i="1"/>
  <c r="Z245" i="1" s="1"/>
  <c r="F252" i="1"/>
  <c r="F245" i="1" s="1"/>
  <c r="N252" i="1"/>
  <c r="N245" i="1" s="1"/>
  <c r="D263" i="1"/>
  <c r="H263" i="1"/>
  <c r="L263" i="1"/>
  <c r="P263" i="1"/>
  <c r="T263" i="1"/>
  <c r="X263" i="1"/>
  <c r="AB263" i="1"/>
  <c r="AE272" i="1"/>
  <c r="Y279" i="1"/>
  <c r="S307" i="1"/>
  <c r="AE359" i="1"/>
  <c r="AE341" i="1" s="1"/>
  <c r="AG373" i="1"/>
  <c r="AD376" i="1"/>
  <c r="U376" i="1"/>
  <c r="Y376" i="1"/>
  <c r="AH385" i="1"/>
  <c r="AG384" i="1"/>
  <c r="AH384" i="1" s="1"/>
  <c r="AH415" i="1"/>
  <c r="AH420" i="1"/>
  <c r="AH468" i="1"/>
  <c r="AH499" i="1"/>
  <c r="AH503" i="1"/>
  <c r="AH507" i="1"/>
  <c r="T528" i="1"/>
  <c r="F30" i="1"/>
  <c r="J30" i="1"/>
  <c r="N30" i="1"/>
  <c r="AE48" i="1"/>
  <c r="D30" i="1"/>
  <c r="H30" i="1"/>
  <c r="L30" i="1"/>
  <c r="AH43" i="1"/>
  <c r="D47" i="1"/>
  <c r="P47" i="1"/>
  <c r="G47" i="1"/>
  <c r="K47" i="1"/>
  <c r="O47" i="1"/>
  <c r="S47" i="1"/>
  <c r="W47" i="1"/>
  <c r="AA47" i="1"/>
  <c r="R163" i="1"/>
  <c r="AC163" i="1"/>
  <c r="AE168" i="1"/>
  <c r="AE171" i="1"/>
  <c r="AH186" i="1"/>
  <c r="AH191" i="1"/>
  <c r="AH204" i="1"/>
  <c r="AH225" i="1"/>
  <c r="AA252" i="1"/>
  <c r="AA245" i="1" s="1"/>
  <c r="E252" i="1"/>
  <c r="E245" i="1" s="1"/>
  <c r="I252" i="1"/>
  <c r="I245" i="1" s="1"/>
  <c r="M252" i="1"/>
  <c r="M245" i="1" s="1"/>
  <c r="Q252" i="1"/>
  <c r="Q245" i="1" s="1"/>
  <c r="AC252" i="1"/>
  <c r="AC245" i="1" s="1"/>
  <c r="AG259" i="1"/>
  <c r="AH259" i="1" s="1"/>
  <c r="M263" i="1"/>
  <c r="AH277" i="1"/>
  <c r="S279" i="1"/>
  <c r="AC279" i="1"/>
  <c r="W307" i="1"/>
  <c r="AE307" i="1"/>
  <c r="AE302" i="1" s="1"/>
  <c r="X311" i="1"/>
  <c r="S341" i="1"/>
  <c r="R376" i="1"/>
  <c r="X448" i="1"/>
  <c r="Y156" i="1"/>
  <c r="AG165" i="1"/>
  <c r="AH165" i="1" s="1"/>
  <c r="D163" i="1"/>
  <c r="D26" i="1" s="1"/>
  <c r="H163" i="1"/>
  <c r="H26" i="1" s="1"/>
  <c r="L163" i="1"/>
  <c r="L26" i="1" s="1"/>
  <c r="P163" i="1"/>
  <c r="P26" i="1" s="1"/>
  <c r="X163" i="1"/>
  <c r="T279" i="1"/>
  <c r="AG280" i="1"/>
  <c r="AH290" i="1"/>
  <c r="Y302" i="1"/>
  <c r="S303" i="1"/>
  <c r="T311" i="1"/>
  <c r="T442" i="1"/>
  <c r="T441" i="1" s="1"/>
  <c r="AG442" i="1"/>
  <c r="AG441" i="1" s="1"/>
  <c r="AD307" i="1"/>
  <c r="L302" i="1"/>
  <c r="L25" i="1" s="1"/>
  <c r="S311" i="1"/>
  <c r="AA311" i="1"/>
  <c r="F341" i="1"/>
  <c r="F334" i="1" s="1"/>
  <c r="J341" i="1"/>
  <c r="J334" i="1" s="1"/>
  <c r="N341" i="1"/>
  <c r="N334" i="1" s="1"/>
  <c r="G368" i="1"/>
  <c r="K368" i="1"/>
  <c r="O368" i="1"/>
  <c r="AE377" i="1"/>
  <c r="Z442" i="1"/>
  <c r="Z441" i="1" s="1"/>
  <c r="V448" i="1"/>
  <c r="AD448" i="1"/>
  <c r="AH471" i="1"/>
  <c r="V543" i="1"/>
  <c r="AG544" i="1"/>
  <c r="AH544" i="1" s="1"/>
  <c r="AH546" i="1"/>
  <c r="T553" i="1"/>
  <c r="W584" i="1"/>
  <c r="Z591" i="1"/>
  <c r="P611" i="1"/>
  <c r="P610" i="1" s="1"/>
  <c r="R618" i="1"/>
  <c r="R611" i="1" s="1"/>
  <c r="Z618" i="1"/>
  <c r="Z611" i="1" s="1"/>
  <c r="AD618" i="1"/>
  <c r="AD611" i="1" s="1"/>
  <c r="AH639" i="1"/>
  <c r="N279" i="1"/>
  <c r="V303" i="1"/>
  <c r="AH323" i="1"/>
  <c r="AH325" i="1"/>
  <c r="X341" i="1"/>
  <c r="E341" i="1"/>
  <c r="E334" i="1" s="1"/>
  <c r="I341" i="1"/>
  <c r="I334" i="1" s="1"/>
  <c r="M341" i="1"/>
  <c r="M334" i="1" s="1"/>
  <c r="Q341" i="1"/>
  <c r="Q334" i="1" s="1"/>
  <c r="X376" i="1"/>
  <c r="D376" i="1"/>
  <c r="H376" i="1"/>
  <c r="L376" i="1"/>
  <c r="P376" i="1"/>
  <c r="AH388" i="1"/>
  <c r="AE412" i="1"/>
  <c r="AH463" i="1"/>
  <c r="AH474" i="1"/>
  <c r="AH518" i="1"/>
  <c r="AE544" i="1"/>
  <c r="K543" i="1"/>
  <c r="AA543" i="1"/>
  <c r="U553" i="1"/>
  <c r="Y553" i="1"/>
  <c r="AC553" i="1"/>
  <c r="D341" i="1"/>
  <c r="D334" i="1" s="1"/>
  <c r="H341" i="1"/>
  <c r="H334" i="1" s="1"/>
  <c r="L341" i="1"/>
  <c r="L334" i="1" s="1"/>
  <c r="T341" i="1"/>
  <c r="AC368" i="1"/>
  <c r="AH402" i="1"/>
  <c r="V442" i="1"/>
  <c r="V441" i="1" s="1"/>
  <c r="AH519" i="1"/>
  <c r="W529" i="1"/>
  <c r="AD543" i="1"/>
  <c r="R591" i="1"/>
  <c r="V591" i="1"/>
  <c r="AD591" i="1"/>
  <c r="W631" i="1"/>
  <c r="AA631" i="1"/>
  <c r="AG655" i="1"/>
  <c r="AH655" i="1" s="1"/>
  <c r="AH658" i="1"/>
  <c r="G543" i="1"/>
  <c r="O543" i="1"/>
  <c r="D543" i="1"/>
  <c r="H543" i="1"/>
  <c r="H527" i="1" s="1"/>
  <c r="L543" i="1"/>
  <c r="P543" i="1"/>
  <c r="T543" i="1"/>
  <c r="T527" i="1" s="1"/>
  <c r="X543" i="1"/>
  <c r="AB543" i="1"/>
  <c r="R553" i="1"/>
  <c r="F611" i="1"/>
  <c r="F610" i="1" s="1"/>
  <c r="J611" i="1"/>
  <c r="J610" i="1" s="1"/>
  <c r="N611" i="1"/>
  <c r="N610" i="1" s="1"/>
  <c r="L611" i="1"/>
  <c r="L610" i="1" s="1"/>
  <c r="I527" i="1"/>
  <c r="AE554" i="1"/>
  <c r="G553" i="1"/>
  <c r="K553" i="1"/>
  <c r="O553" i="1"/>
  <c r="AH579" i="1"/>
  <c r="W591" i="1"/>
  <c r="AC591" i="1"/>
  <c r="H611" i="1"/>
  <c r="H610" i="1" s="1"/>
  <c r="AH510" i="1"/>
  <c r="F528" i="1"/>
  <c r="J528" i="1"/>
  <c r="N528" i="1"/>
  <c r="R528" i="1"/>
  <c r="V528" i="1"/>
  <c r="Z528" i="1"/>
  <c r="AD528" i="1"/>
  <c r="AD553" i="1"/>
  <c r="F553" i="1"/>
  <c r="V553" i="1"/>
  <c r="AH575" i="1"/>
  <c r="AH576" i="1"/>
  <c r="G611" i="1"/>
  <c r="G610" i="1" s="1"/>
  <c r="K611" i="1"/>
  <c r="K610" i="1" s="1"/>
  <c r="O611" i="1"/>
  <c r="S611" i="1"/>
  <c r="AA611" i="1"/>
  <c r="D611" i="1"/>
  <c r="D610" i="1" s="1"/>
  <c r="T611" i="1"/>
  <c r="I611" i="1"/>
  <c r="M611" i="1"/>
  <c r="Q611" i="1"/>
  <c r="AH95" i="1"/>
  <c r="X30" i="1"/>
  <c r="AB30" i="1"/>
  <c r="AC47" i="1"/>
  <c r="AH51" i="1"/>
  <c r="AH127" i="1"/>
  <c r="AH137" i="1"/>
  <c r="T163" i="1"/>
  <c r="AB163" i="1"/>
  <c r="AH133" i="1"/>
  <c r="AG67" i="1"/>
  <c r="AE82" i="1"/>
  <c r="AE97" i="1"/>
  <c r="AH119" i="1"/>
  <c r="AG97" i="1"/>
  <c r="AH175" i="1"/>
  <c r="U47" i="1"/>
  <c r="Y47" i="1"/>
  <c r="D66" i="1"/>
  <c r="H66" i="1"/>
  <c r="L66" i="1"/>
  <c r="P66" i="1"/>
  <c r="AH76" i="1"/>
  <c r="AG82" i="1"/>
  <c r="AH130" i="1"/>
  <c r="F26" i="1"/>
  <c r="U28" i="1"/>
  <c r="Y28" i="1"/>
  <c r="AC28" i="1"/>
  <c r="AH269" i="1"/>
  <c r="AG264" i="1"/>
  <c r="AH265" i="1"/>
  <c r="AH267" i="1"/>
  <c r="X307" i="1"/>
  <c r="X302" i="1" s="1"/>
  <c r="U341" i="1"/>
  <c r="Y341" i="1"/>
  <c r="Z341" i="1"/>
  <c r="AH358" i="1"/>
  <c r="AG448" i="1"/>
  <c r="AH452" i="1"/>
  <c r="AD47" i="1"/>
  <c r="T66" i="1"/>
  <c r="X66" i="1"/>
  <c r="AB66" i="1"/>
  <c r="AH103" i="1"/>
  <c r="AH106" i="1"/>
  <c r="AH114" i="1"/>
  <c r="AE178" i="1"/>
  <c r="AH184" i="1"/>
  <c r="AH188" i="1"/>
  <c r="AH192" i="1"/>
  <c r="AH198" i="1"/>
  <c r="AH202" i="1"/>
  <c r="AH205" i="1"/>
  <c r="AH209" i="1"/>
  <c r="AH216" i="1"/>
  <c r="AH221" i="1"/>
  <c r="V252" i="1"/>
  <c r="AH260" i="1"/>
  <c r="S263" i="1"/>
  <c r="AD263" i="1"/>
  <c r="F263" i="1"/>
  <c r="R263" i="1"/>
  <c r="V263" i="1"/>
  <c r="AE280" i="1"/>
  <c r="U279" i="1"/>
  <c r="AE286" i="1"/>
  <c r="AH297" i="1"/>
  <c r="U302" i="1"/>
  <c r="G302" i="1"/>
  <c r="G25" i="1" s="1"/>
  <c r="W303" i="1"/>
  <c r="AA303" i="1"/>
  <c r="AB307" i="1"/>
  <c r="AB341" i="1"/>
  <c r="AH351" i="1"/>
  <c r="AG359" i="1"/>
  <c r="AH484" i="1"/>
  <c r="AF240" i="1"/>
  <c r="AH292" i="1"/>
  <c r="AG286" i="1"/>
  <c r="AG318" i="1"/>
  <c r="AD341" i="1"/>
  <c r="AC30" i="1"/>
  <c r="Z47" i="1"/>
  <c r="AE52" i="1"/>
  <c r="AE67" i="1"/>
  <c r="AH75" i="1"/>
  <c r="AH86" i="1"/>
  <c r="AH91" i="1"/>
  <c r="AH126" i="1"/>
  <c r="AH132" i="1"/>
  <c r="AH145" i="1"/>
  <c r="AH150" i="1"/>
  <c r="V163" i="1"/>
  <c r="AD163" i="1"/>
  <c r="AE165" i="1"/>
  <c r="AG178" i="1"/>
  <c r="AH266" i="1"/>
  <c r="R279" i="1"/>
  <c r="V279" i="1"/>
  <c r="Z279" i="1"/>
  <c r="AD279" i="1"/>
  <c r="AF302" i="1"/>
  <c r="H302" i="1"/>
  <c r="H25" i="1" s="1"/>
  <c r="U311" i="1"/>
  <c r="Y311" i="1"/>
  <c r="AC341" i="1"/>
  <c r="P341" i="1"/>
  <c r="P334" i="1" s="1"/>
  <c r="AH352" i="1"/>
  <c r="AG357" i="1"/>
  <c r="T376" i="1"/>
  <c r="AE381" i="1"/>
  <c r="AE384" i="1"/>
  <c r="AG307" i="1"/>
  <c r="R341" i="1"/>
  <c r="V341" i="1"/>
  <c r="AG371" i="1"/>
  <c r="W368" i="1"/>
  <c r="AG377" i="1"/>
  <c r="AE448" i="1"/>
  <c r="AG591" i="1"/>
  <c r="AH96" i="1"/>
  <c r="AH120" i="1"/>
  <c r="AH138" i="1"/>
  <c r="AG171" i="1"/>
  <c r="U252" i="1"/>
  <c r="Y252" i="1"/>
  <c r="R252" i="1"/>
  <c r="AD252" i="1"/>
  <c r="W263" i="1"/>
  <c r="AA263" i="1"/>
  <c r="AH270" i="1"/>
  <c r="T302" i="1"/>
  <c r="Z311" i="1"/>
  <c r="AD311" i="1"/>
  <c r="S368" i="1"/>
  <c r="AB376" i="1"/>
  <c r="AH379" i="1"/>
  <c r="S441" i="1"/>
  <c r="W442" i="1"/>
  <c r="AA441" i="1"/>
  <c r="AE442" i="1"/>
  <c r="AH453" i="1"/>
  <c r="AH508" i="1"/>
  <c r="AH380" i="1"/>
  <c r="AH423" i="1"/>
  <c r="AH440" i="1"/>
  <c r="AE455" i="1"/>
  <c r="AH494" i="1"/>
  <c r="AH520" i="1"/>
  <c r="AG531" i="1"/>
  <c r="AH532" i="1"/>
  <c r="AG272" i="1"/>
  <c r="Z376" i="1"/>
  <c r="AG156" i="1"/>
  <c r="AH217" i="1"/>
  <c r="AH233" i="1"/>
  <c r="AH237" i="1"/>
  <c r="O245" i="1"/>
  <c r="AC263" i="1"/>
  <c r="AH280" i="1"/>
  <c r="AH288" i="1"/>
  <c r="AA341" i="1"/>
  <c r="V376" i="1"/>
  <c r="U529" i="1"/>
  <c r="Y529" i="1"/>
  <c r="AC529" i="1"/>
  <c r="AH417" i="1"/>
  <c r="AH429" i="1"/>
  <c r="AH433" i="1"/>
  <c r="AH461" i="1"/>
  <c r="AH465" i="1"/>
  <c r="AH469" i="1"/>
  <c r="AH472" i="1"/>
  <c r="AH476" i="1"/>
  <c r="AH483" i="1"/>
  <c r="AH490" i="1"/>
  <c r="AH497" i="1"/>
  <c r="AH516" i="1"/>
  <c r="S528" i="1"/>
  <c r="AA528" i="1"/>
  <c r="W543" i="1"/>
  <c r="T368" i="1"/>
  <c r="X368" i="1"/>
  <c r="AB368" i="1"/>
  <c r="AG368" i="1"/>
  <c r="G376" i="1"/>
  <c r="K376" i="1"/>
  <c r="O376" i="1"/>
  <c r="S376" i="1"/>
  <c r="W376" i="1"/>
  <c r="AA376" i="1"/>
  <c r="AG412" i="1"/>
  <c r="AH421" i="1"/>
  <c r="AH437" i="1"/>
  <c r="AB441" i="1"/>
  <c r="X442" i="1"/>
  <c r="U448" i="1"/>
  <c r="Y448" i="1"/>
  <c r="AC448" i="1"/>
  <c r="AG455" i="1"/>
  <c r="AH512" i="1"/>
  <c r="AE529" i="1"/>
  <c r="S543" i="1"/>
  <c r="AE567" i="1"/>
  <c r="AH500" i="1"/>
  <c r="AH562" i="1"/>
  <c r="AH489" i="1"/>
  <c r="AH493" i="1"/>
  <c r="AH496" i="1"/>
  <c r="AH504" i="1"/>
  <c r="AH555" i="1"/>
  <c r="AH570" i="1"/>
  <c r="AG567" i="1"/>
  <c r="Q610" i="1"/>
  <c r="U618" i="1"/>
  <c r="Y618" i="1"/>
  <c r="AC618" i="1"/>
  <c r="AH501" i="1"/>
  <c r="AH505" i="1"/>
  <c r="AH509" i="1"/>
  <c r="AH513" i="1"/>
  <c r="AH517" i="1"/>
  <c r="AH521" i="1"/>
  <c r="Z553" i="1"/>
  <c r="AH558" i="1"/>
  <c r="AH577" i="1"/>
  <c r="U584" i="1"/>
  <c r="S553" i="1"/>
  <c r="W553" i="1"/>
  <c r="AA553" i="1"/>
  <c r="AE591" i="1"/>
  <c r="AH605" i="1"/>
  <c r="AH571" i="1"/>
  <c r="AH574" i="1"/>
  <c r="AE598" i="1"/>
  <c r="O610" i="1"/>
  <c r="AE635" i="1"/>
  <c r="AG598" i="1"/>
  <c r="AH601" i="1"/>
  <c r="U631" i="1"/>
  <c r="Y631" i="1"/>
  <c r="AC631" i="1"/>
  <c r="AG635" i="1"/>
  <c r="AH636" i="1"/>
  <c r="AE655" i="1"/>
  <c r="AH659" i="1"/>
  <c r="AH637" i="1"/>
  <c r="AH656" i="1"/>
  <c r="AA610" i="1" l="1"/>
  <c r="E527" i="1"/>
  <c r="M527" i="1"/>
  <c r="M29" i="1"/>
  <c r="AE553" i="1"/>
  <c r="AB527" i="1"/>
  <c r="W610" i="1"/>
  <c r="M23" i="1"/>
  <c r="K23" i="1"/>
  <c r="M22" i="1"/>
  <c r="G527" i="1"/>
  <c r="Q527" i="1"/>
  <c r="T610" i="1"/>
  <c r="F23" i="1"/>
  <c r="K333" i="1"/>
  <c r="S26" i="1"/>
  <c r="T244" i="1"/>
  <c r="G29" i="1"/>
  <c r="J244" i="1"/>
  <c r="W26" i="1"/>
  <c r="X527" i="1"/>
  <c r="G24" i="1"/>
  <c r="J527" i="1"/>
  <c r="K527" i="1"/>
  <c r="AE47" i="1"/>
  <c r="D333" i="1"/>
  <c r="E333" i="1"/>
  <c r="O29" i="1"/>
  <c r="Q23" i="1"/>
  <c r="N527" i="1"/>
  <c r="L244" i="1"/>
  <c r="F244" i="1"/>
  <c r="AG47" i="1"/>
  <c r="V23" i="1"/>
  <c r="J24" i="1"/>
  <c r="I24" i="1"/>
  <c r="AE263" i="1"/>
  <c r="M24" i="1"/>
  <c r="L527" i="1"/>
  <c r="R610" i="1"/>
  <c r="H333" i="1"/>
  <c r="AG543" i="1"/>
  <c r="AH543" i="1" s="1"/>
  <c r="L333" i="1"/>
  <c r="S302" i="1"/>
  <c r="S244" i="1" s="1"/>
  <c r="X26" i="1"/>
  <c r="R26" i="1"/>
  <c r="AG252" i="1"/>
  <c r="AG245" i="1" s="1"/>
  <c r="L24" i="1"/>
  <c r="U29" i="1"/>
  <c r="D527" i="1"/>
  <c r="E29" i="1"/>
  <c r="AA26" i="1"/>
  <c r="N23" i="1"/>
  <c r="O23" i="1"/>
  <c r="Q333" i="1"/>
  <c r="J23" i="1"/>
  <c r="G244" i="1"/>
  <c r="P527" i="1"/>
  <c r="S610" i="1"/>
  <c r="AE543" i="1"/>
  <c r="J22" i="1"/>
  <c r="F29" i="1"/>
  <c r="K29" i="1"/>
  <c r="P333" i="1"/>
  <c r="E244" i="1"/>
  <c r="J333" i="1"/>
  <c r="I244" i="1"/>
  <c r="L22" i="1"/>
  <c r="N29" i="1"/>
  <c r="P244" i="1"/>
  <c r="AE368" i="1"/>
  <c r="AB610" i="1"/>
  <c r="I333" i="1"/>
  <c r="N22" i="1"/>
  <c r="Q29" i="1"/>
  <c r="I22" i="1"/>
  <c r="F24" i="1"/>
  <c r="F333" i="1"/>
  <c r="J29" i="1"/>
  <c r="I23" i="1"/>
  <c r="K244" i="1"/>
  <c r="D24" i="1"/>
  <c r="M610" i="1"/>
  <c r="O24" i="1"/>
  <c r="AH42" i="1"/>
  <c r="P24" i="1"/>
  <c r="L23" i="1"/>
  <c r="M333" i="1"/>
  <c r="N24" i="1"/>
  <c r="N333" i="1"/>
  <c r="D244" i="1"/>
  <c r="E23" i="1"/>
  <c r="E24" i="1"/>
  <c r="O527" i="1"/>
  <c r="Q24" i="1"/>
  <c r="Z302" i="1"/>
  <c r="Z25" i="1" s="1"/>
  <c r="Q244" i="1"/>
  <c r="Q22" i="1"/>
  <c r="Z527" i="1"/>
  <c r="R25" i="1"/>
  <c r="AD527" i="1"/>
  <c r="I610" i="1"/>
  <c r="R29" i="1"/>
  <c r="U245" i="1"/>
  <c r="K24" i="1"/>
  <c r="P22" i="1"/>
  <c r="W528" i="1"/>
  <c r="W527" i="1" s="1"/>
  <c r="X334" i="1"/>
  <c r="X22" i="1" s="1"/>
  <c r="P23" i="1"/>
  <c r="H22" i="1"/>
  <c r="AH52" i="1"/>
  <c r="AH37" i="1"/>
  <c r="AG30" i="1"/>
  <c r="O333" i="1"/>
  <c r="L29" i="1"/>
  <c r="V527" i="1"/>
  <c r="F527" i="1"/>
  <c r="V302" i="1"/>
  <c r="AD302" i="1"/>
  <c r="D23" i="1"/>
  <c r="D22" i="1"/>
  <c r="N244" i="1"/>
  <c r="AC25" i="1"/>
  <c r="AA30" i="1"/>
  <c r="R527" i="1"/>
  <c r="T334" i="1"/>
  <c r="T333" i="1" s="1"/>
  <c r="G23" i="1"/>
  <c r="S334" i="1"/>
  <c r="M244" i="1"/>
  <c r="H23" i="1"/>
  <c r="AH598" i="1"/>
  <c r="U611" i="1"/>
  <c r="AH567" i="1"/>
  <c r="AA527" i="1"/>
  <c r="W441" i="1"/>
  <c r="AH357" i="1"/>
  <c r="V29" i="1"/>
  <c r="V26" i="1"/>
  <c r="Z23" i="1"/>
  <c r="S23" i="1"/>
  <c r="AB24" i="1"/>
  <c r="U334" i="1"/>
  <c r="H24" i="1"/>
  <c r="H29" i="1"/>
  <c r="AH47" i="1"/>
  <c r="AC23" i="1"/>
  <c r="AG631" i="1"/>
  <c r="AG610" i="1" s="1"/>
  <c r="AH635" i="1"/>
  <c r="Y24" i="1"/>
  <c r="AE631" i="1"/>
  <c r="AG553" i="1"/>
  <c r="AE528" i="1"/>
  <c r="AC26" i="1"/>
  <c r="AB23" i="1"/>
  <c r="Y528" i="1"/>
  <c r="O244" i="1"/>
  <c r="O22" i="1"/>
  <c r="AG529" i="1"/>
  <c r="AH531" i="1"/>
  <c r="AE376" i="1"/>
  <c r="Z26" i="1"/>
  <c r="W23" i="1"/>
  <c r="R245" i="1"/>
  <c r="V334" i="1"/>
  <c r="AH178" i="1"/>
  <c r="AG28" i="1"/>
  <c r="AE66" i="1"/>
  <c r="AH318" i="1"/>
  <c r="AG341" i="1"/>
  <c r="AB302" i="1"/>
  <c r="AB244" i="1" s="1"/>
  <c r="AA302" i="1"/>
  <c r="AA244" i="1" s="1"/>
  <c r="AE279" i="1"/>
  <c r="AF178" i="1"/>
  <c r="AE28" i="1"/>
  <c r="X24" i="1"/>
  <c r="AH252" i="1"/>
  <c r="Y23" i="1"/>
  <c r="T23" i="1"/>
  <c r="W24" i="1"/>
  <c r="S24" i="1"/>
  <c r="R23" i="1"/>
  <c r="W29" i="1"/>
  <c r="AB29" i="1"/>
  <c r="T29" i="1"/>
  <c r="AH272" i="1"/>
  <c r="AE441" i="1"/>
  <c r="AE25" i="1" s="1"/>
  <c r="T25" i="1"/>
  <c r="Y245" i="1"/>
  <c r="Y29" i="1"/>
  <c r="AC334" i="1"/>
  <c r="Y26" i="1"/>
  <c r="Z24" i="1"/>
  <c r="R24" i="1"/>
  <c r="Z334" i="1"/>
  <c r="Y25" i="1"/>
  <c r="AD610" i="1"/>
  <c r="V610" i="1"/>
  <c r="Y611" i="1"/>
  <c r="X441" i="1"/>
  <c r="X25" i="1" s="1"/>
  <c r="AH412" i="1"/>
  <c r="X23" i="1"/>
  <c r="S527" i="1"/>
  <c r="V245" i="1"/>
  <c r="AG302" i="1"/>
  <c r="U26" i="1"/>
  <c r="X244" i="1"/>
  <c r="AD24" i="1"/>
  <c r="V24" i="1"/>
  <c r="AC29" i="1"/>
  <c r="AC24" i="1"/>
  <c r="AC244" i="1"/>
  <c r="T24" i="1"/>
  <c r="AH448" i="1"/>
  <c r="Y334" i="1"/>
  <c r="G333" i="1"/>
  <c r="AH67" i="1"/>
  <c r="AG66" i="1"/>
  <c r="Z29" i="1"/>
  <c r="D29" i="1"/>
  <c r="Z610" i="1"/>
  <c r="AC611" i="1"/>
  <c r="AH455" i="1"/>
  <c r="AC528" i="1"/>
  <c r="U528" i="1"/>
  <c r="AA334" i="1"/>
  <c r="AA23" i="1"/>
  <c r="AD245" i="1"/>
  <c r="AG163" i="1"/>
  <c r="AH171" i="1"/>
  <c r="F22" i="1"/>
  <c r="AG376" i="1"/>
  <c r="AH377" i="1"/>
  <c r="R334" i="1"/>
  <c r="U244" i="1"/>
  <c r="AD26" i="1"/>
  <c r="S29" i="1"/>
  <c r="S22" i="1"/>
  <c r="AD334" i="1"/>
  <c r="AH286" i="1"/>
  <c r="AG279" i="1"/>
  <c r="AE334" i="1"/>
  <c r="AB334" i="1"/>
  <c r="W302" i="1"/>
  <c r="W244" i="1" s="1"/>
  <c r="U25" i="1"/>
  <c r="U24" i="1"/>
  <c r="AD23" i="1"/>
  <c r="AD29" i="1"/>
  <c r="AG263" i="1"/>
  <c r="AH264" i="1"/>
  <c r="H244" i="1"/>
  <c r="AH82" i="1"/>
  <c r="AA24" i="1"/>
  <c r="U23" i="1"/>
  <c r="E22" i="1"/>
  <c r="AE163" i="1"/>
  <c r="AH97" i="1"/>
  <c r="K22" i="1"/>
  <c r="AB26" i="1"/>
  <c r="T26" i="1"/>
  <c r="G22" i="1"/>
  <c r="X29" i="1"/>
  <c r="P29" i="1"/>
  <c r="W22" i="1" l="1"/>
  <c r="Z244" i="1"/>
  <c r="M21" i="1"/>
  <c r="G21" i="1"/>
  <c r="U22" i="1"/>
  <c r="I21" i="1"/>
  <c r="L21" i="1"/>
  <c r="J21" i="1"/>
  <c r="T22" i="1"/>
  <c r="AE23" i="1"/>
  <c r="S25" i="1"/>
  <c r="S21" i="1" s="1"/>
  <c r="O21" i="1"/>
  <c r="K21" i="1"/>
  <c r="E21" i="1"/>
  <c r="AE22" i="1"/>
  <c r="F21" i="1"/>
  <c r="N21" i="1"/>
  <c r="H21" i="1"/>
  <c r="Q21" i="1"/>
  <c r="D21" i="1"/>
  <c r="S333" i="1"/>
  <c r="AE244" i="1"/>
  <c r="P21" i="1"/>
  <c r="AD25" i="1"/>
  <c r="AA29" i="1"/>
  <c r="V25" i="1"/>
  <c r="AH30" i="1"/>
  <c r="AE26" i="1"/>
  <c r="AH163" i="1"/>
  <c r="AG26" i="1"/>
  <c r="AH610" i="1"/>
  <c r="Y610" i="1"/>
  <c r="Z333" i="1"/>
  <c r="AH28" i="1"/>
  <c r="AD333" i="1"/>
  <c r="AH376" i="1"/>
  <c r="AD244" i="1"/>
  <c r="AD22" i="1"/>
  <c r="U527" i="1"/>
  <c r="AC610" i="1"/>
  <c r="V244" i="1"/>
  <c r="V22" i="1"/>
  <c r="AC333" i="1"/>
  <c r="AB25" i="1"/>
  <c r="AH245" i="1"/>
  <c r="AG244" i="1"/>
  <c r="AG25" i="1"/>
  <c r="AE527" i="1"/>
  <c r="AH553" i="1"/>
  <c r="W333" i="1"/>
  <c r="AB333" i="1"/>
  <c r="Y244" i="1"/>
  <c r="AG29" i="1"/>
  <c r="AB22" i="1"/>
  <c r="AF28" i="1"/>
  <c r="R244" i="1"/>
  <c r="R22" i="1"/>
  <c r="AE610" i="1"/>
  <c r="U610" i="1"/>
  <c r="Z22" i="1"/>
  <c r="AE333" i="1"/>
  <c r="AA333" i="1"/>
  <c r="V333" i="1"/>
  <c r="X21" i="1"/>
  <c r="U21" i="1"/>
  <c r="AH279" i="1"/>
  <c r="AH263" i="1"/>
  <c r="W25" i="1"/>
  <c r="R333" i="1"/>
  <c r="AC527" i="1"/>
  <c r="AG24" i="1"/>
  <c r="AH66" i="1"/>
  <c r="Y333" i="1"/>
  <c r="AC22" i="1"/>
  <c r="X333" i="1"/>
  <c r="Y22" i="1"/>
  <c r="T21" i="1"/>
  <c r="AA25" i="1"/>
  <c r="AG334" i="1"/>
  <c r="AH341" i="1"/>
  <c r="AE24" i="1"/>
  <c r="AH529" i="1"/>
  <c r="AG528" i="1"/>
  <c r="Y527" i="1"/>
  <c r="AH631" i="1"/>
  <c r="AE29" i="1"/>
  <c r="AG23" i="1"/>
  <c r="U333" i="1"/>
  <c r="AA22" i="1"/>
  <c r="AG22" i="1" l="1"/>
  <c r="W21" i="1"/>
  <c r="AB21" i="1"/>
  <c r="AH26" i="1"/>
  <c r="AH528" i="1"/>
  <c r="AG527" i="1"/>
  <c r="R21" i="1"/>
  <c r="AH23" i="1"/>
  <c r="AH334" i="1"/>
  <c r="AG333" i="1"/>
  <c r="AH29" i="1"/>
  <c r="AD21" i="1"/>
  <c r="Y21" i="1"/>
  <c r="AA21" i="1"/>
  <c r="AF29" i="1"/>
  <c r="AC21" i="1"/>
  <c r="AH24" i="1"/>
  <c r="Z21" i="1"/>
  <c r="AH244" i="1"/>
  <c r="V21" i="1"/>
  <c r="AE21" i="1"/>
  <c r="AG21" i="1" l="1"/>
  <c r="AH22" i="1"/>
  <c r="AF21" i="1"/>
  <c r="AH333" i="1"/>
  <c r="AH21" i="1"/>
  <c r="AH527" i="1"/>
</calcChain>
</file>

<file path=xl/sharedStrings.xml><?xml version="1.0" encoding="utf-8"?>
<sst xmlns="http://schemas.openxmlformats.org/spreadsheetml/2006/main" count="5167" uniqueCount="1622">
  <si>
    <t>Приложение  № 3</t>
  </si>
  <si>
    <t>к приказу Минэнерго России</t>
  </si>
  <si>
    <t>от «___» ___ 2017 г. №______</t>
  </si>
  <si>
    <t>Форма 3. Отчет об исполнении плана ввода основных средств по инвестиционным проектам</t>
  </si>
  <si>
    <t>за 2022 год</t>
  </si>
  <si>
    <t xml:space="preserve">        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</si>
  <si>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</si>
  <si>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</si>
  <si>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</si>
  <si>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</si>
  <si>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</si>
  <si>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</si>
  <si>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</si>
  <si>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</si>
  <si>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2022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</si>
  <si>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</si>
  <si>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</si>
  <si>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</si>
  <si>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</si>
  <si>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</si>
  <si>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</si>
  <si>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</si>
  <si>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</si>
  <si>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</si>
  <si>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</si>
  <si>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</si>
  <si>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</si>
  <si>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</si>
  <si>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</si>
  <si>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</si>
  <si>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</si>
  <si>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</si>
  <si>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НДС)</t>
  </si>
  <si>
    <t xml:space="preserve"> 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</si>
  <si>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</si>
  <si>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</si>
  <si>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</si>
  <si>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</si>
  <si>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</si>
  <si>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</si>
  <si>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</si>
  <si>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</si>
  <si>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</si>
  <si>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</si>
  <si>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</si>
  <si>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</si>
  <si>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</si>
  <si>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</si>
  <si>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</si>
  <si>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</si>
  <si>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</si>
  <si>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</si>
  <si>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</si>
  <si>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</si>
  <si>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</si>
  <si>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</si>
  <si>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</si>
  <si>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</si>
  <si>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</si>
  <si>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</si>
  <si>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</si>
  <si>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</si>
  <si>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</si>
  <si>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</si>
  <si>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</si>
  <si>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</si>
  <si>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</si>
  <si>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</si>
  <si>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</si>
  <si>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</si>
  <si>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</si>
  <si>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</si>
  <si>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</si>
  <si>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</si>
  <si>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</si>
  <si>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</si>
  <si>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</si>
  <si>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</si>
  <si>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</si>
  <si>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</si>
  <si>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Участок тепломагистрали 1 шт.</t>
  </si>
  <si>
    <t>Реконструкция ТМ-32 с увеличением диаметра от ТК 326.00 до ТК 328.26 с Ду 720/820 до 1020х12мм L=3418х2 (СП ХТС)</t>
  </si>
  <si>
    <t>H_505-ХТСКх-39</t>
  </si>
  <si>
    <t>по проекту выполнены ПИР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</si>
  <si>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</si>
  <si>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</si>
  <si>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Тепловая сеть</t>
  </si>
  <si>
    <t xml:space="preserve">Новый проект, включен в ИПР на основании заключенного договора на технологическое присоединение.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</si>
  <si>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</si>
  <si>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</si>
  <si>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</si>
  <si>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</si>
  <si>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</si>
  <si>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</si>
  <si>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</si>
  <si>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</si>
  <si>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</si>
  <si>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</si>
  <si>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</si>
  <si>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</si>
  <si>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градирня ст.№3 (площадь орошения 2100м2)</t>
  </si>
  <si>
    <t>градирня ст.№3</t>
  </si>
  <si>
    <t>Изменение объемов инвестиций по годам реалиазции связано с корректировкой графика производства работ. Окончание реализации проекта запланировано на 2023 г.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</si>
  <si>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</si>
  <si>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</si>
  <si>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</si>
  <si>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</si>
  <si>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Оплата ПИР в соответствии с условиями договора.</t>
  </si>
  <si>
    <t>Реконструкция котла ПТВМ-100 ст№6 КЦ №1 Хабаровской ТЭЦ-2</t>
  </si>
  <si>
    <t>H_505-ХТСКх-41</t>
  </si>
  <si>
    <t>котел ПТВМ-100 ст№6 КЦ №1</t>
  </si>
  <si>
    <t>Изменение стоимостити проекта ввиду удорожания продукции у производителей.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</si>
  <si>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</si>
  <si>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</si>
  <si>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Изменение срока реализации и объемов инвестиций по годам реализации проекта связано с неисполнением договора по итогам 2021-2022 года.</t>
  </si>
  <si>
    <t>Расширение автоматической котельной в п. Некрасовка с приростом мощности на 5,59 Гкал/ч</t>
  </si>
  <si>
    <t>H_505-ХТСКх-30-1</t>
  </si>
  <si>
    <t>котел 1 шт.</t>
  </si>
  <si>
    <t xml:space="preserve">Из-за задержки поставки основного оборудования, всвязи введенными антироссийскими санкциями, заключено доп. сог.на продленение сроков выполнения работ . Приняты к учету затраты на содержание службы заказчика.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</si>
  <si>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</si>
  <si>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</si>
  <si>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</si>
  <si>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</si>
  <si>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Изменение срока реализации проекта по причине отставания от графика производства работ. К учету приняты прочие затраты, аренда земли.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</si>
  <si>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</si>
  <si>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</si>
  <si>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</si>
  <si>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</si>
  <si>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</si>
  <si>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</si>
  <si>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</si>
  <si>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</si>
  <si>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</si>
  <si>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</si>
  <si>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</si>
  <si>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</si>
  <si>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</si>
  <si>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</si>
  <si>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 xml:space="preserve">Новый проект, включен в ИПР  для замены существующих сетевых насосов на более мощные с целью обеспечения качества теплоснабжения всех потребителей при теплоснабжении от ЦТП№6. 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</si>
  <si>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</si>
  <si>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</si>
  <si>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</si>
  <si>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</si>
  <si>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</si>
  <si>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</si>
  <si>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</si>
  <si>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</si>
  <si>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трансформатор РТСР-1 ст. №1</t>
  </si>
  <si>
    <t>Поставка основного оборудования, в соответствии с заключенным договором поставки запланирована в 02.2023 г.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</si>
  <si>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</si>
  <si>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</si>
  <si>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</si>
  <si>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</si>
  <si>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котлоагрегат ТПЕ-215 ст. № 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</si>
  <si>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</si>
  <si>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</si>
  <si>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</si>
  <si>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</si>
  <si>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</si>
  <si>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</si>
  <si>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</si>
  <si>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</si>
  <si>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к/а ст. № 13 БКЗ-220-140-7</t>
  </si>
  <si>
    <t xml:space="preserve">Причиной отклонения является удорожание закупочной стоимости материалов по актуальному прайсу по отношению к стоимости запланированной. </t>
  </si>
  <si>
    <t>Модернизация котлоагрегата к/а ст. № 15 БКЗ-220-140-7 Хабаровской ТЭЦ-1</t>
  </si>
  <si>
    <t>H_505-ХГ-100</t>
  </si>
  <si>
    <t xml:space="preserve"> к/а ст. № 15 БКЗ-220-140-7</t>
  </si>
  <si>
    <t>Модернизация котлоагрегата к/а ст. № 10 БКЗ-220-140-7 Комсомольской ТЭЦ-2</t>
  </si>
  <si>
    <t>H_505-ХГ-101</t>
  </si>
  <si>
    <t>к/а ст. № 10 БКЗ-220-140-7</t>
  </si>
  <si>
    <t>Увеличение стоимости проекта обусловлено фактической стоимостью заключенного договора подряда на СМР.</t>
  </si>
  <si>
    <t>Модернизация котлоагрегата ст. №1 Николаевской ТЭЦ</t>
  </si>
  <si>
    <t>H_505-ХГ-102</t>
  </si>
  <si>
    <t xml:space="preserve"> котлоагрегат ст. №1</t>
  </si>
  <si>
    <t>Недостаточная численность строительно-монтажного персонала. Заключено доп.согл. на продление сроков выполнения работ.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</si>
  <si>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</si>
  <si>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</si>
  <si>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</si>
  <si>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</si>
  <si>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</si>
  <si>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</si>
  <si>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</si>
  <si>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</si>
  <si>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</si>
  <si>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</si>
  <si>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Котельная №2 - бесканальная прокладка труб - 0,100 км. Котельная №1 - бесканальная прокладка труб - 0,5756км.; надземная прокладка труб - 0,100 км. Котельная №8 - бесканальная прокладка труб - 0,3636км. Котельная №ИК5 - бесканальная прокладка труб - 0,0342км. Котельная №6 - бесканальная прокладка труб - 0,231км.; надземная прокладка труб - 0,800 км.</t>
  </si>
  <si>
    <t xml:space="preserve">Неисполнение договора подряда. </t>
  </si>
  <si>
    <t>Техперевооружение теплотрассы №4 г. Комсомольск-на-Амуре.(СП КТС)</t>
  </si>
  <si>
    <t>H_505-ХТСКх-9-37</t>
  </si>
  <si>
    <t>Участок теплотрассы №4 1 шт.</t>
  </si>
  <si>
    <t>Техперевооружение теплотрассы №15 г. Амурск.(СП КТС)</t>
  </si>
  <si>
    <t>H_505-ХТСКх-9-41</t>
  </si>
  <si>
    <t>Участок теплотрассы №15 1 шт.</t>
  </si>
  <si>
    <t xml:space="preserve"> Запланированные строительно-монтажные работы подрядной организации  не были выполнены в полном объеме из-за низких темпов производства работ,недостаточного количества рабочего персонала и техники. В целях безусловного достижения результатов было заключено дополнительное соглашение о продлении сроков исполнения работ до 31.07.2023 с выставлением штрафной неустойки.</t>
  </si>
  <si>
    <t>Техперевооружение теплотрассы №16 г. Амурск.(СП КТС)</t>
  </si>
  <si>
    <t>H_505-ХТСКх-9-42</t>
  </si>
  <si>
    <t>Участок теплотрассы №16 1 шт.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</si>
  <si>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</si>
  <si>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</si>
  <si>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</si>
  <si>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</si>
  <si>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Участок теплотрассы №11 1 шт.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</si>
  <si>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</si>
  <si>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</si>
  <si>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</si>
  <si>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</si>
  <si>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Участок тепломагистрали "Горьковская" 1 шт.</t>
  </si>
  <si>
    <t>Техперевооружение тепломагистрали №11 г. Хабаровск. СП ХТС</t>
  </si>
  <si>
    <t>H_505-ХТСКх-10-18</t>
  </si>
  <si>
    <t>Участок тепломагистрали №11 - 1 шт.</t>
  </si>
  <si>
    <t>Техперевооружение тепломагистрали№19 г. Хабаровск. СП ХТС</t>
  </si>
  <si>
    <t>H_505-ХТСКх-10-21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</si>
  <si>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</si>
  <si>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тепломагистрали №32 г. Хабаровск. СП ХТС</t>
  </si>
  <si>
    <t>H_505-ХТСКх-10-23</t>
  </si>
  <si>
    <t>Участок тепломагистрали №32 - 1 шт.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</si>
  <si>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</si>
  <si>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</si>
  <si>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</si>
  <si>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</si>
  <si>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Участок тепломагистрали №14 - 1 шт.</t>
  </si>
  <si>
    <t>Техперевооружение тепломагистрали ТМ-25 г.Хабаровск</t>
  </si>
  <si>
    <t>H_505-ХТСКх-10-28</t>
  </si>
  <si>
    <t>Участок тепломагистрали №25 - 1 шт.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</si>
  <si>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</si>
  <si>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</si>
  <si>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</si>
  <si>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</si>
  <si>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</si>
  <si>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</si>
  <si>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питальные электронасосы - 2шт</t>
  </si>
  <si>
    <t xml:space="preserve">Изменение графика производства работ по результатам заключения доп. соглашения №2. Запланированный ввод объекта 2021 г. перенесен на 2022 г. 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</si>
  <si>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</si>
  <si>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</si>
  <si>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КПП - 2 шт;
опоры оосвещения - 20 шт;
турникет СКУД - 2 шт.</t>
  </si>
  <si>
    <t>Система охранного телевидения -1 , система оперативной связи - 1, система охранного освещения - 1, система электропитания 1.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</si>
  <si>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</si>
  <si>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</si>
  <si>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система охранного телевидения;
система контроля и управления доступом;
система охранно-тревожной сигнализации.</t>
  </si>
  <si>
    <t>модуль серверной контейнерного типа БКС 6300*3600*3050 - 1шт;
наблюдательная вышка - 1шт;
система передачи радиосигналов - 1шт; кабель - 8,724 км.</t>
  </si>
  <si>
    <t xml:space="preserve">Ввод объекта незавершенного строительства, запланированный к вводу в 2021 г.  На выполнение запланированных объемов 2022 г. заключен договор подряда, со сроком исполнения до 30.11.2023 г. 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</si>
  <si>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</si>
  <si>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</si>
  <si>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 xml:space="preserve"> Позднее заключение договора подряда, со сроком исполнения до 30.11.2023 г. </t>
  </si>
  <si>
    <t>Техперевооружение комплекса инженерно-технических средств физической защиты СП  Амурская ТЭЦ</t>
  </si>
  <si>
    <t>F_505-ХГ-29</t>
  </si>
  <si>
    <t>система охранной сигнализации;
система контроля и увраления доступом;
система сбора и отображения информацией;
система бесперебойного электропитания.</t>
  </si>
  <si>
    <t>Изменение срока реализации проекта и объемов инвестиций  в связи с невыполнением договорных обязательств 2021 года. Заключен договор на выполнение работ с другой подрядной организацией, из-за недопоставки в 2022 г. оборудования заказчика, сроки окончания работ переносятся на 2023 г.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</si>
  <si>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</si>
  <si>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</si>
  <si>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СКУД (Система контроля удаленного доступа) - 1шт;
система видеонаблюдения.</t>
  </si>
  <si>
    <t xml:space="preserve">Изменение срока реализации проекта и объемов инвестиций  в связи с невыполнением договорных обязательств 2021 года. На выполнение запланированных объемов 2022 г. заключен договор подряда, со сроком исполнения до 31.12.2023 г. 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</si>
  <si>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</si>
  <si>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</si>
  <si>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Финансирование фактически сложившейся КЗ на конец 2021 года</t>
  </si>
  <si>
    <t>Техперевооружение комплекса инженерно-технических средств физической защиты СП "Хабаровской ТЭЦ-1"</t>
  </si>
  <si>
    <t>H_505-ХГ-80</t>
  </si>
  <si>
    <t>система охранной и тревожной сигнализации периметра - 1шт;
ограждение периметра "Махаон" 1,200 км.</t>
  </si>
  <si>
    <t>Приостановка работ по замене периметрального ограждения. Протокол совещвния ПАО "РусГидро" по вопросу строительства ХТЭЦ-4  №71прс 14.10.2021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</si>
  <si>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</si>
  <si>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</si>
  <si>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ограждение из панелей сварных с верхним барьером безопасности типа «Егоза» - 2250 м;
распошные ворота - 2 шт;
противотаранный барьер Полищука ПБПМ-ЭП-Па 6633/1500 - 1 шт;
КПП-1 шт.</t>
  </si>
  <si>
    <t>Ограждение из панелей сварных с верхним барьером безопасности - 663,17 м.; ограждение металическое сетчатое - 562 м.; распошные ворота - 3 шт.; стойка освещения со светильником - 204 шт.</t>
  </si>
  <si>
    <t>Ввод объекта незавершенного строительства, запланированный к вводу в 2021 г. (Доп. Соглашение №1 от 24.03.2021 к договору №325/ХГ-21 от 28.04.2021, неисполнение договорных обязательств подр. Организацией ООО "МАСКОМ") .На выполнение запланированных объемов 2022 г. заключен договор подряда, в соответствии с доп. соглашением к договору, срок окончания работ 05.2023 г.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</si>
  <si>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</si>
  <si>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</si>
  <si>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</si>
  <si>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</si>
  <si>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</si>
  <si>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</si>
  <si>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</si>
  <si>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</si>
  <si>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</si>
  <si>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</si>
  <si>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 xml:space="preserve"> автоматизированная информационно- измерительная система коммерческого учета электроэнергии - 1шт.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</si>
  <si>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</si>
  <si>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</si>
  <si>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Работы по договору выполнены в полном объеме. Экономия от проведения закупочных процедур.</t>
  </si>
  <si>
    <t>Модернизация системы ГГС (громкоговорщей свзи) Амурской ТЭЦ</t>
  </si>
  <si>
    <t>H_505-ХГ-110-1</t>
  </si>
  <si>
    <t>система ГГС (громкоговорщей связи)</t>
  </si>
  <si>
    <t>Модернизация системы гарантированного электропитания СДТУ Комсомольской ТЭЦ-2</t>
  </si>
  <si>
    <t>H_505-ХГ-111-1</t>
  </si>
  <si>
    <t>системы гарантированного электропитания СДТУ</t>
  </si>
  <si>
    <t>Ввод по завершению запланированных объемов работ.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</si>
  <si>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</si>
  <si>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</si>
  <si>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</si>
  <si>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</si>
  <si>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структурированная кабельная система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</si>
  <si>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</si>
  <si>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</si>
  <si>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</si>
  <si>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</si>
  <si>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 xml:space="preserve"> информационно-вычислительная система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</si>
  <si>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</si>
  <si>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</si>
  <si>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</si>
  <si>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</si>
  <si>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</si>
  <si>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</si>
  <si>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</si>
  <si>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</si>
  <si>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</si>
  <si>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</si>
  <si>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система управления информационной безопасностью</t>
  </si>
  <si>
    <t>Длительные закупочные процедуры по выбору подрядной организации на выполнение монтажа основного оборудования.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</si>
  <si>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</si>
  <si>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</si>
  <si>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</si>
  <si>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</si>
  <si>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</si>
  <si>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</si>
  <si>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</si>
  <si>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</si>
  <si>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</si>
  <si>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</si>
  <si>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</si>
  <si>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</si>
  <si>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</si>
  <si>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>система пожаротушения трансформаторов</t>
  </si>
  <si>
    <t>Изменение срока реализации проекта обусловлено корректировкой графика выполнения/финансирования работ. Приняты ПИР по договору 2021 г.</t>
  </si>
  <si>
    <t xml:space="preserve">
Установка системы пожаротушения трансформаторов ст. 5Т, 1Т, 2Т  Амурской ТЭЦ
</t>
  </si>
  <si>
    <t>K_505-ХГ-171</t>
  </si>
  <si>
    <t xml:space="preserve">Необходимость замены оборудования, не включенного в инвестиционную программу, для предотвращения или локализации аварий. </t>
  </si>
  <si>
    <t xml:space="preserve">
Установка системы пожаротушения трансформатора ст. № Т-1 Хабаровской ТЭЦ-3
</t>
  </si>
  <si>
    <t>K_505-ХГ-149</t>
  </si>
  <si>
    <t xml:space="preserve">Изменение срока реализации проекта обусловлено корректировкой графика выполнения/финансирования работ. 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</si>
  <si>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</si>
  <si>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</si>
  <si>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</si>
  <si>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</si>
  <si>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</si>
  <si>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</si>
  <si>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аккумуляторная батарея типа 13OGi1040  - 1шт.</t>
  </si>
  <si>
    <t>Уменьшение стоимости основного оборудования по результатам закупочных процедур.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</si>
  <si>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</si>
  <si>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</si>
  <si>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</si>
  <si>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</si>
  <si>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>Аккумуляторная батарея с зарядным устройством  - 1шт.</t>
  </si>
  <si>
    <t xml:space="preserve"> Замена сплит-систем на ТЩ ( СП Николаевская ТЭЦ, в количестве 4 шт.)</t>
  </si>
  <si>
    <t>L_505-ХГ-176</t>
  </si>
  <si>
    <t>сплит-система-4 шт.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</si>
  <si>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</si>
  <si>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</si>
  <si>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</si>
  <si>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</si>
  <si>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компрессор 2ВМ4 – 24/9</t>
  </si>
  <si>
    <t>Новый проект, включен в инвестиционную программу. Работы по замене компрессора 2ВМ4 – 24/9 ст.№1 выполнены в полном объеме. Объект после техперевооружения введен в эксплуатацию.</t>
  </si>
  <si>
    <t>Установка автомобильных весов СП ХТЭЦ-3, 1 шт</t>
  </si>
  <si>
    <t>N_505-ХТЭЦ-3-1</t>
  </si>
  <si>
    <t>автомобильные весы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</si>
  <si>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</si>
  <si>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</si>
  <si>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</si>
  <si>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комплект ПНР- 1 шт.</t>
  </si>
  <si>
    <t>Система охранной сигнализации -1 , система контроля и управления доступом -3, система автоматического открывания дверей - 1, система охранного освещения - 1, система электропитания 1, система охранного телевидения -1, КПП-1.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</si>
  <si>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</si>
  <si>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</si>
  <si>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опора охранного освещеия - 32шт.</t>
  </si>
  <si>
    <t xml:space="preserve"> система охранного телевидения -1, система охранного освещения -1, досмотровая площадка -2,ограждение 66 м.</t>
  </si>
  <si>
    <t>Ввод по факту завершения запланированных объемов работ.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</si>
  <si>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</si>
  <si>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</si>
  <si>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система охранной сигнализации СКЗ</t>
  </si>
  <si>
    <t>Проект исключен на основании письма АО «ДГК» от 23.09.2021 года № 01.10/16910, договора купли-продажи недвижимого имущества № Упр 3-007/21/968/52-21 от 22.09.2021 года «О реализации газотранспортных активов», и согласно Приказа филиала «Хабаровская генерация» от 24.09.2021 №193 «О мероприятиях по реализации объектов основных средств»</t>
  </si>
  <si>
    <t>Техперевооружение дымовой трубы СП Хабаровская ТЭЦ-2</t>
  </si>
  <si>
    <t>F_505-ХТСКх-32</t>
  </si>
  <si>
    <t>дымовая труба - 150м.</t>
  </si>
  <si>
    <t>Проект исключен в связи с несостовяшимися закупками - на протяжении многих лет, отсутствуют потенциальные участники.</t>
  </si>
  <si>
    <t>Модернизация автомобилей КАМАЗ 65115-50 (2 шт.) СП "ТЭЦ в г. Советская Гавань"</t>
  </si>
  <si>
    <t>N_505-ТЭЦСов.Гавань-3</t>
  </si>
  <si>
    <t>система гидравлических порталов лифтдамфера с системой Ecopress LDC-18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</si>
  <si>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</si>
  <si>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Модернизация  питательных электронасосов АПЭ-315-150-3, 4 шт,  СП "ТЭЦ в г. Советская Гавань"</t>
  </si>
  <si>
    <t>N_505-ТЭЦСов.Гавань-4</t>
  </si>
  <si>
    <t>питательные электронасосы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</si>
  <si>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</si>
  <si>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</si>
  <si>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</si>
  <si>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</si>
  <si>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</si>
  <si>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</si>
  <si>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</si>
  <si>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</si>
  <si>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</si>
  <si>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</si>
  <si>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прибор учета тепловой энергии - 3шт.</t>
  </si>
  <si>
    <t>Изменение объемов инвестиций по годам реализации обусловлено корректировкой графика реализации проекта.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</si>
  <si>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</si>
  <si>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</si>
  <si>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</si>
  <si>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</si>
  <si>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</si>
  <si>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система кондиционирования - 2шт.</t>
  </si>
  <si>
    <t xml:space="preserve">Отставание подрядной организации от графика выполнения работ, проект доп. соглашения о переносе сроков окончания работ на 1 полугодие 2023 г. 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</si>
  <si>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</si>
  <si>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</si>
  <si>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Длительные закупочные процедуры по выбору подрядной организации на выполнение монтажа основного оборудования. Приняты к учету фактические затраты службы заказчика.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</si>
  <si>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</si>
  <si>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</si>
  <si>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</si>
  <si>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</si>
  <si>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</si>
  <si>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</si>
  <si>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</si>
  <si>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</si>
  <si>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</si>
  <si>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</si>
  <si>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</si>
  <si>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</si>
  <si>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</si>
  <si>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</si>
  <si>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</si>
  <si>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</si>
  <si>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</si>
  <si>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</si>
  <si>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</si>
  <si>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</si>
  <si>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котельная для отопления поселения</t>
  </si>
  <si>
    <t>Изменение объемов инвестиций по годам реализации проекта в связи с неисполнением договорных обязательств в 2021 году (скорректирован  график производства работ).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</si>
  <si>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</si>
  <si>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</si>
  <si>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</si>
  <si>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</si>
  <si>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</si>
  <si>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</si>
  <si>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</si>
  <si>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</si>
  <si>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 xml:space="preserve">подкачивающая насосная станция (производительность - 580 т/час) </t>
  </si>
  <si>
    <t xml:space="preserve">Изменение объемов инвестиций по годам реализации проекта в связи с неисполнением договорых обязательств 2021 года.  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</si>
  <si>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</si>
  <si>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</si>
  <si>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</si>
  <si>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</si>
  <si>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</si>
  <si>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</si>
  <si>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золоотвал (емкость 3189 тыс.м3) - производительность 1200 т/час.</t>
  </si>
  <si>
    <t xml:space="preserve">Уведомление № 54/01.10 от 23.01.2023  о расторжении договора подряда №540/ХГ-20 от 11.09.2020 с ООО "Эверест" на выполнение СМР. № 54/01.10 от 23.01.2023.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</si>
  <si>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</si>
  <si>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</si>
  <si>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</si>
  <si>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</si>
  <si>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 xml:space="preserve">очистные сооружения для хоз-быт нужд (производительность 2,917т/час) </t>
  </si>
  <si>
    <t>По проекту выполнены ПИР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</si>
  <si>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</si>
  <si>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</si>
  <si>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</si>
  <si>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</si>
  <si>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</si>
  <si>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</si>
  <si>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</si>
  <si>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</si>
  <si>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</si>
  <si>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</si>
  <si>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Новый проект, разработка ПИР по "Программе повышения надежности тепловых электростанций АО  ДГК»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</si>
  <si>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</si>
  <si>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</si>
  <si>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</si>
  <si>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</si>
  <si>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</si>
  <si>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</si>
  <si>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</si>
  <si>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</si>
  <si>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оборудование коммуникационно-инфраструктурного назначения - 1шт.</t>
  </si>
  <si>
    <t>Покупка Бульдозер тяговый класс 35, СП Комсомольская ТЭЦ-2   (1 шт.)</t>
  </si>
  <si>
    <t>K_505-ХГ-45-252-3</t>
  </si>
  <si>
    <t>бульдозер тяговый класс 35 - 1шт.</t>
  </si>
  <si>
    <t>Уменьшение стоимости проекта по результатам закупочных процедур</t>
  </si>
  <si>
    <t>Покупка гидрометрической вертушки для Комсомольская ТЭЦ-2- 1 шт.</t>
  </si>
  <si>
    <t>K_505-ХГ-45-312</t>
  </si>
  <si>
    <t>гидрометрическая вертушка - 1шт.</t>
  </si>
  <si>
    <t>Увеличение стоимости проекта по результатам закупочных процедур</t>
  </si>
  <si>
    <t>Покупка стилоскопа переносного СЛП-4У (мини) (Хабаровская ТЭЦ-1), 1 шт.</t>
  </si>
  <si>
    <t>K_505-ХГ-45-327</t>
  </si>
  <si>
    <t>стилоскоп переносной СЛП-4У (мини) - 1шт.</t>
  </si>
  <si>
    <t>Покупка Калориметрическая установка АБК-1В или аналог, СП Хабаровская ТЭЦ-1, 1 шт.</t>
  </si>
  <si>
    <t>K_505-ХГ-45-232-1</t>
  </si>
  <si>
    <t>калориметрическая установка АБК-1В - 1шт.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</si>
  <si>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</si>
  <si>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</si>
  <si>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</si>
  <si>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</si>
  <si>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прибор для определения времени деэмульсации АДИМ - 1шт.</t>
  </si>
  <si>
    <t>Покупка Прибор для определения времени деэмульсации АДИМ, СП Комсомольская ТЭЦ-3, 1 шт.</t>
  </si>
  <si>
    <t>K_505-ХГ-45-233-2</t>
  </si>
  <si>
    <t xml:space="preserve">прибор для определения времени деэмульсации АДИМ </t>
  </si>
  <si>
    <t>Покупка Установка Уран-2 для проверки сложных защит, СП Комсомольская ТЭЦ-2, 1 шт.</t>
  </si>
  <si>
    <t>H_505-ХГ-45-235</t>
  </si>
  <si>
    <t>установка Уран-2 - 1шт.</t>
  </si>
  <si>
    <t>Отсутствует доковор поставки по причине несогласоования увеличения стоимости закупки..</t>
  </si>
  <si>
    <t>Покупка Магазин затухания  ВЧА-75М, СП Комсомольская ТЭЦ-2, 2 шт.</t>
  </si>
  <si>
    <t>H_505-ХГ-45-236</t>
  </si>
  <si>
    <t>магазин затухания  ВЧА-75М - 1шт.</t>
  </si>
  <si>
    <t>Покупка спектрофотометра ЮНИКО  2100 СП Хабаровской ТЭЦ-1 - 1 шт.</t>
  </si>
  <si>
    <t>K_505-ХГ-45-281-1</t>
  </si>
  <si>
    <t>спектрофотометр</t>
  </si>
  <si>
    <t xml:space="preserve">Уменьшение срока поставки оборудования от запланированного. 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</si>
  <si>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</si>
  <si>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</si>
  <si>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</si>
  <si>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</si>
  <si>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высокочастотный тестер ВЧТ-25М - 1шт.</t>
  </si>
  <si>
    <t>Покупка Аппарат испытания диэлектриков АИД 70Ц, СП Комсомольская ТЭЦ-2, 1 шт.</t>
  </si>
  <si>
    <t>H_505-ХГ-45-238</t>
  </si>
  <si>
    <t>аппарат испытания диэлектриков АИД 70Ц - 1шт.</t>
  </si>
  <si>
    <t>Покупка Измеритель параметров изоляции МIС-2505, СП Комсомольская ТЭЦ-2, 1 шт.</t>
  </si>
  <si>
    <t>H_505-ХГ-45-239</t>
  </si>
  <si>
    <t>измеритель параметров изоляции МIС-2505 - 1шт.</t>
  </si>
  <si>
    <t>Проект исключен из ИП из-за стоимостного лимита для малоценных ОС  в 100 тыс. руб.(п.5 ФСБУ 6/20)</t>
  </si>
  <si>
    <t>Покупка Стенд высоковольтный СВС-100M, СП Хабаровская ТЭЦ-1, 1 шт.</t>
  </si>
  <si>
    <t>H_505-ХГ-45-240</t>
  </si>
  <si>
    <t>стенд высоковольтный СВС-100M - 1шт.</t>
  </si>
  <si>
    <t>Договор поставки не заключен всвязи с геополитической обстановкой в стране. Производитель оборудования страна Украина.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</si>
  <si>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</si>
  <si>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</si>
  <si>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измеритель емкости и тангенса угла диэлектрических потерь Тангенс-2000 - 1шт.</t>
  </si>
  <si>
    <t>Отсутствует договор поставки по причине несогласоования увеличения стоимости закупки..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</si>
  <si>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</si>
  <si>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</si>
  <si>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Не приобретен в связи с изменившимися производственными потребностями и отсутствием источника финансирования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</si>
  <si>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</si>
  <si>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</si>
  <si>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Увеличение стоимости проекта по результатам закупочных процедур.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</si>
  <si>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</si>
  <si>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</si>
  <si>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</si>
  <si>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</si>
  <si>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</si>
  <si>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комплект поисковый КП-500К - 1шт.</t>
  </si>
  <si>
    <t>Покупка Прибор контроля высоковольтных выключателей ПКВ/М6Н, СП Комсомольская ТЭЦ-3, 1 шт.</t>
  </si>
  <si>
    <t>H_505-ХГ-45-243</t>
  </si>
  <si>
    <t>прибор контроля высоковольтных выключателей ПКВ/М6Н - 1шт.</t>
  </si>
  <si>
    <t>Уменьшение сроков поставки оборудования.Увеличение стоимости проекта по результатам закупочных процедур.</t>
  </si>
  <si>
    <t>Покупка Мобильный индикаторный комплекс МИК-2, СП Комсомольская ТЭЦ-3, 1 шт.</t>
  </si>
  <si>
    <t>H_505-ХГ-45-244</t>
  </si>
  <si>
    <t>мобильный индикаторный комплекс МИК-2 - 1шт.</t>
  </si>
  <si>
    <t>Покупка Прибор контроля усилия нажатия ПКСН-1, СП Комсомольская ТЭЦ-3, 1 шт.</t>
  </si>
  <si>
    <t>K_505-ХГ-45-245-1</t>
  </si>
  <si>
    <t>прибор контроля усилия нажатия ПКСН-1 - 1шт.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</si>
  <si>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</si>
  <si>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</si>
  <si>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</si>
  <si>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</si>
  <si>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установка автоматизированная трехфазная УППУ-МЭ 3.1КМ-С-02-110-25/50-6/528 - 1шт.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</si>
  <si>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</si>
  <si>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</si>
  <si>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испытательный комплекс для релейной защиты и автоматики Ретом-61 - 1шт.</t>
  </si>
  <si>
    <t xml:space="preserve">Покупка ТМС-650 Микроометр, с поверкой СП "Комсомольская ТЭЦ-1" ( 1 шт) </t>
  </si>
  <si>
    <t>L_505-ХГ-45-332</t>
  </si>
  <si>
    <t xml:space="preserve"> ТМС-650 Микроометр- 1 шт. </t>
  </si>
  <si>
    <t xml:space="preserve"> Увеличение стоимости проекта по результатам закупочных процедур</t>
  </si>
  <si>
    <t>Покупка Бульдозер Т-11, 1 шт. СП Амурская ТЭЦ-1</t>
  </si>
  <si>
    <t>N_505-ХГ-45-348</t>
  </si>
  <si>
    <t>К учету приняты услуги агента на проведение закупочных поцедур.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</si>
  <si>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</si>
  <si>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</si>
  <si>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>газоанализатор ГАНК-4С для определения кислоты -1 шт.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</si>
  <si>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</si>
  <si>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</si>
  <si>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 xml:space="preserve">  газоанализатор ГАНК-4С для определения щелочи - 1 шт.</t>
  </si>
  <si>
    <t>Покупка Покупка МФУ, 1 шт (СП ХТЭЦ-2)</t>
  </si>
  <si>
    <t>K_505-ХТСКх-34-23-1</t>
  </si>
  <si>
    <t>МФУ - 1шт.</t>
  </si>
  <si>
    <t>Покупка  автомобиля УАЗ-39094 ХТС-3 шт.</t>
  </si>
  <si>
    <t>K_505-ХТСКх-34-11-2</t>
  </si>
  <si>
    <t>автомобиль УАЗ-39094 - 2шт.</t>
  </si>
  <si>
    <t>Покупка автотранспорта исключена на основании Протокола БК №19 ЗБК от 30.04.2021.</t>
  </si>
  <si>
    <t>Покупка экскаватора ХИТАЧИ, СП КТС кол-во  2шт.</t>
  </si>
  <si>
    <t>H_505-ХТСКх-34-20</t>
  </si>
  <si>
    <t>экскаватор ХИТАЧИ - 1шт.</t>
  </si>
  <si>
    <t>Покупка тепловизора СП КТС, 1 шт</t>
  </si>
  <si>
    <t>M_505-КТС-34-6</t>
  </si>
  <si>
    <t>тепловизор - 1 шт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</si>
  <si>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</si>
  <si>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Компрессор дизельный передвижной, СП КТС кол-во 1шт.</t>
  </si>
  <si>
    <t>M_505-КТС-34-20</t>
  </si>
  <si>
    <t>Компрессор дизельный передвижной - 1 шт.</t>
  </si>
  <si>
    <t>Покупка Автомобиль самосвал, гп 20 т ХТС, 1 шт</t>
  </si>
  <si>
    <t>H_505-ХТСКх-34-24</t>
  </si>
  <si>
    <t>автомобиль самосвал, гп 20т - 1шт.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</si>
  <si>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</si>
  <si>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</si>
  <si>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</si>
  <si>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автомобиль УАЗ 323632/2.7 МТ 233 Pikup - 1шт.</t>
  </si>
  <si>
    <t>Покупка Трассоискатель RD8100 PDL 1 шт, СП ХТС</t>
  </si>
  <si>
    <t>J_505-ХТСКх-34-47</t>
  </si>
  <si>
    <t>Трассоискатель</t>
  </si>
  <si>
    <t>Изменение стоимости и объемов инвестиций по годам  реализации проекта по результатам анализа повторного мониторинга цен на рынке от ноября 2021 года с применением индексов-дефляторов Министерства экономического развития РФ от 30.09.2021.Приняты к учету затраты, осуществленные в соответствии с договором поставки. Договорные обязательства выполнены в полном объеме. Поставка оборудования выполнена в срок</t>
  </si>
  <si>
    <t>Покупка Тепловизор FLIR T660 2 шт, (СП ХТС-1 шт)</t>
  </si>
  <si>
    <t>K_505-ХТСКх-34-48-2</t>
  </si>
  <si>
    <t>Тепловизор</t>
  </si>
  <si>
    <t>Покупка Расходомер Transport PT900 1 шт, СП ХТС</t>
  </si>
  <si>
    <t>J_505-ХТСКх-34-49</t>
  </si>
  <si>
    <t>Расходомер</t>
  </si>
  <si>
    <t>Покупка Метрологический стенд ЭЛМ-СПМВД - 1шт, СП ХТЭЦ-2</t>
  </si>
  <si>
    <t>H_505-ХТСКх-34-32</t>
  </si>
  <si>
    <t>метрологический стенд ЭЛМ-СПМВД - 1шт.</t>
  </si>
  <si>
    <t>Покупка снежной пушки SMI Kid PoleCal 1 шт., СП "ТЭЦ в г. Советская Гавань"</t>
  </si>
  <si>
    <t>N_505-ТЭЦСов.Гавань-45-1</t>
  </si>
  <si>
    <t>снежная пушка SMI Kid PoleCal - 1 шт.</t>
  </si>
  <si>
    <t>Покупка анализатора растворенного кислорода МАРК-3010 (2 шт. СП ТЭЦ в г.Советская Гавань)</t>
  </si>
  <si>
    <t>N_505-ТЭЦСов.Гавань-45-2</t>
  </si>
  <si>
    <t>анализатор растворенного кислорода МАРК-3010</t>
  </si>
  <si>
    <t>Проект включен в ИП из-за стоимостного лимита для малоценных ОС  в 100 тыс. руб.(п.5 ФСБУ 6/20)</t>
  </si>
  <si>
    <t>Покупка ИБП Legrand KEOR T EVO 10КВА 35', 1 шт. Исполнительный аппарат АО "ДГК"</t>
  </si>
  <si>
    <t>M_505-ИА-1-74</t>
  </si>
  <si>
    <t>ИБП Legrand KEOR T EVO 10КВА 35</t>
  </si>
  <si>
    <t>Покупка Компьютер Technotrade i5-9600K/16GB/SS512 M2 2280/HDD 1Tb, 2 шт.Исполнительный аппарат АО "ДГК"</t>
  </si>
  <si>
    <t>M_505-ИА-1-75</t>
  </si>
  <si>
    <t>рабочее место администратора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</si>
  <si>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</si>
  <si>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</si>
  <si>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Контроллер для видеостен Spektrum H4/H4 + Блок питания "горячей" замены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</si>
  <si>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</si>
  <si>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</si>
  <si>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Коммутатор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</si>
  <si>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</si>
  <si>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</si>
  <si>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серверное оборудование (блейд-система) - 1шт.</t>
  </si>
  <si>
    <t>Покупка системы хранения данных (2021 г. - 1 шт., 2022 г. - 1 шт.), Исполнительный аппарат АО "ДГК"</t>
  </si>
  <si>
    <t>H_505-ИА-1-38</t>
  </si>
  <si>
    <t xml:space="preserve"> система хранения данных - 1шт.</t>
  </si>
  <si>
    <t xml:space="preserve"> система хранения данных</t>
  </si>
  <si>
    <t>Экономия по результатам закупочных процедур.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</si>
  <si>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</si>
  <si>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</si>
  <si>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оргтехника (многофункциональные устройства) - 1шт.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</si>
  <si>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</si>
  <si>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</si>
  <si>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оборудование телемеханики - 1шт.</t>
  </si>
  <si>
    <t>Покупка оборудования абонентского доступа (2022 г. - 1 компл.), Исполнительный аппарат АО "ДГК"</t>
  </si>
  <si>
    <t>H_505-ИА-1-44</t>
  </si>
  <si>
    <t>оборудование абонентского доступа - 1шт.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</si>
  <si>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</si>
  <si>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</si>
  <si>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оборудование магистральных сетей - 1шт.</t>
  </si>
  <si>
    <t xml:space="preserve"> оборудование магистральных сетей</t>
  </si>
  <si>
    <t>Покупка оборудования защиты сетей (2020 г. - 16 шт., 2022 г. - 4 шт.), Исполнительный аппарат АО "ДГК"</t>
  </si>
  <si>
    <t>H_505-ИА-1-46</t>
  </si>
  <si>
    <t>оборудование защиты сетей - 4шт.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</si>
  <si>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</si>
  <si>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</si>
  <si>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</si>
  <si>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</si>
  <si>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 К учёту приняты затраты в рамках заключенного договора №1473/23-21 от 30.12.2021 с ФГБОУ ВО "НИУ "МЭИ" запланированные в 2021 г., всвязи с поздним заключением договора. Получение патента запланировано в 2023 г.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</si>
  <si>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</si>
  <si>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</si>
  <si>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 xml:space="preserve"> К учёту приняты затраты в рамках заключенного договора № 1290/23-21 от 13.12.2021 от ООО "АФТ-Энерго", запланированные в 2021 г., всвязи с поздним заключением договора. Получение патента запланировано в 2023 г. </t>
  </si>
  <si>
    <t>Выкуп повысительно-смесительных насосных (ПНС-816, ПНС-817) г.Хабаровск., СП ХТС</t>
  </si>
  <si>
    <t>N_505-ХТС-5</t>
  </si>
  <si>
    <t>Выплачен аванс в соответствии с заключенными Договорам купли продажи ПНС-816, ПНС-817, СП ХТС, № 1732/ХТС-22, № 1733/ХТС-22 26.12.2022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</si>
  <si>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</si>
  <si>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</si>
  <si>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</si>
  <si>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</si>
  <si>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</si>
  <si>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</si>
  <si>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</si>
  <si>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</si>
  <si>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</si>
  <si>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</si>
  <si>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</si>
  <si>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</si>
  <si>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</si>
  <si>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</si>
  <si>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</si>
  <si>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</si>
  <si>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Теплотрасса по ул. Промышленная пгт. Прогресс</t>
  </si>
  <si>
    <t xml:space="preserve">Новый проект.Ввод объекта в эксплуатацию после окончания строительства сетей инженерно-технического обеспечения для подключения к системе теплоснабжения строящегося объекта.  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</si>
  <si>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</si>
  <si>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</si>
  <si>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</si>
  <si>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</si>
  <si>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</si>
  <si>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</si>
  <si>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</si>
  <si>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</si>
  <si>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 xml:space="preserve"> т/м №1 Центрального района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</si>
  <si>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 К учету приняты затраты по выполненным ПИР.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</si>
  <si>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</si>
  <si>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</si>
  <si>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</si>
  <si>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</si>
  <si>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</si>
  <si>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</si>
  <si>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</si>
  <si>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паропровод - 72м.</t>
  </si>
  <si>
    <t>Конкурс Закупочной комиссии, на право заключения договора подряда, признан несостоявшимся, из-за отсутствия предложений участников.</t>
  </si>
  <si>
    <t>Реконструкция главного паропровода ТА ст. № 7 типа П 33/50-90/8 СП РГРЭС</t>
  </si>
  <si>
    <t>I_505-АГ-66</t>
  </si>
  <si>
    <t>паропровод - 42м.</t>
  </si>
  <si>
    <t xml:space="preserve">Реконструкция  главного паропровода ТА ст. № 6 типа К50-90 СП РГРЭС </t>
  </si>
  <si>
    <t>H_505-АГ-33</t>
  </si>
  <si>
    <t>паропровод - 36м.</t>
  </si>
  <si>
    <t>Уменьшение стоимости проекта  по результатам закупочных процедур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</si>
  <si>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</si>
  <si>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</si>
  <si>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</si>
  <si>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</si>
  <si>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трубопровод - 1700м.</t>
  </si>
  <si>
    <t xml:space="preserve">Срок начала реализации проекта перенесен на 2023 год. Согласно протокола № 103А от 15.12.2021 г. производственного совещания структурного подразделения Райчихинская ГРЭС, из-за недостатка денежных средств на реализацию утвержденной инвестиционной программы 2022 г., при ее корректировке, принято решение средства направить на реализацию приоритетных проектов подразделения. 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</si>
  <si>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</si>
  <si>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</si>
  <si>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</si>
  <si>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</si>
  <si>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</si>
  <si>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</si>
  <si>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</si>
  <si>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</si>
  <si>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</si>
  <si>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</si>
  <si>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</si>
  <si>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>Фильтр химводоочистки 1 и 2 ступени</t>
  </si>
  <si>
    <t xml:space="preserve">Реконструкция грузового лифта главного корпуса г/п 2т, СП БТЭЦ  </t>
  </si>
  <si>
    <t>K_505-АГ-83</t>
  </si>
  <si>
    <t>грузовой лифт главного корпуса г/п 2т - 1шт.</t>
  </si>
  <si>
    <t xml:space="preserve">Изменение стоимости и объемов реализации проекта ввиду удорожания продукции у производителей. 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</si>
  <si>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</si>
  <si>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</si>
  <si>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</si>
  <si>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</si>
  <si>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</si>
  <si>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</si>
  <si>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</si>
  <si>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</si>
  <si>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котел № 4</t>
  </si>
  <si>
    <t>Ввод объекта запланирован на 2023 г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</si>
  <si>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</si>
  <si>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</si>
  <si>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</si>
  <si>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</si>
  <si>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</si>
  <si>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</si>
  <si>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</si>
  <si>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</si>
  <si>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</si>
  <si>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</si>
  <si>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</si>
  <si>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лампы охранного освещения - 112шт.</t>
  </si>
  <si>
    <t>Ограждение территории</t>
  </si>
  <si>
    <t>Установка системы  учета водопотребления и водоотведения на РГРЭС</t>
  </si>
  <si>
    <t>I_505-АГ-68</t>
  </si>
  <si>
    <t xml:space="preserve"> система учета водопотребления и водоотведения</t>
  </si>
  <si>
    <t xml:space="preserve"> система учета водопотребления и водоотведения (5 узлов учета)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</si>
  <si>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</si>
  <si>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</si>
  <si>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</si>
  <si>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</si>
  <si>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</si>
  <si>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</si>
  <si>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</si>
  <si>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Приёмка шеф-монтажных работ. Учитывая риски задержки (на неопределенный срок) ввода объекта в эксплуатацию в зимний период с большим объемом поставок угля, было принято решение о вводе объекта в эксплуатацию в декабре 2021 г. без учета затрат по шеф-монтажу оборудования, которые не оказывали влияние на работу оборудования. В марте 2022 г. объект введён с отражением всех затрат.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</si>
  <si>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</si>
  <si>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</si>
  <si>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</si>
  <si>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</si>
  <si>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 xml:space="preserve"> система учета выброса загрязняющих веществ в атмостферу - 1шт.</t>
  </si>
  <si>
    <t>Продление срока окончания работ до 31.01.2022., в связи с длительным согласованием состава оборудования газоаналитического комплекса в составе проекта, повлиявшим на сроки поставки оборудования.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</si>
  <si>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</si>
  <si>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</si>
  <si>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Площадь помещений оборудуемых системой пожарной сигнализации - 76 637 м2</t>
  </si>
  <si>
    <t>Изменение срока реализации проекта и объемов инвестиций по годам реализации связано с корректировкой графика выполнения работ согласно заключенному договору. СМР и ПИР приняты к учету в полном объеме. Ввод запланирован в 2023 г.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</si>
  <si>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</si>
  <si>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</si>
  <si>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 xml:space="preserve"> комплектные распределительные устройства 6 кВ (КРУ-6) </t>
  </si>
  <si>
    <t>В соответствии с заключенным договором подряда на проведение ПИР и СМР срок реализации проекта  2022-2023. В отчетном периоде к учету приняты затраты в соответствии с графиком выполнения работ к договору.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</si>
  <si>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</si>
  <si>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</si>
  <si>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Резервуар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</si>
  <si>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</si>
  <si>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</si>
  <si>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АСУТП компл.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</si>
  <si>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</si>
  <si>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</si>
  <si>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Ячейка силовая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</si>
  <si>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</si>
  <si>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</si>
  <si>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</si>
  <si>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</si>
  <si>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</si>
  <si>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</si>
  <si>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</si>
  <si>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</si>
  <si>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</si>
  <si>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</si>
  <si>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</si>
  <si>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</si>
  <si>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</si>
  <si>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</si>
  <si>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</si>
  <si>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Установка для резервирования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</si>
  <si>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</si>
  <si>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</si>
  <si>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</si>
  <si>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</si>
  <si>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</si>
  <si>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</si>
  <si>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</si>
  <si>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</si>
  <si>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</si>
  <si>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</si>
  <si>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</si>
  <si>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</si>
  <si>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</si>
  <si>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 xml:space="preserve"> МФУ монохромное - 3шт.</t>
  </si>
  <si>
    <t>МФУ</t>
  </si>
  <si>
    <t>Покупка спецавтомобиль вакуумная машина на базе Камаз-43253-3010 28 КО520К БТЭЦ 1 шт.</t>
  </si>
  <si>
    <t>I_505-АГ-27-133</t>
  </si>
  <si>
    <t>спецавтомобиль вакуумная машина на базе Камаз-43253-3010 28 КО520К - 1шт.</t>
  </si>
  <si>
    <t>В связи с поздним заключением договора, срок поставки перенесён на 1 квартал 2022 г.</t>
  </si>
  <si>
    <t>Покупка ГАЗон NEXT ГАЗ-C41R13 вакуумка БТЭЦ 1 шт.</t>
  </si>
  <si>
    <t>I_505-АГ-27-134</t>
  </si>
  <si>
    <t xml:space="preserve"> ГАЗон NEXT ГАЗ-C41R13 - 1шт.</t>
  </si>
  <si>
    <t>Покупка Двухэлектродный датчик электропроводимости Condemax CLS12 с компект. СП РГРЭС (1 шт)</t>
  </si>
  <si>
    <t>I_505-АГ-27-143</t>
  </si>
  <si>
    <t>двухэлектродный датчик электропроводимости Condemax CLS12 - 1шт.</t>
  </si>
  <si>
    <t>Изменение срока реализации проекта в связи с корректировкой графика реализации проекта по причине необеспеченности проекта источником финансирования до 2026 года.</t>
  </si>
  <si>
    <t>Покупка Галогенный течеискатель ИГС-1 СП РГРЭС (1 шт)</t>
  </si>
  <si>
    <t>I_505-АГ-27-147</t>
  </si>
  <si>
    <t>галогенный течеискатель ИГС-1 - 1шт.</t>
  </si>
  <si>
    <t>Изменение срока реализации проекта в связи с корректировкой графика реализации проекта по причине необеспеченности проекта источником финансирования до 2027 года.</t>
  </si>
  <si>
    <t>Покупка Весы ВЛ-124В 1 шт, СП РГРЭС</t>
  </si>
  <si>
    <t>K_505-АГ-27-208</t>
  </si>
  <si>
    <t>весы ВЛ-124В - 1шт.</t>
  </si>
  <si>
    <t>Покупка Гидробур Delta RD7 с шнекобуром S5 1шт, СП РГРЭС</t>
  </si>
  <si>
    <t>K_505-АГ-27-209</t>
  </si>
  <si>
    <t>гидробур Delta RD7 - 1шт.</t>
  </si>
  <si>
    <t>Отказ от реализации проекта в связи с изменением технологических решений.</t>
  </si>
  <si>
    <t>Покупка Трансформатора напряжения систем шин ЗРУ-35 кВ 2 шт, СП РГРЭС</t>
  </si>
  <si>
    <t>K_505-АГ-27-210</t>
  </si>
  <si>
    <t>трансформатор напряжения систем шин ЗРУ-35 кВ - 2шт.</t>
  </si>
  <si>
    <t>Покупка автомобиль легковой LADA GRANTA СП БТЭЦ, 2 шт</t>
  </si>
  <si>
    <t>N_505-АГ-27-217</t>
  </si>
  <si>
    <t>Автомобиль легковой LADA GRANTA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</si>
  <si>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</si>
  <si>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</si>
  <si>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</si>
  <si>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 xml:space="preserve">Электропеч для обжига с выкатным подом и с температурой нагрева до 1200 °С 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</si>
  <si>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</si>
  <si>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</si>
  <si>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</si>
  <si>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</si>
  <si>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</si>
  <si>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</si>
  <si>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 xml:space="preserve">Участки тепловых сетей в пгт. Прогресс </t>
  </si>
  <si>
    <t>Новый проект. Включен в ИПР на основании протокола заседания комиссии по собственности АО «ДГК» от 14.09.2021 №19 в рамках Программы доп. мероприятий, реализуемых в ценовой зоне теплоснабжения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</si>
  <si>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</si>
  <si>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</si>
  <si>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</si>
  <si>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</si>
  <si>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</si>
  <si>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</si>
  <si>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</si>
  <si>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</si>
  <si>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</si>
  <si>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</si>
  <si>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</si>
  <si>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</si>
  <si>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</si>
  <si>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тепловая сеть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</si>
  <si>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 Проект реализован в полном объеме.</t>
  </si>
  <si>
    <t>Прокладка тепловой сети от УТ01068А до пер. Овражный 3, г. Артем</t>
  </si>
  <si>
    <t>M_505-ПГт-180тп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</si>
  <si>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№259/ПГ-21 от 27.04.2021). Реализация в объединенном проекте N_505-ПГт-198тп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</si>
  <si>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</si>
  <si>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</si>
  <si>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</si>
  <si>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</si>
  <si>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</si>
  <si>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</si>
  <si>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</si>
  <si>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</si>
  <si>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Новый проект, включен в ИПР на основании заключенного договора на технологическое присоединение. Проект реализован в полном объеме.</t>
  </si>
  <si>
    <t>Прокладка тепловой сети от УТ01068А до пер. Овражный 3,4,5.7, г. Артем, СП Приморские тепловые сети</t>
  </si>
  <si>
    <t>N_505-ПГт-198тп</t>
  </si>
  <si>
    <t>В соответствии с конструкторским решением реализациия проектов M_505-ПГт-180тп, M_505-ПГт-181тп, M_505-ПГт-182тп, M_505-ПГт-183тп оптимальна в единой тепловой сети с ответвлением к ж/домам. Сметная стоимость по факту составила большую сумму чем по Агенству по тарифам №55/5 от 15.12.2021 и договорам  №185/ПГ-22 от 13.04.2022, №186/ПГ-22 от 13.04.2022, №188/ПГ-22 от 13.04.2022 разница в сторону увеличения за счет предпринимательской прибыли. Проект реализован в полном объеме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</si>
  <si>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</si>
  <si>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</si>
  <si>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</si>
  <si>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</si>
  <si>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 xml:space="preserve">Тепловая сеть от УТ-0251 до границ участка Апарт-отель </t>
  </si>
  <si>
    <t>Изменение сроков реализации проекта обусловлено корректировкой графика работ.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</si>
  <si>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</si>
  <si>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</si>
  <si>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№257/ПГ-21 от 27.04.2021).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</si>
  <si>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</si>
  <si>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</si>
  <si>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№267/71-21 от 01.03.2021).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</si>
  <si>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</si>
  <si>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</si>
  <si>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№79/71-21 от 21.01.2021).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</si>
  <si>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</si>
  <si>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</si>
  <si>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Новый проект. Включен в ИПР на основании заключенного договора на технологическое присоединение к системе теплоснабжения. Реализация проекта запланирована в 2023г. К учету приняты топографо-геодезические работы.</t>
  </si>
  <si>
    <t>3.1.3.4</t>
  </si>
  <si>
    <t xml:space="preserve">Расширение котельной "Северная" с установкой котла КВГМ-100. (СП ПТС) </t>
  </si>
  <si>
    <t>F_505-ПГт-1тп</t>
  </si>
  <si>
    <t>котельный зал 15м</t>
  </si>
  <si>
    <t>Изменение срока реализации проекта и объемов инвестиций по годам обусловлено корректировкой графика выполнения работ ввиду изменения производственных потребностей. Реализация проекта запланирована на 2023 г.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</si>
  <si>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</si>
  <si>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</si>
  <si>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</si>
  <si>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</si>
  <si>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</si>
  <si>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</si>
  <si>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</si>
  <si>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</si>
  <si>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</si>
  <si>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</si>
  <si>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Участок тепловой сети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</si>
  <si>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</si>
  <si>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</si>
  <si>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</si>
  <si>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</si>
  <si>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</si>
  <si>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</si>
  <si>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</si>
  <si>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Выполнение ПИР по факту заключения договора на техприсоединение объекта за счет платы по индивидуальному тарифу. Договор на подключение №85/71-21 от 25.01.2021, ООО "Строй Проект".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</si>
  <si>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</si>
  <si>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</si>
  <si>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</si>
  <si>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</si>
  <si>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</si>
  <si>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</si>
  <si>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</si>
  <si>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</si>
  <si>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</si>
  <si>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</si>
  <si>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</si>
  <si>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</si>
  <si>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здания безъемкостной разгрузки - 1шт.</t>
  </si>
  <si>
    <t>Ввод объекта незавершенного строительства, запланированный в 2021 г., всвязи с продлением сроков выполнения работ. Доп.соглашение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</si>
  <si>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</si>
  <si>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</si>
  <si>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</si>
  <si>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</si>
  <si>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</si>
  <si>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</si>
  <si>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система АСУ и ТП- 1 шт.</t>
  </si>
  <si>
    <t>Корректировка срока окончания ПИР (доп.соглашение №1 от 19.04.2022,№ 2 от 29.07.2022 к договору № 390/ПГ-21 от 24.08.2021.) Работы по проектированию завершены 12.2022 г.</t>
  </si>
  <si>
    <t>Модернизация АСУ и ТП турбинного и котельного оборудования Артемовской ТЭЦ</t>
  </si>
  <si>
    <t>I_505-ПГг-80</t>
  </si>
  <si>
    <t>Официальное прекращение поставок з/ч и комплектующих на территории РФ компанией "АББ-Автоматизация",всвязи с проведением СВО принято решение провести перепроектировку проекта с разработкой техно рабочего проекта АСУ ТП на базе несанкционного оборудования и проведение СМР в рамках программы продления срока реализации проекта на 2023 год. Сумма строительно-монтажных работ будет уточнена по результатам проектных работ.</t>
  </si>
  <si>
    <t>3.3.2</t>
  </si>
  <si>
    <t>Модернизация АСУ и ТП котельного оборудования  СП Приморские тепловые сети</t>
  </si>
  <si>
    <t>I_505-ПГт-104</t>
  </si>
  <si>
    <t>Продление срока окончания ПИР на 2022 год (допсоглашение №1 от 18.11.2021 к договору №175/ПГ-21 от 29.03.2021). Закупочные процедуры по выбору подрядной организации завершены в конце 2022 г. Заключен договор № 467/ПГ-22 от 09.12.2022, в соответствии с графиком окончание работ в 4 кв.2023 г.</t>
  </si>
  <si>
    <t>Замена насосов рециркуляции сетевой воды пиковой водогрейной котельной Восточная ТЭЦ, 9 шт</t>
  </si>
  <si>
    <t>M_505-ПГг-161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</si>
  <si>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</t>
  </si>
  <si>
    <t>3.3.3</t>
  </si>
  <si>
    <t>Техперевооружение теплотрассы УТ 0405 - УТ 0407 ул.Алеутская,  Дн 273х8 L=270м.п.   (СП ПТС)</t>
  </si>
  <si>
    <t>H_505-ПГт-5-43</t>
  </si>
  <si>
    <t>Участок теплотрассы 1 шт.</t>
  </si>
  <si>
    <t xml:space="preserve">Увеличение стоимости  проекта от плановых по результатам закупочных процедур на выполнение СМР. 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</si>
  <si>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</si>
  <si>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</si>
  <si>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 xml:space="preserve">Участок теплотрассы 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</si>
  <si>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выполнены в полном объеме. Экономия по результатам закупочных процедур.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</si>
  <si>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</si>
  <si>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</si>
  <si>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</si>
  <si>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</si>
  <si>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Позднее заключение договора по причине увеличения стоимости проекта и длительного согласования изменения цены. К работам подрядчик приступил  22.09.2022г. Выполнены работы от т.А  в сторону УТ1417 -УТ1418 до УП2 . Окончание работ перенесено на 2023 г.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</si>
  <si>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</si>
  <si>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</si>
  <si>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</si>
  <si>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</si>
  <si>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</si>
  <si>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</si>
  <si>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</si>
  <si>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</si>
  <si>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ваполнены в полном объеме.</t>
  </si>
  <si>
    <t>Техперевооружение теплотрассы УТ 2419 - УТ 2421 ул.Станюковича,  Дн 630 L=820м.п.  Приморские тепловые сети</t>
  </si>
  <si>
    <t>K_505-ПГт-5-89</t>
  </si>
  <si>
    <t xml:space="preserve">Перенос частичного объема работ на 2023 год, вследствие возникшей необходимости проведения работ по выносу силового кабеля (411 п.м.) силами и средствами АО "ДРСК" в 2023г. </t>
  </si>
  <si>
    <t>Техперевооружение теплотрассы УТ 0707 - УТ 0707/2 ул.Хабаровская,  Дн 325 L=190м.п.   Приморские тепловые сети</t>
  </si>
  <si>
    <t>K_505-ПГт-5-90</t>
  </si>
  <si>
    <t xml:space="preserve">Позднее заключение договора по причине увеличения стоимости проекта и длительного согласования изменения цены. Договор заключен 02.09.2022 г. СМР ведутся, но подрядчик не предоставил отчетную документацию.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</si>
  <si>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</si>
  <si>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</si>
  <si>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</si>
  <si>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</si>
  <si>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</si>
  <si>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</si>
  <si>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 Работы выполнены в полном объеме.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</si>
  <si>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</si>
  <si>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</si>
  <si>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 xml:space="preserve">Новый проект, включен в ИПР на основании протокола тех. совещания №11 от 11.01.2022. 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</si>
  <si>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</si>
  <si>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</si>
  <si>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Перенос сроков выполнения работ с 2021 на 2022 г., по причине длительных закупочных процедур.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</si>
  <si>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</si>
  <si>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</si>
  <si>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</si>
  <si>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</si>
  <si>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Участок теплотрассы УТ 2604 т.А -УТ 2605</t>
  </si>
  <si>
    <t xml:space="preserve"> Проект исключен по причине необеспеченности источником финансирования.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</si>
  <si>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</si>
  <si>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</si>
  <si>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Участок теплотрассы УТ 2618 т.Б - УТ 2620 т Б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</si>
  <si>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</si>
  <si>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</si>
  <si>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Участок теплотрассы  УТ 1309-УТ 1310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</si>
  <si>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</si>
  <si>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</si>
  <si>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 xml:space="preserve">Участок теплотрассы  УТ 1311-УТ 1312 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</si>
  <si>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</si>
  <si>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</si>
  <si>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Участок теплотрассы  УТ 1047- УТ 1048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</si>
  <si>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</si>
  <si>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</si>
  <si>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Участок теплотрассы  УТ 1237- УТ 1238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</si>
  <si>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</si>
  <si>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</si>
  <si>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Участок теплотрассы  УТ1246 т.Б -УТ1248</t>
  </si>
  <si>
    <t>Техперевооружение теплотрассы УТ 1306 -УТ 1307, ул. Вязовая, L=130 п.м., Дн 426, Приморские тепловые сети</t>
  </si>
  <si>
    <t>L_505-ПГт-163ис</t>
  </si>
  <si>
    <t>Участок теплотрассы  УТ 1306 -УТ 1307</t>
  </si>
  <si>
    <t>Техперевооружение теплотрассы УТ 0112-УТ0117, ул. Русская, L=520 п.м., Дн 720, Приморские тепловые сети</t>
  </si>
  <si>
    <t>L_505-ПГт-164ис</t>
  </si>
  <si>
    <t>Участок теплотрассы  УТ 0112-УТ0117</t>
  </si>
  <si>
    <t>Техперевооружение теплосетевого комплекса в г.Партизанск (СП ПТС) (инвестиционное обеспечение)</t>
  </si>
  <si>
    <t>I_505-ПГт-105</t>
  </si>
  <si>
    <t>Участок теплотрассы, 0,025км</t>
  </si>
  <si>
    <t>опоры теплотрассы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</si>
  <si>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</si>
  <si>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</si>
  <si>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тепловая изоляция- 1,665км.</t>
  </si>
  <si>
    <t>тепловая изоляция- 1,5 км.</t>
  </si>
  <si>
    <t>Снижение от плановых затрат по результатам проведённых торгов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</si>
  <si>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</si>
  <si>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</si>
  <si>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</si>
  <si>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</si>
  <si>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</si>
  <si>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</si>
  <si>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</si>
  <si>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 xml:space="preserve">система охранного освещения </t>
  </si>
  <si>
    <t>Перенос работ на 2024 год вследствие принятия решения о нецелесообразности несения затрат в 2022г, по причине планируемой реконструкции станции.</t>
  </si>
  <si>
    <t>Техперевооружение комплекса инженерно-технических средств физической защиты СП "Артемовская ТЭЦ"</t>
  </si>
  <si>
    <t>H_505-ПГг-18</t>
  </si>
  <si>
    <t>система охранного освещения</t>
  </si>
  <si>
    <t>Пост охраны-2 шт, противотаранный барьер-1шт,сетчатое ограждение-  3 компл.</t>
  </si>
  <si>
    <t>Модернизация участка холодного водоснабжения (2 очередь) Партизанской ГРЭС</t>
  </si>
  <si>
    <t>J_505-ПГг-103</t>
  </si>
  <si>
    <t>участок холодного водоснабжения</t>
  </si>
  <si>
    <t>Реализация проекта не осуществляется в связи с передачей объекта в собственность администрации г. Партизанск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</si>
  <si>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</si>
  <si>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</si>
  <si>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</si>
  <si>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</si>
  <si>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система для сбора дренажных вод мазутохозяйства</t>
  </si>
  <si>
    <t>Устройство системы аспирации пыления трактов топливоподачи, СП Артемовской ТЭЦ</t>
  </si>
  <si>
    <t>K_505-ПГг-135</t>
  </si>
  <si>
    <t>система аспирации на узлах пересыпки трактов топливоподачи</t>
  </si>
  <si>
    <t>Изменение стоимости, объемов инвестиций по годам реализации проекта по результатам ПИР, в соответствии с разработанной проектно-сметной документацией.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</si>
  <si>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</si>
  <si>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</si>
  <si>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водовод - 1028м.</t>
  </si>
  <si>
    <t>водовод - 1570 м.</t>
  </si>
  <si>
    <t>К вводу двух участков, незаконченного и запланированного к вводу в 2021 г. и запланированного к вводу в 2022 г.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</si>
  <si>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</si>
  <si>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</si>
  <si>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</si>
  <si>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</si>
  <si>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ограждение из панелей сварных с верхним барьером безопасности типа «Егоза» - 272м.</t>
  </si>
  <si>
    <t>калитка-4шт,распашные ворота-5шт,ограждение из готовых  сетчатых панелей с V –образным козырьком-434,20м. Система охранной сигнализации -1 , система контроля и управления доступом - 1, система сбора и обработки информации - 1, система охранного освещения - 1, система электропитания 1.</t>
  </si>
  <si>
    <t>Ввод объекта незавершенного строительства, запланированный в 2021 г., всвязи с продлением сроков выполнения работ, в следствии неисполнения подрядчиком договорных обязательств 2021 года.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</si>
  <si>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</si>
  <si>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</si>
  <si>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ворота пожарного выезда - 4шт;
калитка - 3шт.</t>
  </si>
  <si>
    <t>откатные ворота-1шт, шлюз-1шт,шлагбаум-1шт,распашные ворота-3шт,калитка - 3шт,ограждение из готовых  сетчатых панелей с V –образным козырьком-441,87м.</t>
  </si>
  <si>
    <t>Ввод объекта незавершенного строительства, запланированный в 2021 г., всвязи с продлением сроков выполнения работ, в следствии неисполнения подрядчиком договорных обязательств 2021 года. Обязательства отчетного периода подрядной организацией  не выполнены. Проводятся согласования на продление сроков работ и исправление замечаний в выполненных работах.</t>
  </si>
  <si>
    <t>Устройство системы автоматизации ж/д переезда перед ТЦ "Северная"  Приморские тепловые сети</t>
  </si>
  <si>
    <t>J_505-ПГт-123</t>
  </si>
  <si>
    <t xml:space="preserve"> система автоматизации ж/д переезда</t>
  </si>
  <si>
    <t>Изменение стоимости проекта по результатам проведенных ПИР. Корректировка графика реализации проекта, объемов финансирования в соответствии со стоимостью проекта: первоначальная сметная стоимость была сформирована на стадии планирования инвестиционного проекта. Затем был заключен договор №176ПГ-20 от 24.05.2020г с специализированной подрядной организацией ООО "Синтез-Прогресс". Подрядной организацией разработан проект и выполнен сметный расчет. В результате проектирования возникла необходимость выполнения дополнительных работ с использованием соответствующего оборудования и материалов, т.е. увеличение капитальных вложений. Первоначально СП ПТС планировало реализовать проект в 2022г, но с учетом увеличения стоимости работ приняли решение о выполнении части работ в 2023г. В связи резким повышением цен на материалы и оборудование в 2022г принято решение реализацию данного проекта перенести на более поздние сроки.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</si>
  <si>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</si>
  <si>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</si>
  <si>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</si>
  <si>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</si>
  <si>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</si>
  <si>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</si>
  <si>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система аспирации на узлах пересыпки трактов топливоподачи </t>
  </si>
  <si>
    <t>система аспирации на узлах пересыпки трактов топливоподачи (4 фильтровальных акрегата)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</si>
  <si>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</si>
  <si>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</si>
  <si>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</si>
  <si>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</si>
  <si>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Позднее заключение договора на проведение ПИР и СМР с ООО "ЭнергоСтройВосток"№519ПГ-22 от 30.12.2022, срок реализации 1 полугодие 2023 г.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</si>
  <si>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</si>
  <si>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</si>
  <si>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вакуумный (элегазовый) выключатель - 16шт.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</si>
  <si>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</si>
  <si>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</si>
  <si>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система автоматических средств измерения и учета объема сбросов загрязняющих веществ в водоем</t>
  </si>
  <si>
    <t xml:space="preserve"> Стоимость проекта уменьшилась по причине использования оборудования российского производителя. Работы выполнены в полном объеме.</t>
  </si>
  <si>
    <t>Замена бака аккумулятора  емк. 3 000 м3 ст.№2 КЦ-1 СП Приморские тепловые сети</t>
  </si>
  <si>
    <t>K_505-ПГт-138</t>
  </si>
  <si>
    <t xml:space="preserve"> бак-аккумулятор емкостью 3000 м3 - 1шт.</t>
  </si>
  <si>
    <t>Изменение стоимости проекта по причине увеличения стоимости оборудования. Заключен договор на выполнение СМР №427ПГ-22 от 27.12.2022г., реализация по графику в 2023 г.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</si>
  <si>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</si>
  <si>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</si>
  <si>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</si>
  <si>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</si>
  <si>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деаэратор ДВ-400М - 1шт.</t>
  </si>
  <si>
    <t>По причине увеличении стоимости материалов подрядчика, проводятся согласования изменения стоимости договора в сторону увеличения. К учету принята стоимость оборудования, переданного подрядчику для монтажа (оборудование приобретено с удорожанием запланированной стоимости).</t>
  </si>
  <si>
    <t>Техперевооружение системы управления информационной безопасности, Приморские тепловые сети</t>
  </si>
  <si>
    <t>K_505-ПГт-143</t>
  </si>
  <si>
    <t xml:space="preserve">Длительные закупочные процедуры по выбору подрядной организации на выполнение монтажа основного оборудования. 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</si>
  <si>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</si>
  <si>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</si>
  <si>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прибор учета тепловой энергии - 1шт.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</si>
  <si>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</si>
  <si>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</si>
  <si>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</si>
  <si>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</si>
  <si>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</si>
  <si>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</si>
  <si>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 xml:space="preserve"> системы защиты от дуговых замыканий на КРУ 6 кВ - 4 шт.</t>
  </si>
  <si>
    <t>Устройство дуговой защиты Орион-ДЗ</t>
  </si>
  <si>
    <t>Удорожание стоимости проекта, вследствие роста цен на оборудование.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</si>
  <si>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</si>
  <si>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</si>
  <si>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</si>
  <si>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</si>
  <si>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</si>
  <si>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</si>
  <si>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</si>
  <si>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</si>
  <si>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</si>
  <si>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</si>
  <si>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</si>
  <si>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</si>
  <si>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</si>
  <si>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</si>
  <si>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</si>
  <si>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свободная емкость для складирования золошлакоотходов объемом 243 тыс.м3</t>
  </si>
  <si>
    <t>Исключены работы по наращиванию дамбы золоотвала, всвязи с корректировкой графика по годам реализации инвестиционного проекта. На 2022 год запланировано выполнение только ПИР. ПИР выполнены ранее запланированного срока.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</si>
  <si>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</si>
  <si>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</si>
  <si>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</si>
  <si>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</si>
  <si>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Изменение срока реализации проекта, стоимости проекта и объемов инвестиций по годам реализации проекта обусловлено учетом фактических условий заключенного договора  №9/ПГ-19 от 14.01.2019; Д/с 2 от 06.11.19 (измен-е стоимости д-ра,сроков вып-ния, из-е наим-я объекта); Д/с 3 от 24.04.2021 (изм-е титула , срока, суммы работ); Д/с 4 от 08.09.2021 (увелич стоим-ти-доп.работы) ;Д/с 5 от 23.11.2022 (изм суммы договора, исключение объемов работ). ПСД планируется к продаже в ПАО "РусГидро" для дальнейшей реализации</t>
  </si>
  <si>
    <t>Разработка ПИР для техперевооружения громкоговорящей связи Восточной ТЭЦ</t>
  </si>
  <si>
    <t>M_505-ПГг-160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</si>
  <si>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</si>
  <si>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</si>
  <si>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</si>
  <si>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Покупка мобильной установки для очистки турбинного масла для Восточной ТЭЦ,  1 шт.</t>
  </si>
  <si>
    <t>M_505-ПГг-39-188</t>
  </si>
  <si>
    <t xml:space="preserve"> установка для очистки турбинного масла</t>
  </si>
  <si>
    <t>Покупка системы гарантированного электропитания 20000Кв Артемовская ТЭЦ, 1 шт.</t>
  </si>
  <si>
    <t>L_505-ПГг-39-179</t>
  </si>
  <si>
    <t xml:space="preserve"> система гарантированного электропитания 20000К- 1 шт.</t>
  </si>
  <si>
    <t>Покупка бульдозера ДЭТ-400Б1З2, СП Артемовская ТЭЦ,, кол-во 5 шт.</t>
  </si>
  <si>
    <t>F_505-ПГг-39-1</t>
  </si>
  <si>
    <t xml:space="preserve"> бульдозер ДЭТ-400Б1З2 - 1шт.</t>
  </si>
  <si>
    <t>Покупка тепловоза ТЭМ-18  СП Партизанская ГРЭС, кол-во 1.шт.</t>
  </si>
  <si>
    <t>L_505-ПГг-39-149</t>
  </si>
  <si>
    <t xml:space="preserve"> тепловоза ТЭМ-18  -1.шт.</t>
  </si>
  <si>
    <t>Длительные закупочные процедуры  договор подписан 27.09.2022 г., а также длительной поставкой техники.</t>
  </si>
  <si>
    <t>Покупка толщиномера ультразвукового УТ-907 Партизанская ГРЭС 2 шт.</t>
  </si>
  <si>
    <t>I_505-ПГг-39-58</t>
  </si>
  <si>
    <t>толщиномер ультразвуковой УТ-907 - 1шт.</t>
  </si>
  <si>
    <t>Покупка дефектоскопа А1214 "EXPERT"  Артемовской ТЭЦ 2 шт.</t>
  </si>
  <si>
    <t>I_505-ПГг-39-59</t>
  </si>
  <si>
    <t>дефектоскоп А1214 "EXPERT" - 1шт.</t>
  </si>
  <si>
    <t>Покупка дефектоскопа ультразвукового дефектоскопа УД 9812 УРАЛЕЦ Партизанская ГРЭС 2 шт.</t>
  </si>
  <si>
    <t>I_505-ПГг-39-61</t>
  </si>
  <si>
    <t>ультразвуковой дефектоскоп УД 9812 УРАЛЕЦ - 1шт.</t>
  </si>
  <si>
    <t xml:space="preserve">В связи с геополитической обстановкой в стране, приоритет в выборе оборудования был сделан в сторону аналога Российского производителя. Но с задаными техническими парамерами, оборудование отсутствует </t>
  </si>
  <si>
    <t>Покупка вихретокового трещиномера ГАЛС ВД-103 Артемовской ТЭЦ 1 шт</t>
  </si>
  <si>
    <t>I_505-ПГг-39-78</t>
  </si>
  <si>
    <t>вихретоковой трещиномер ГАЛС ВД-103 - 1шт.</t>
  </si>
  <si>
    <t>Покупка вихретокового трещиномера ГАЛС ВД-103 Партизанская ГРЭС 1 шт.</t>
  </si>
  <si>
    <t>I_505-ПГг-39-80</t>
  </si>
  <si>
    <t>Проект исключен из ИПР (при формировании закупки), вследствии значительного удорожания.</t>
  </si>
  <si>
    <t>Покупка ультразвукового твердомера ТКМ-459 С Артемовской ТЭЦ 1 шт.</t>
  </si>
  <si>
    <t>I_505-ПГг-39-81</t>
  </si>
  <si>
    <t>ультразвуковой твердомер ТКМ-459 С - 1шт.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</si>
  <si>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</si>
  <si>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</si>
  <si>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</si>
  <si>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</si>
  <si>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 xml:space="preserve">Аппарат для испытания изоляции АИД-70 М </t>
  </si>
  <si>
    <t>Покупка аппарата для определения стабильности масел АПСМ-1МАртемовская ТЭЦ, 1 шт.</t>
  </si>
  <si>
    <t>L_505-ПГг-39-174</t>
  </si>
  <si>
    <t xml:space="preserve"> аппарат для определения стабильности масел АПСМ-1М- 1 шт.</t>
  </si>
  <si>
    <t>Покупка виброанализатора ViAna-1 Артемовская ТЭЦ, 1 шт.</t>
  </si>
  <si>
    <t>L_505-ПГг-39-175</t>
  </si>
  <si>
    <t>виброанализатор ViAna-1 - 1 шт.</t>
  </si>
  <si>
    <t>Покупка лабораторной электропечи SNOL 7.2/1100 с программным управлением Артемовская ТЭЦ, 1 шт.</t>
  </si>
  <si>
    <t>L_505-ПГг-39-176</t>
  </si>
  <si>
    <t xml:space="preserve"> лабораторная электропечь SNOL 7.2/1100 с программным управлением- 1 шт.</t>
  </si>
  <si>
    <t xml:space="preserve"> Экономия по результатам закупочных процедур.</t>
  </si>
  <si>
    <t>Покупка прибора контроля чистоты жидкости ПКЖ-904А Артемовская ТЭЦ, 1 шт.</t>
  </si>
  <si>
    <t>L_505-ПГг-39-177</t>
  </si>
  <si>
    <t xml:space="preserve"> прибор контроля чистоты жидкости ПКЖ-904А - 1 шт.</t>
  </si>
  <si>
    <t>Покупка спектрофотометра UNIKO 1201Артемовская ТЭЦ, 1 шт.</t>
  </si>
  <si>
    <t>L_505-ПГг-39-180</t>
  </si>
  <si>
    <t xml:space="preserve"> спектрофотометр UNIKO 1201- 1 шт.</t>
  </si>
  <si>
    <t>Покупка сушильного шкафа BINDERАртемовская ТЭЦ, 1 шт.</t>
  </si>
  <si>
    <t>L_505-ПГг-39-181</t>
  </si>
  <si>
    <t xml:space="preserve"> сушильный шкаф BINDER-1 шт.</t>
  </si>
  <si>
    <t>Сушильный шкаф BINDER</t>
  </si>
  <si>
    <t>Покупка систем кондиционирования колонного типа, модель LG UP48WC Артемовская ТЭЦ, 5 шт.</t>
  </si>
  <si>
    <t>L_505-ПГг-39-178</t>
  </si>
  <si>
    <t>система кондиционирования колонного типа, модель LG UP48WC -5 шт.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</si>
  <si>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</si>
  <si>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</si>
  <si>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</si>
  <si>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</si>
  <si>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 xml:space="preserve">Аппарат для испытания диэлектриков АИСТ-100М 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</si>
  <si>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</si>
  <si>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</si>
  <si>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Калибратор температуры с измерительным модулем ЭЛЕМЕР-КТ-200К/М2(И) с измерительным модулем.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</si>
  <si>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</si>
  <si>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</si>
  <si>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Пневматический нагнетатель среды для проведения периодической поверки и калибровки реле и преобразователей давления с унифицированным выходным сигналом ЭЛЕМЕР-PRV-6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</si>
  <si>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</si>
  <si>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</si>
  <si>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 xml:space="preserve">Электрогидравлическаяй установка для чистки теплообменников и поверхностей нагрева паровых котлоагрегатов «Вулкан-БС» 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</si>
  <si>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</si>
  <si>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</si>
  <si>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резчик швов HUSQVARNA FS-524 - 1шт.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</si>
  <si>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</si>
  <si>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</si>
  <si>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 прибор для  диагностики повреждений трубопроводов - 1шт.</t>
  </si>
  <si>
    <t>Проект исключен с целью высвобождения средств для реализации «Концепции по снижению потерь тепловой энергии, теплоносителя и достижению нормативного уровня потерь», утвержденной приказом АО «ДГК» от 06.04.2021 № 277.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</si>
  <si>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</si>
  <si>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</si>
  <si>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автомобильный кран КС-55713-1К-2 «Клинцы» на базе шасси КамАЗ-65115 - 1шт.</t>
  </si>
  <si>
    <t xml:space="preserve">Покупка самосвала 5 тонн Газон NEXT 1шт, Приморские тепловые сети </t>
  </si>
  <si>
    <t>K_505-ПГт-11-114</t>
  </si>
  <si>
    <t>самосвал 5 тонн Газон NEXT - 1шт.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</si>
  <si>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</si>
  <si>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</si>
  <si>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</si>
  <si>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</si>
  <si>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</si>
  <si>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>автомобиль ГАЗ 322173 - 1шт.</t>
  </si>
  <si>
    <t xml:space="preserve">Покупка легкового автомобиля УАЗ патриот, 1шт. 
Приморские тепловые сети  </t>
  </si>
  <si>
    <t>J_505-ПГт-11-56</t>
  </si>
  <si>
    <t>легковой автомобиль УАЗ патриот - 1шт.</t>
  </si>
  <si>
    <t xml:space="preserve">Покупка Самосвал-Камаз 43255-6010-69, 2шт. (1шт - 2022г, 1шт - 2024г.) 
Приморские тепловые сети   </t>
  </si>
  <si>
    <t>J_505-ПГт-11-57</t>
  </si>
  <si>
    <t>самосвал-Камаз 43255-6010-69 - 1шт.</t>
  </si>
  <si>
    <t>Покупка станка для резки труб электрического ПТМ 14-60 Приморские тепловые сети 2 шт.</t>
  </si>
  <si>
    <t>J_505-ПГт-11-82</t>
  </si>
  <si>
    <t>станок для резки труб электрического ПТМ 14-60 -  1шт.</t>
  </si>
  <si>
    <t>Покупка анализатора кислорода в воде «МАРК-3010»,  3 шт. Приморские тепловые сети</t>
  </si>
  <si>
    <t>J_505-ПГт-11-69</t>
  </si>
  <si>
    <t>анализатор кислорода в воде «МАРК-3010» - 1шт.</t>
  </si>
  <si>
    <t>Анализатор кислорода в воде «МАРК-3010"</t>
  </si>
  <si>
    <t>Покупка газоанализатора "ДЖИН-ГАЗ" ГСБ-3М-05,  1шт. Приморские тепловые сети</t>
  </si>
  <si>
    <t>J_505-ПГт-11-73</t>
  </si>
  <si>
    <t>газоанализатор "ДЖИН-ГАЗ" ГСБ-3М-05 - 1шт.</t>
  </si>
  <si>
    <t>Газоанализатор "ДЖИН-ГАЗ" ГСБ-3М-05</t>
  </si>
  <si>
    <t>Покупка настольной нагревательной плиты LOIP LH-302,  1шт. Приморские тепловые сети</t>
  </si>
  <si>
    <t>J_505-ПГт-11-76</t>
  </si>
  <si>
    <t>настольная нагревательная плита LOIP LH-302 - 1шт.</t>
  </si>
  <si>
    <t>Проект исключен в соответствии с позицией ДКУиО ПАО "РусГидро" о стоимостном лимите для малоценных ОС  в 100 тыс. руб.(п.5 ФСБУ 6/20)</t>
  </si>
  <si>
    <t>Покупка Спектрофатометра ЮНИКОМ 1201,  1шт. Приморские тепловые сети</t>
  </si>
  <si>
    <t>J_505-ПГт-11-77</t>
  </si>
  <si>
    <t>Спектрофатометр ЮНИКОМ 1201</t>
  </si>
  <si>
    <t>Покупка инверторная электростанция FUBAG TI 7000 A ES 6,5кВт- 1шт. СП Примоские тепловые сети</t>
  </si>
  <si>
    <t>L_505-ПГт-11-124</t>
  </si>
  <si>
    <t>инверторная электростанция FUBAG TI 7000 A ES 6,5кВт- 1шт</t>
  </si>
  <si>
    <t>Покупка помпы для сильнозагрязненной воды  ROBIN SUBARU PTG208ST- 1шт. СП Примоские тепловые сети</t>
  </si>
  <si>
    <t>L_505-ПГт-11-125</t>
  </si>
  <si>
    <t>помпа для сильнозагрязненной воды  ROBIN SUBARU PTG208ST- 1шт.</t>
  </si>
  <si>
    <t>Покупка помпы для сильнозагрязненной воды  Yanmar YDP20TN-E- 1шт. СП Примоские тепловые сети</t>
  </si>
  <si>
    <t>L_505-ПГт-11-126</t>
  </si>
  <si>
    <t xml:space="preserve">помпа для сильнозагрязненной воды  Yanmar YDP20TN-E- 1шт. </t>
  </si>
  <si>
    <t>Покупка отбойного молотока TE 2000-AVR Компл+дол. 50см - 1шт. СП Примоские тепловые сети</t>
  </si>
  <si>
    <t>L_505-ПГт-11-127</t>
  </si>
  <si>
    <t xml:space="preserve"> отбойный молоток TE 2000-AVR Компл+дол. 50см - 1шт. </t>
  </si>
  <si>
    <t>Покупка переносного трубореза электрический ПТМ 14-60 1шт СП Приморские тепловые сети</t>
  </si>
  <si>
    <t>L_505-ПГт-11-128</t>
  </si>
  <si>
    <t xml:space="preserve"> переносной труборез электрический ПТМ 14-60 1шт 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</si>
  <si>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</si>
  <si>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</si>
  <si>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 xml:space="preserve">иброанализатор СД-23 в стандартном комплекте, с беспроводным каналом ДО и доп ПО балансировка- 1шт. </t>
  </si>
  <si>
    <t>Покупка  течеискателя Успех АТ-407НД- 1шт. СП Примоские тепловые сети</t>
  </si>
  <si>
    <t>L_505-ПГт-11-130</t>
  </si>
  <si>
    <t xml:space="preserve">  течеискатель Успех АТ-407НД- 1шт. </t>
  </si>
  <si>
    <t>Покупка дизель-генератора мощность 50кВт (2шт) СП Примоские тепловые сети</t>
  </si>
  <si>
    <t>L_505-ПГт-11-131</t>
  </si>
  <si>
    <t xml:space="preserve"> дизель-генератор мощность 50кВт (2шт) </t>
  </si>
  <si>
    <t>Покупка дизель-генератора мощность 100кВт (2шт)СП Примоские тепловые сети</t>
  </si>
  <si>
    <t>L_505-ПГт-11-132</t>
  </si>
  <si>
    <t xml:space="preserve"> дизель-генератор мощность 100кВт (2шт)</t>
  </si>
  <si>
    <t xml:space="preserve"> Покупка дизель-генератора мощность 120кВт (2шт)СП Примоские тепловые сети</t>
  </si>
  <si>
    <t>L_505-ПГт-11-133</t>
  </si>
  <si>
    <t xml:space="preserve"> дизель-генератор мощность 120кВт (2шт)</t>
  </si>
  <si>
    <t>Покупка дизель-генератора мощность 200кВтСП Примоские тепловые сети</t>
  </si>
  <si>
    <t>L_505-ПГт-11-134</t>
  </si>
  <si>
    <t>дизель-генератор мощность 200кВт-1 шт</t>
  </si>
  <si>
    <t>Покупка расходомера GE TransPort PT 900 - 1шт. СП Примоские тепловые сети</t>
  </si>
  <si>
    <t>L_505-ПГт-11-135</t>
  </si>
  <si>
    <t xml:space="preserve"> расходомер GE TransPort PT 900 - 1шт.</t>
  </si>
  <si>
    <t>портативный ультразвуковой расходометр Streamlux SLS-720P - 2шт.</t>
  </si>
  <si>
    <t>Покупка бензинового швонарезчика CF-12.4 В- 1шт. СП Примоские тепловые сети</t>
  </si>
  <si>
    <t>L_505-ПГт-11-136</t>
  </si>
  <si>
    <t xml:space="preserve"> бензиновый швонарезчик CF-12.4 В- 1шт.</t>
  </si>
  <si>
    <t>Покупка двухпостового сварочного генератора Shindawa DGW500DM/RU- 1шт. СП Примоские тепловые сети</t>
  </si>
  <si>
    <t>L_505-ПГт-11-137</t>
  </si>
  <si>
    <t xml:space="preserve">двухпостовый сварочный генератор Shindawa DGW500DM/RU- 1шт. </t>
  </si>
  <si>
    <t>Покупка мотопомпы бензиновой Skat МПБ-1800 грязевая- 1шт. СП Примоские тепловые сети</t>
  </si>
  <si>
    <t>L_505-ПГт-11-138</t>
  </si>
  <si>
    <t xml:space="preserve"> мотопомпа бензиновая Skat МПБ-1800 грязевая- 1шт.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</si>
  <si>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</si>
  <si>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</si>
  <si>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 xml:space="preserve"> молоток отбойный "Бетонолом", ЗУБР Профессионал, НЕХ28, (ЗМ-60-2000ВК)- 1шт.</t>
  </si>
  <si>
    <t>Покупка вибрационного катка SAMSAN RVR111, 1 шт.  СП Приморские тепловые сети</t>
  </si>
  <si>
    <t>L_505-ПГт-11-140</t>
  </si>
  <si>
    <t xml:space="preserve"> вибрационный каток SAMSAN RVR111, 1 шт.  </t>
  </si>
  <si>
    <t>Покупка генератора бензинового Krjnwerk LK 7500 6 кВт- 1шт. СП Примоские тепловые сети</t>
  </si>
  <si>
    <t>L_505-ПГт-11-141</t>
  </si>
  <si>
    <t>генератор бензиновый Krjnwerk LK 7500 6 кВт- 1шт.</t>
  </si>
  <si>
    <t xml:space="preserve"> Покупка генератора трассопоискового ТГ-24.30, 1 шт. СП Приморкие тепловые сети</t>
  </si>
  <si>
    <t>L_505-ПГт-11-142</t>
  </si>
  <si>
    <t xml:space="preserve">генератор трассопоисковый ТГ-24.30, 1 шт. </t>
  </si>
  <si>
    <t>Покупка микрометра ИКС-5- 1шт. СП Примоские тепловые сети</t>
  </si>
  <si>
    <t>L_505-ПГт-11-143</t>
  </si>
  <si>
    <t xml:space="preserve"> микрометр ИКС-5- 1шт. </t>
  </si>
  <si>
    <t>Покупка кондуктометра «МАРК-603», 4шт. СП Примоские тепловые сети</t>
  </si>
  <si>
    <t>L_505-ПГт-11-144</t>
  </si>
  <si>
    <t xml:space="preserve"> кондуктометр «МАРК-603», 1шт. </t>
  </si>
  <si>
    <t>Покупка барометра-анероида М-67, 2 шт. СП Примоские тепловые сети</t>
  </si>
  <si>
    <t>L_505-ПГт-11-145</t>
  </si>
  <si>
    <t>барометр-анероид М-67, 2 шт.</t>
  </si>
  <si>
    <t>Покупка газоанализатора ФП 11.2К, 3 шт. СП Примоские тепловые сети</t>
  </si>
  <si>
    <t>L_505-ПГт-11-146</t>
  </si>
  <si>
    <t xml:space="preserve">газоанализатор ФП 11.2К, 3 шт. </t>
  </si>
  <si>
    <t>Покупка коплекта оборудования для газовых анализаторов КГА-1-1, 3 шт. СП Примоские тепловые сети</t>
  </si>
  <si>
    <t>L_505-ПГт-11-147</t>
  </si>
  <si>
    <t xml:space="preserve"> копмлект оборудования для газовых анализаторов КГА-1-1, 3 шт. </t>
  </si>
  <si>
    <t>Покупка фильтровальной установки ПВФ 35/3, - 1шт. СП Примоские тепловые сети</t>
  </si>
  <si>
    <t>L_505-ПГт-11-148</t>
  </si>
  <si>
    <t xml:space="preserve"> фильтровальная установка ПВФ 35/3, - 1шт. </t>
  </si>
  <si>
    <t>Фильтровальная установка ПВФ 35/3</t>
  </si>
  <si>
    <t>Покупка муфельной печи ЭКПС-50 (код 5001), 1 шт. СП Приморские тепловые сети</t>
  </si>
  <si>
    <t>L_505-ПГт-11-149</t>
  </si>
  <si>
    <t xml:space="preserve"> муфельная печь ЭКПС-50 (код 5001), 1 шт. 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</si>
  <si>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</si>
  <si>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</si>
  <si>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квадрокоптер с тепловизером для инспекции теплотрасс - 1 шт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</si>
  <si>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</si>
  <si>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</si>
  <si>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</si>
  <si>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Регистрация патента по результатам НИОКР. Ввод в эксплуатацтю.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</si>
  <si>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</si>
  <si>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</si>
  <si>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</si>
  <si>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</si>
  <si>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</si>
  <si>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</si>
  <si>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Выкуп тепловой сети в г.Артем</t>
  </si>
  <si>
    <t>Выкуп тепловой сети в г.Артем. Решение СД, протокол №5 01.09.2022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</si>
  <si>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</si>
  <si>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</si>
  <si>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</si>
  <si>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</si>
  <si>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</si>
  <si>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</si>
  <si>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</si>
  <si>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</si>
  <si>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</si>
  <si>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</si>
  <si>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ячейка выключателя НУ 220 кВ - 1шт.</t>
  </si>
  <si>
    <t>По результатам технических решений срок  реализации проекта переносится на 2023.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</si>
  <si>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</si>
  <si>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</si>
  <si>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</si>
  <si>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</si>
  <si>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</si>
  <si>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</si>
  <si>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</si>
  <si>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</si>
  <si>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</si>
  <si>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</si>
  <si>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</si>
  <si>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</si>
  <si>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</si>
  <si>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</si>
  <si>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</si>
  <si>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</si>
  <si>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</si>
  <si>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энергоблок №1</t>
  </si>
  <si>
    <t>4.2.2</t>
  </si>
  <si>
    <t>4.2.3</t>
  </si>
  <si>
    <t>Реконструкция  II очереди МТС г. Нерюнгри" НГРЭС</t>
  </si>
  <si>
    <t>J_505-НГ-84</t>
  </si>
  <si>
    <t>II очередь МТС</t>
  </si>
  <si>
    <t>Изменение срока реализации проекта и объемов инвестиций по годам реализации проекта (решение подтверждено протоколом ТС от 06.06.2022 № 07-22), уточнением графика выполнения работ по проекту.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</si>
  <si>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</si>
  <si>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</si>
  <si>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</si>
  <si>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</si>
  <si>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</si>
  <si>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</si>
  <si>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</si>
  <si>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</si>
  <si>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</si>
  <si>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система автоматики разгрузки при близких коротких замыканиях - 1шт.</t>
  </si>
  <si>
    <t>Техперевооружение э/б ст. №2 НГРЭС</t>
  </si>
  <si>
    <t>J_505-НГ-81</t>
  </si>
  <si>
    <t>Перенос ранее призведенных оплат на  J_505-НГ-84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</si>
  <si>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</si>
  <si>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</si>
  <si>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</si>
  <si>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</si>
  <si>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Энергоблок №1</t>
  </si>
  <si>
    <t>Изменение объемов инвестиций по годам реализации связано корректировкой графика выполнения работ. Увеличение стоимости проекта связано с корректировкой состава работ по причине включения дополнительных работ, ранее не предусмотренных проектом. В состав проекта вклюбчены объемы работ по замене трансформатора ТСН-1 (ТРДНС-32000/15 У1 (УХЛ1). Решение подтверждается протоколом ТС от 06.06.2022 №07-22.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</si>
  <si>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</si>
  <si>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</si>
  <si>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</si>
  <si>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</si>
  <si>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Изменение условий предоставления услуг агента. Д/с 1 от 10.02.2022 г.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</si>
  <si>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</si>
  <si>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</si>
  <si>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ОРУ 110/220</t>
  </si>
  <si>
    <t>Выключатель В-203(замена маслянного на элегазовый)</t>
  </si>
  <si>
    <t>Изменение условий предоставления услуг по результатам заключения договоров на выполнение работ и поставку оборудования.</t>
  </si>
  <si>
    <t>Установка системы автоматического регулирования мощности энергоблоков № 1, 2, 3 Нерюнгринской ГРЭС</t>
  </si>
  <si>
    <t>F_505-НГ-16</t>
  </si>
  <si>
    <t>система автоматического регулирования мощности энергоблоков - 1шт.</t>
  </si>
  <si>
    <t>Экономия по результатам конкурсных процедур.</t>
  </si>
  <si>
    <t>Замена системы возбуждения турбогенераторов ТГ-2, ТГ-3 Нерюнгринской ГРЭС</t>
  </si>
  <si>
    <t>N_505-НГ-119</t>
  </si>
  <si>
    <t>Новый проект. Включен в ИПР в составе «Программы повышения надежности тепловых электростанций АО «ДГК». К учету приняты ПИР.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</si>
  <si>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</si>
  <si>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</si>
  <si>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</si>
  <si>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</si>
  <si>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</si>
  <si>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</si>
  <si>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</si>
  <si>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переоснащене КПП (досомтреовая площадка) - 1шт.</t>
  </si>
  <si>
    <t>Изменение срока реализации проекта и объемов инвестиций по годам реалиазции связано с корректировкой графика производства работ со сроком реализации в 2023 г.</t>
  </si>
  <si>
    <t>Техперевооружение комплекса инженерно-технических средств физической защиты НГРЭС</t>
  </si>
  <si>
    <t>F_505-НГ-11</t>
  </si>
  <si>
    <t>Изменение срока реализации проекта и объемов инвестиций по годам реалиазции связано с корректировкой графика производства работ: по решению РГ реализация проекта приоставлена в 2022 (возобновление с 2023).</t>
  </si>
  <si>
    <t>Техперевооружение комплекса инженерно-технических средств физической защиты ЧТЭЦ</t>
  </si>
  <si>
    <t>F_505-НГ-12</t>
  </si>
  <si>
    <t>техническое средство обнаружения (досмотра) металлических предметов и взрывчатых веществ - 1шт.</t>
  </si>
  <si>
    <t>КПП-2 шт.</t>
  </si>
  <si>
    <t xml:space="preserve">Монтаж азотной  установки НГРЭС, 1 шт.  </t>
  </si>
  <si>
    <t>H_505-НГ-54</t>
  </si>
  <si>
    <t>азотная установка - 1шт.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</si>
  <si>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</si>
  <si>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</si>
  <si>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</si>
  <si>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</si>
  <si>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Коплект защит</t>
  </si>
  <si>
    <t>Перенос срока выполнения работ 2021 г. ДС 1 от 30.12.2021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</si>
  <si>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</si>
  <si>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</si>
  <si>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система автоматического пожаротушения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</si>
  <si>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</si>
  <si>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</si>
  <si>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программно-технического комплекс (АСУ ТП ТКПП и ТКГ)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</si>
  <si>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</si>
  <si>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</si>
  <si>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пассажирский  лифт - 3шт.</t>
  </si>
  <si>
    <t>Изменение условий предоставления услуг по результатам заключения доп.соглашения.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</si>
  <si>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</si>
  <si>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</si>
  <si>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</si>
  <si>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</si>
  <si>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Изменение срока реализации проекта и объемов инвестиций по годам реализации проекта обусловлено невыполнением договорных обязательств в 2021 году.</t>
  </si>
  <si>
    <t>Замена масляных выключателей на Чульманской ТЭЦ</t>
  </si>
  <si>
    <t>J_505-НГ-80</t>
  </si>
  <si>
    <t>выключатель элегазовый, 110 кВ - 2шт.</t>
  </si>
  <si>
    <t>Проект исключен  из программы Общества, в связи с передачей ОРУ Чульмансокой ТЭЦ в АО ДРСК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</si>
  <si>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</si>
  <si>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</si>
  <si>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</si>
  <si>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</si>
  <si>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Электрические парогенераторы</t>
  </si>
  <si>
    <t>Изменение сроков предоставления услуг. Протокол урегулирования разногласий к договору от 23.11.2021, заключения доп.соглашения  04.05.2022 г.</t>
  </si>
  <si>
    <t>Замена дробильно-фрезеровочных машин Нерюнгринской ГРЭС (6 шт.)</t>
  </si>
  <si>
    <t>N_505-НГ-120</t>
  </si>
  <si>
    <t>Новый проект. Включен в ИПР в составе «Программы повышения надежности тепловых электростанций АО «ДГК». Произведена оплата поставленного оборудования.</t>
  </si>
  <si>
    <t>Реконструкция ленточного конвейера ЛК-4/1Б Нерюнгринской ГРЭС</t>
  </si>
  <si>
    <t>N_505-НГ-121</t>
  </si>
  <si>
    <t>Новый проект. Включен в ИПР в составе «Программы повышения надежности тепловых электростанций АО «ДГК». Приняты к учету фактически выполненные ПИР.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</si>
  <si>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</si>
  <si>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</si>
  <si>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</si>
  <si>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</si>
  <si>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</si>
  <si>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</si>
  <si>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</si>
  <si>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</si>
  <si>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</si>
  <si>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</si>
  <si>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</si>
  <si>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</si>
  <si>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</si>
  <si>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</si>
  <si>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</si>
  <si>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</si>
  <si>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</si>
  <si>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</si>
  <si>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</si>
  <si>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</si>
  <si>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автобус ПАЗ - 1шт.</t>
  </si>
  <si>
    <t>Покупка бульдозера Б10 ЧТЭЦ (2022 г. -1 шт.т)</t>
  </si>
  <si>
    <t>H_505-НГ-24-27</t>
  </si>
  <si>
    <t>бульдозер Б10 - 1шт.</t>
  </si>
  <si>
    <t>Покупка маневрового тепловоза  серии ТЭМ18ДМ,  НГРЭС  1 шт.</t>
  </si>
  <si>
    <t>I_505-НГ-24-53</t>
  </si>
  <si>
    <t>Тепловоз маневрововый тепловоза  серии ТЭМ18ДМ</t>
  </si>
  <si>
    <t>В связи с производственной необходимостью срок реализации проекта перенесен с 2024 на 2022 г.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</si>
  <si>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</si>
  <si>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</si>
  <si>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</si>
  <si>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</si>
  <si>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</si>
  <si>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</si>
  <si>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</si>
  <si>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</si>
  <si>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балансировочный станок зарезонансного типа ВМ-5000 фирмы “Диамех 2000” - 1шт.</t>
  </si>
  <si>
    <t>Проект исключен по причине необеспеченности источником финансирования (удорожания в 4 раза).</t>
  </si>
  <si>
    <t>Покупка электронной системы медицинских осмотров (ЭСМО) НГРЭС, 1 шт.</t>
  </si>
  <si>
    <t>M_505-НГ-24-114</t>
  </si>
  <si>
    <t xml:space="preserve">Электронная система медицинских осмотров 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</si>
  <si>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(оперативное проведение предсменных медосмотров работников станции)</t>
  </si>
  <si>
    <t>Покупка дефибриллятора НГРЭС, 1шт.</t>
  </si>
  <si>
    <t>M_505-НГ-24-115</t>
  </si>
  <si>
    <t>дефибриллятор- 1шт.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</si>
  <si>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</si>
  <si>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Покупка мозаично-шлифовальной машины с комплектом шлифовальных камней (франкфурт) НГРЭС, 1 шт.</t>
  </si>
  <si>
    <t>M_505-НГ-24-116</t>
  </si>
  <si>
    <t xml:space="preserve">Машина мозаично-шлифовальнаяс комплектом шлифовальных камней </t>
  </si>
  <si>
    <t xml:space="preserve">Новый проект, включен в ИПР на основании протокола технического совещания "Об улучшении технико-экономических показателей основных средств" для качественной и производительной  шлифовки бетонных полов, получения покрытий более устойчивых к механическим повреждениям, воздействию влаги и агрессивных сред, продления срока эксплуатации покрытий пола производственных помещений. </t>
  </si>
  <si>
    <t>Покупка окрасочного аппарата НГРЭС, 1 шт.</t>
  </si>
  <si>
    <t>M_505-НГ-24-117</t>
  </si>
  <si>
    <t>Аппарат окрасочный</t>
  </si>
  <si>
    <t>Новый проект, включен в ИПР на основании протокола технического совещания "Об улучшении технико-экономических показателей основных средств" для производительного и качественного выполнение широкого спектра окрасочных работ, антикоррозийной защиты оборудования, нанесения огнезащитных составов, экономии  вследствии уменьшения расхода материалов.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</si>
  <si>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</si>
  <si>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</si>
  <si>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</si>
  <si>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</si>
  <si>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</si>
  <si>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</si>
  <si>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</si>
  <si>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</si>
  <si>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</si>
  <si>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</si>
  <si>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</si>
  <si>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</si>
  <si>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</si>
  <si>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</si>
  <si>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</si>
  <si>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</si>
  <si>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</si>
  <si>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</si>
  <si>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</si>
  <si>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</si>
  <si>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</si>
  <si>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</si>
  <si>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</si>
  <si>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</si>
  <si>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</si>
  <si>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</si>
  <si>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</si>
  <si>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</si>
  <si>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</si>
  <si>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</si>
  <si>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</si>
  <si>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опоры граненые конические складывающиеся высотой  6м ОГКС-6 – 15шт.</t>
  </si>
  <si>
    <t>Опоры освещения</t>
  </si>
  <si>
    <t>Модернизация системы безопасности мазутонасосной котельного цеха (58 м3/ч).  (СП "БТЭЦ")</t>
  </si>
  <si>
    <t>I_505-ХТСКб-16</t>
  </si>
  <si>
    <t xml:space="preserve">
устройство подъездных ж/д путей - 0,100км.</t>
  </si>
  <si>
    <t xml:space="preserve">Не заключен договор на выполнение работ, по причине оттсутствия заявок от участников. </t>
  </si>
  <si>
    <t>Техническое перевооружение котлов БКЗ 75-39ФБ ст. №4-№7, №9 (СП БТЭЦ)</t>
  </si>
  <si>
    <t>K_505-БирТЭЦ-1</t>
  </si>
  <si>
    <t xml:space="preserve">Котлоагрегат БКЗ 75-39ФБ ст. №9 </t>
  </si>
  <si>
    <t>Котлоагрегат БКЗ 75-39ФБ ст. №5</t>
  </si>
  <si>
    <t xml:space="preserve">Устройство площадки для хранения отходов 5 класса, СП Биробиджанская ТЭЦ </t>
  </si>
  <si>
    <t>K_505-БирТЭЦ-2</t>
  </si>
  <si>
    <t>площадка для хранения отходов 5 класса</t>
  </si>
  <si>
    <t>Изменение срока реализации проекта и объемов инвестиций по годам реализации проекта обусловлено оптимизацией затрат в пределах лимитов собственного источника инвестиций, учтенного в тарифах.</t>
  </si>
  <si>
    <t>Техническое перевооружение РОУ (редукционно-охладительная установка) (СП БТЭЦ)</t>
  </si>
  <si>
    <t>F_505-ХТСКб-2</t>
  </si>
  <si>
    <t xml:space="preserve">Установка автомобильных весов, СП "Биробиджанская ТЭЦ» </t>
  </si>
  <si>
    <t>N_505-БирТЭЦ-4</t>
  </si>
  <si>
    <t>Автомобильные весы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</si>
  <si>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</si>
  <si>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</si>
  <si>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</si>
  <si>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</si>
  <si>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</si>
  <si>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</si>
  <si>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</si>
  <si>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</si>
  <si>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</si>
  <si>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</si>
  <si>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</si>
  <si>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</si>
  <si>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</si>
  <si>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</si>
  <si>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</si>
  <si>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</si>
  <si>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МФУ Work Centre 5335A - 2шт.</t>
  </si>
  <si>
    <t>Покупка Бульдозер Б10М.0111–ЕН (2019 г.- 1 шт, 2022 г. - 1 шт.)БТЭЦ</t>
  </si>
  <si>
    <t>H_505-ХТСКб-8-7</t>
  </si>
  <si>
    <t>Бульдозер Б10М.0111–ЕН - 1шт.</t>
  </si>
  <si>
    <t>Покупка. Аналитические весы 1-го класса точности  (2022 г- 1 шт) БирТЭЦ</t>
  </si>
  <si>
    <t>L_505-БирТЭЦ-8-32</t>
  </si>
  <si>
    <t xml:space="preserve">Аналитические весы 1-го класса точности  (2022 г- 1 шт) </t>
  </si>
  <si>
    <t>Покупка Термостат для определения вязкости LOIP LT910 ГОСТ 33-2000– 1 шт, БТЭЦ</t>
  </si>
  <si>
    <t>H_505-ХТСКб-8-21</t>
  </si>
  <si>
    <t>термостат для определения вязкости LOIP LT910 ГОСТ 33-2000 - 1шт.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</si>
</sst>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_р_._-;\-* #,##0.00_р_._-;_-* &quot;-&quot;??_р_._-;_-@_-"/>
    <numFmt numFmtId="166" formatCode="#,##0.00\ _₽"/>
    <numFmt numFmtId="167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1" fillId="0" borderId="0"/>
    <xf numFmtId="0" fontId="6" fillId="0" borderId="0"/>
    <xf numFmtId="0" fontId="7" fillId="0" borderId="0"/>
    <xf numFmtId="0" fontId="7" fillId="0" borderId="0"/>
    <xf numFmtId="0" fontId="1" fillId="0" borderId="0"/>
  </cellStyleXfs>
  <cellXfs count="93">
    <xf numFmtId="0" fontId="0" fillId="0" borderId="0" xfId="0"/>
    <xf numFmtId="0" fontId="1" fillId="0" borderId="0" xfId="1" applyFont="1" applyFill="1"/>
    <xf numFmtId="4" fontId="1" fillId="0" borderId="0" xfId="1" applyNumberFormat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1" fillId="0" borderId="0" xfId="2" applyFont="1" applyFill="1" applyAlignment="1">
      <alignment horizontal="center" vertical="center"/>
    </xf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4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0" xfId="1" applyFont="1" applyFill="1"/>
    <xf numFmtId="4" fontId="8" fillId="0" borderId="14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15" xfId="5" applyNumberFormat="1" applyFont="1" applyFill="1" applyBorder="1" applyAlignment="1" applyProtection="1">
      <alignment horizontal="center" vertical="center" wrapText="1"/>
      <protection locked="0"/>
    </xf>
    <xf numFmtId="10" fontId="8" fillId="0" borderId="15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6" xfId="4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/>
    <xf numFmtId="4" fontId="5" fillId="0" borderId="13" xfId="2" applyNumberFormat="1" applyFont="1" applyFill="1" applyBorder="1" applyAlignment="1">
      <alignment horizontal="center" vertical="center"/>
    </xf>
    <xf numFmtId="4" fontId="5" fillId="0" borderId="13" xfId="2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10" fontId="8" fillId="0" borderId="13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3" xfId="1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 wrapText="1"/>
    </xf>
    <xf numFmtId="10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1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7" applyNumberFormat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>
      <alignment horizontal="center" vertical="center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>
      <alignment horizontal="center" vertical="center" wrapText="1"/>
    </xf>
    <xf numFmtId="165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7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1" applyNumberFormat="1" applyFont="1" applyFill="1" applyBorder="1" applyAlignment="1">
      <alignment horizontal="center" vertical="center"/>
    </xf>
    <xf numFmtId="10" fontId="5" fillId="0" borderId="2" xfId="7" applyNumberFormat="1" applyFont="1" applyFill="1" applyBorder="1" applyAlignment="1">
      <alignment horizontal="center" vertical="center"/>
    </xf>
    <xf numFmtId="4" fontId="1" fillId="0" borderId="2" xfId="7" applyNumberFormat="1" applyFont="1" applyFill="1" applyBorder="1" applyAlignment="1">
      <alignment horizontal="center" vertical="center"/>
    </xf>
    <xf numFmtId="166" fontId="5" fillId="0" borderId="2" xfId="1" applyNumberFormat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4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167" fontId="5" fillId="0" borderId="0" xfId="1" applyNumberFormat="1" applyFont="1" applyFill="1"/>
    <xf numFmtId="10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10" fontId="5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13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" fillId="0" borderId="8" xfId="4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/>
    </xf>
    <xf numFmtId="0" fontId="1" fillId="0" borderId="11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12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7"/>
    <cellStyle name="Обычный 3" xfId="1"/>
    <cellStyle name="Обычный 5" xfId="4"/>
    <cellStyle name="Обычный 7" xfId="2"/>
    <cellStyle name="Обычный_Форматы по компаниям_last" xfId="3"/>
    <cellStyle name="Стиль 1" xfId="5"/>
    <cellStyle name="Стиль 1 2" xfId="6"/>
  </cellStyles>
  <dxfs count="59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85925" y="882491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85925" y="14185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23/&#1055;&#1083;&#1072;&#1085;&#1099;%20&#1086;&#1090;&#1095;&#1077;&#1090;&#1099;%20&#1076;&#1083;&#1103;%20&#1052;&#1080;&#1085;&#1101;&#1085;&#1077;&#1088;&#1075;&#1086;/2022/&#1054;&#1090;&#1095;&#1077;&#1090;%204%20&#1082;&#1074;&#1072;&#1088;&#1090;&#1072;&#1083;%202022/&#1043;&#1086;&#1076;&#1086;&#1074;&#1086;&#1081;/&#1054;&#1090;&#1095;&#1077;&#1090;%20&#1079;&#1072;%202022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"/>
      <sheetName val="9 истч"/>
      <sheetName val="9 истч рабочая"/>
    </sheetNames>
    <sheetDataSet>
      <sheetData sheetId="0"/>
      <sheetData sheetId="1"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L659"/>
  <sheetViews>
    <sheetView tabSelected="1" zoomScale="60" zoomScaleNormal="60" workbookViewId="0">
      <selection activeCell="C11" sqref="C11"/>
    </sheetView>
  </sheetViews>
  <sheetFormatPr defaultColWidth="10.28515625" defaultRowHeight="15.75" x14ac:dyDescent="0.25"/>
  <cols>
    <col min="1" max="1" width="11" style="1" customWidth="1"/>
    <col min="2" max="2" width="68" style="1" customWidth="1"/>
    <col min="3" max="3" width="33.42578125" style="1" customWidth="1"/>
    <col min="4" max="4" width="25.140625" style="1" customWidth="1"/>
    <col min="5" max="10" width="12.85546875" style="1" customWidth="1"/>
    <col min="11" max="11" width="51" style="1" customWidth="1"/>
    <col min="12" max="23" width="13.140625" style="1" customWidth="1"/>
    <col min="24" max="24" width="50.85546875" style="1" customWidth="1"/>
    <col min="25" max="34" width="13.140625" style="1" customWidth="1"/>
    <col min="35" max="35" width="66.85546875" style="1" customWidth="1"/>
    <col min="36" max="36" width="13.85546875" style="1" customWidth="1"/>
    <col min="37" max="37" width="11.85546875" style="1" customWidth="1"/>
    <col min="38" max="46" width="10.28515625" style="1" customWidth="1"/>
    <col min="47" max="47" width="10.28515625" style="1"/>
    <col min="48" max="48" width="11.85546875" style="1" customWidth="1"/>
    <col min="49" max="49" width="16" style="1" customWidth="1"/>
    <col min="50" max="50" width="20.28515625" style="1" customWidth="1"/>
    <col min="51" max="51" width="17.5703125" style="1" customWidth="1"/>
    <col min="52" max="52" width="15.28515625" style="1" customWidth="1"/>
    <col min="53" max="53" width="14.85546875" style="1" customWidth="1"/>
    <col min="54" max="54" width="16.5703125" style="1" customWidth="1"/>
    <col min="55" max="55" width="15.85546875" style="1" customWidth="1"/>
    <col min="56" max="56" width="14.5703125" style="1" customWidth="1"/>
    <col min="57" max="57" width="13.5703125" style="1" customWidth="1"/>
    <col min="58" max="58" width="12.5703125" style="1" customWidth="1"/>
    <col min="59" max="59" width="13.28515625" style="1" customWidth="1"/>
    <col min="60" max="60" width="15.85546875" style="1" customWidth="1"/>
    <col min="61" max="61" width="20.28515625" style="1" customWidth="1"/>
    <col min="62" max="62" width="16" style="1" customWidth="1"/>
    <col min="63" max="63" width="15" style="1" customWidth="1"/>
    <col min="64" max="64" width="13.28515625" style="1" customWidth="1"/>
    <col min="65" max="16384" width="10.28515625" style="1"/>
  </cols>
  <sheetData>
    <row r="1" spans="1:35" ht="20.25" customHeight="1" x14ac:dyDescent="0.25">
      <c r="AE1" s="3"/>
      <c r="AI1" s="4" t="s">
        <v>0</v>
      </c>
    </row>
    <row r="2" spans="1:35" ht="20.25" customHeight="1" x14ac:dyDescent="0.3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I2" s="5" t="s">
        <v>1</v>
      </c>
    </row>
    <row r="3" spans="1:35" ht="20.25" customHeight="1" x14ac:dyDescent="0.3">
      <c r="AE3" s="3"/>
      <c r="AI3" s="5" t="s">
        <v>2</v>
      </c>
    </row>
    <row r="4" spans="1:35" s="7" customFormat="1" ht="20.25" customHeight="1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</row>
    <row r="5" spans="1:35" s="7" customFormat="1" ht="20.25" customHeight="1" x14ac:dyDescent="0.3">
      <c r="A5" s="71" t="s">
        <v>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</row>
    <row r="6" spans="1:35" s="7" customFormat="1" ht="20.2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7" customFormat="1" ht="20.25" customHeight="1" x14ac:dyDescent="0.3">
      <c r="A7" s="71" t="str">
        <f>'[1]2 Г осв'!A7:T7</f>
        <v>Отчет  о реализации инвестиционной программы  акционерного общества "Дальневосточная генерирующая компания"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</row>
    <row r="8" spans="1:35" ht="20.25" customHeight="1" x14ac:dyDescent="0.25">
      <c r="A8" s="72" t="s">
        <v>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</row>
    <row r="9" spans="1:35" ht="20.2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20.25" customHeight="1" x14ac:dyDescent="0.3">
      <c r="A10" s="73" t="s">
        <v>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</row>
    <row r="11" spans="1:35" ht="20.25" customHeight="1" x14ac:dyDescent="0.25"/>
    <row r="12" spans="1:35" ht="20.25" customHeight="1" x14ac:dyDescent="0.25">
      <c r="A12" s="69" t="s">
        <v>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</row>
    <row r="13" spans="1:35" ht="20.25" customHeight="1" x14ac:dyDescent="0.25">
      <c r="A13" s="72" t="s">
        <v>8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</row>
    <row r="14" spans="1:35" ht="15" customHeight="1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</row>
    <row r="15" spans="1:35" ht="53.25" customHeight="1" x14ac:dyDescent="0.25">
      <c r="A15" s="75" t="s">
        <v>9</v>
      </c>
      <c r="B15" s="78" t="s">
        <v>10</v>
      </c>
      <c r="C15" s="78" t="s">
        <v>11</v>
      </c>
      <c r="D15" s="78" t="s">
        <v>12</v>
      </c>
      <c r="E15" s="79" t="s">
        <v>13</v>
      </c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1" t="s">
        <v>14</v>
      </c>
      <c r="AF15" s="81"/>
      <c r="AG15" s="81"/>
      <c r="AH15" s="81"/>
      <c r="AI15" s="78" t="s">
        <v>15</v>
      </c>
    </row>
    <row r="16" spans="1:35" ht="13.5" customHeight="1" x14ac:dyDescent="0.25">
      <c r="A16" s="76"/>
      <c r="B16" s="78"/>
      <c r="C16" s="78"/>
      <c r="D16" s="78"/>
      <c r="E16" s="82" t="s">
        <v>16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4"/>
      <c r="R16" s="82" t="s">
        <v>17</v>
      </c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1"/>
      <c r="AF16" s="81"/>
      <c r="AG16" s="81"/>
      <c r="AH16" s="81"/>
      <c r="AI16" s="78"/>
    </row>
    <row r="17" spans="1:64" ht="47.25" customHeight="1" x14ac:dyDescent="0.25">
      <c r="A17" s="76"/>
      <c r="B17" s="78"/>
      <c r="C17" s="78"/>
      <c r="D17" s="78"/>
      <c r="E17" s="85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7"/>
      <c r="R17" s="85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1"/>
      <c r="AF17" s="81"/>
      <c r="AG17" s="81"/>
      <c r="AH17" s="81"/>
      <c r="AI17" s="78"/>
    </row>
    <row r="18" spans="1:64" ht="80.25" customHeight="1" x14ac:dyDescent="0.25">
      <c r="A18" s="76"/>
      <c r="B18" s="78"/>
      <c r="C18" s="78"/>
      <c r="D18" s="78"/>
      <c r="E18" s="9" t="s">
        <v>18</v>
      </c>
      <c r="F18" s="88" t="s">
        <v>19</v>
      </c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90"/>
      <c r="R18" s="10" t="s">
        <v>18</v>
      </c>
      <c r="S18" s="88" t="s">
        <v>19</v>
      </c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90"/>
      <c r="AE18" s="91" t="s">
        <v>18</v>
      </c>
      <c r="AF18" s="92"/>
      <c r="AG18" s="91" t="s">
        <v>19</v>
      </c>
      <c r="AH18" s="92"/>
      <c r="AI18" s="78"/>
    </row>
    <row r="19" spans="1:64" ht="87.75" customHeight="1" x14ac:dyDescent="0.25">
      <c r="A19" s="77"/>
      <c r="B19" s="78"/>
      <c r="C19" s="78"/>
      <c r="D19" s="9" t="s">
        <v>16</v>
      </c>
      <c r="E19" s="11" t="s">
        <v>20</v>
      </c>
      <c r="F19" s="11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25</v>
      </c>
      <c r="L19" s="12" t="s">
        <v>26</v>
      </c>
      <c r="M19" s="12" t="s">
        <v>27</v>
      </c>
      <c r="N19" s="12" t="s">
        <v>28</v>
      </c>
      <c r="O19" s="12" t="s">
        <v>29</v>
      </c>
      <c r="P19" s="12" t="s">
        <v>30</v>
      </c>
      <c r="Q19" s="12" t="s">
        <v>31</v>
      </c>
      <c r="R19" s="11" t="s">
        <v>20</v>
      </c>
      <c r="S19" s="11" t="s">
        <v>20</v>
      </c>
      <c r="T19" s="12" t="s">
        <v>21</v>
      </c>
      <c r="U19" s="12" t="s">
        <v>22</v>
      </c>
      <c r="V19" s="12" t="s">
        <v>23</v>
      </c>
      <c r="W19" s="12" t="s">
        <v>24</v>
      </c>
      <c r="X19" s="12" t="s">
        <v>25</v>
      </c>
      <c r="Y19" s="12" t="s">
        <v>26</v>
      </c>
      <c r="Z19" s="12" t="s">
        <v>27</v>
      </c>
      <c r="AA19" s="12" t="s">
        <v>28</v>
      </c>
      <c r="AB19" s="12" t="s">
        <v>29</v>
      </c>
      <c r="AC19" s="12" t="s">
        <v>30</v>
      </c>
      <c r="AD19" s="12" t="s">
        <v>31</v>
      </c>
      <c r="AE19" s="13" t="s">
        <v>32</v>
      </c>
      <c r="AF19" s="13" t="s">
        <v>33</v>
      </c>
      <c r="AG19" s="13" t="s">
        <v>32</v>
      </c>
      <c r="AH19" s="13" t="s">
        <v>33</v>
      </c>
      <c r="AI19" s="78"/>
    </row>
    <row r="20" spans="1:64" s="15" customFormat="1" ht="16.5" thickBot="1" x14ac:dyDescent="0.3">
      <c r="A20" s="14">
        <v>1</v>
      </c>
      <c r="B20" s="14">
        <v>2</v>
      </c>
      <c r="C20" s="14">
        <v>3</v>
      </c>
      <c r="D20" s="14">
        <v>4</v>
      </c>
      <c r="E20" s="14">
        <v>5</v>
      </c>
      <c r="F20" s="14">
        <f t="shared" ref="F20:AI20" si="0">E20+1</f>
        <v>6</v>
      </c>
      <c r="G20" s="14">
        <f t="shared" si="0"/>
        <v>7</v>
      </c>
      <c r="H20" s="14">
        <f t="shared" si="0"/>
        <v>8</v>
      </c>
      <c r="I20" s="14">
        <f t="shared" si="0"/>
        <v>9</v>
      </c>
      <c r="J20" s="14">
        <f t="shared" si="0"/>
        <v>10</v>
      </c>
      <c r="K20" s="14">
        <f t="shared" si="0"/>
        <v>11</v>
      </c>
      <c r="L20" s="14">
        <f t="shared" si="0"/>
        <v>12</v>
      </c>
      <c r="M20" s="14">
        <f t="shared" si="0"/>
        <v>13</v>
      </c>
      <c r="N20" s="14">
        <f t="shared" si="0"/>
        <v>14</v>
      </c>
      <c r="O20" s="14">
        <f t="shared" si="0"/>
        <v>15</v>
      </c>
      <c r="P20" s="14">
        <f t="shared" si="0"/>
        <v>16</v>
      </c>
      <c r="Q20" s="14">
        <f t="shared" si="0"/>
        <v>17</v>
      </c>
      <c r="R20" s="14">
        <f t="shared" si="0"/>
        <v>18</v>
      </c>
      <c r="S20" s="14">
        <f t="shared" si="0"/>
        <v>19</v>
      </c>
      <c r="T20" s="14">
        <f t="shared" si="0"/>
        <v>20</v>
      </c>
      <c r="U20" s="14">
        <f t="shared" si="0"/>
        <v>21</v>
      </c>
      <c r="V20" s="14">
        <f t="shared" si="0"/>
        <v>22</v>
      </c>
      <c r="W20" s="14">
        <f t="shared" si="0"/>
        <v>23</v>
      </c>
      <c r="X20" s="14">
        <f t="shared" si="0"/>
        <v>24</v>
      </c>
      <c r="Y20" s="14">
        <f t="shared" si="0"/>
        <v>25</v>
      </c>
      <c r="Z20" s="14">
        <f t="shared" si="0"/>
        <v>26</v>
      </c>
      <c r="AA20" s="14">
        <f t="shared" si="0"/>
        <v>27</v>
      </c>
      <c r="AB20" s="14">
        <f t="shared" si="0"/>
        <v>28</v>
      </c>
      <c r="AC20" s="14">
        <f t="shared" si="0"/>
        <v>29</v>
      </c>
      <c r="AD20" s="14">
        <f t="shared" si="0"/>
        <v>30</v>
      </c>
      <c r="AE20" s="14">
        <f t="shared" si="0"/>
        <v>31</v>
      </c>
      <c r="AF20" s="14">
        <f t="shared" si="0"/>
        <v>32</v>
      </c>
      <c r="AG20" s="14">
        <f t="shared" si="0"/>
        <v>33</v>
      </c>
      <c r="AH20" s="14">
        <f t="shared" si="0"/>
        <v>34</v>
      </c>
      <c r="AI20" s="14">
        <f t="shared" si="0"/>
        <v>35</v>
      </c>
    </row>
    <row r="21" spans="1:64" s="15" customFormat="1" ht="45.75" customHeight="1" thickBot="1" x14ac:dyDescent="0.3">
      <c r="A21" s="16" t="s">
        <v>34</v>
      </c>
      <c r="B21" s="17" t="s">
        <v>35</v>
      </c>
      <c r="C21" s="17" t="s">
        <v>36</v>
      </c>
      <c r="D21" s="17">
        <f t="shared" ref="D21:AG21" si="1">D22+D23+D24+D25+D26+D27+D28</f>
        <v>30547.276873283336</v>
      </c>
      <c r="E21" s="17">
        <f t="shared" si="1"/>
        <v>101.5</v>
      </c>
      <c r="F21" s="17">
        <f t="shared" si="1"/>
        <v>5031.717086351</v>
      </c>
      <c r="G21" s="17">
        <f t="shared" si="1"/>
        <v>0</v>
      </c>
      <c r="H21" s="17">
        <f t="shared" si="1"/>
        <v>19.350000000000001</v>
      </c>
      <c r="I21" s="17">
        <f t="shared" si="1"/>
        <v>18.078519999999997</v>
      </c>
      <c r="J21" s="17">
        <f t="shared" si="1"/>
        <v>0</v>
      </c>
      <c r="K21" s="17">
        <f t="shared" si="1"/>
        <v>0</v>
      </c>
      <c r="L21" s="17">
        <f t="shared" si="1"/>
        <v>559</v>
      </c>
      <c r="M21" s="17">
        <f t="shared" si="1"/>
        <v>8.5299999999999994</v>
      </c>
      <c r="N21" s="17">
        <f t="shared" si="1"/>
        <v>0</v>
      </c>
      <c r="O21" s="17">
        <f t="shared" si="1"/>
        <v>1202.9169999999999</v>
      </c>
      <c r="P21" s="17">
        <f t="shared" si="1"/>
        <v>78737</v>
      </c>
      <c r="Q21" s="17">
        <f t="shared" si="1"/>
        <v>0.246</v>
      </c>
      <c r="R21" s="17">
        <f t="shared" si="1"/>
        <v>95.296400000000006</v>
      </c>
      <c r="S21" s="17">
        <f t="shared" si="1"/>
        <v>13733.372102599998</v>
      </c>
      <c r="T21" s="17">
        <f t="shared" si="1"/>
        <v>0</v>
      </c>
      <c r="U21" s="17">
        <f t="shared" si="1"/>
        <v>15.05</v>
      </c>
      <c r="V21" s="17">
        <f t="shared" si="1"/>
        <v>18.666810000000002</v>
      </c>
      <c r="W21" s="17">
        <f t="shared" si="1"/>
        <v>0</v>
      </c>
      <c r="X21" s="17">
        <f t="shared" si="1"/>
        <v>0</v>
      </c>
      <c r="Y21" s="17">
        <f t="shared" si="1"/>
        <v>538</v>
      </c>
      <c r="Z21" s="17">
        <f t="shared" si="1"/>
        <v>14.986239999999999</v>
      </c>
      <c r="AA21" s="17">
        <f t="shared" si="1"/>
        <v>0</v>
      </c>
      <c r="AB21" s="17">
        <f t="shared" si="1"/>
        <v>580</v>
      </c>
      <c r="AC21" s="17">
        <f t="shared" si="1"/>
        <v>0</v>
      </c>
      <c r="AD21" s="17">
        <f t="shared" si="1"/>
        <v>0</v>
      </c>
      <c r="AE21" s="17">
        <f>AE22+AE23+AE24+AE25+AE26+AE27+AE28</f>
        <v>-101.5</v>
      </c>
      <c r="AF21" s="18">
        <f>AE21/E21</f>
        <v>-1</v>
      </c>
      <c r="AG21" s="17">
        <f t="shared" si="1"/>
        <v>-2059.6308876610001</v>
      </c>
      <c r="AH21" s="18">
        <f>AG21/F21</f>
        <v>-0.40932962889506253</v>
      </c>
      <c r="AI21" s="19" t="s">
        <v>37</v>
      </c>
      <c r="AK21" s="20"/>
      <c r="AM21" s="20"/>
      <c r="BD21" s="64"/>
    </row>
    <row r="22" spans="1:64" x14ac:dyDescent="0.25">
      <c r="A22" s="21" t="s">
        <v>38</v>
      </c>
      <c r="B22" s="22" t="s">
        <v>39</v>
      </c>
      <c r="C22" s="23" t="s">
        <v>36</v>
      </c>
      <c r="D22" s="24">
        <f t="shared" ref="D22:AE22" si="2">SUM(D30,D245,D334,D528,D611)</f>
        <v>1957.6465313200003</v>
      </c>
      <c r="E22" s="24">
        <f t="shared" si="2"/>
        <v>0</v>
      </c>
      <c r="F22" s="24">
        <f t="shared" si="2"/>
        <v>413.56883432000006</v>
      </c>
      <c r="G22" s="24">
        <f t="shared" si="2"/>
        <v>0</v>
      </c>
      <c r="H22" s="24">
        <f t="shared" si="2"/>
        <v>0</v>
      </c>
      <c r="I22" s="24">
        <f t="shared" si="2"/>
        <v>2.1091199999999999</v>
      </c>
      <c r="J22" s="24">
        <f t="shared" si="2"/>
        <v>0</v>
      </c>
      <c r="K22" s="24">
        <f t="shared" si="2"/>
        <v>0</v>
      </c>
      <c r="L22" s="24">
        <f t="shared" si="2"/>
        <v>1</v>
      </c>
      <c r="M22" s="24">
        <f t="shared" si="2"/>
        <v>1.4999999999999999E-2</v>
      </c>
      <c r="N22" s="24">
        <f t="shared" si="2"/>
        <v>0</v>
      </c>
      <c r="O22" s="24">
        <f t="shared" si="2"/>
        <v>0</v>
      </c>
      <c r="P22" s="24">
        <f t="shared" si="2"/>
        <v>0</v>
      </c>
      <c r="Q22" s="24">
        <f t="shared" si="2"/>
        <v>0</v>
      </c>
      <c r="R22" s="24">
        <f t="shared" si="2"/>
        <v>0</v>
      </c>
      <c r="S22" s="24">
        <f t="shared" si="2"/>
        <v>212.64603302999998</v>
      </c>
      <c r="T22" s="24">
        <f t="shared" si="2"/>
        <v>0</v>
      </c>
      <c r="U22" s="24">
        <f t="shared" si="2"/>
        <v>0</v>
      </c>
      <c r="V22" s="24">
        <f t="shared" si="2"/>
        <v>3.7549299999999999</v>
      </c>
      <c r="W22" s="24">
        <f t="shared" si="2"/>
        <v>0</v>
      </c>
      <c r="X22" s="24">
        <f t="shared" si="2"/>
        <v>0</v>
      </c>
      <c r="Y22" s="24">
        <f t="shared" si="2"/>
        <v>0</v>
      </c>
      <c r="Z22" s="24">
        <f t="shared" si="2"/>
        <v>0</v>
      </c>
      <c r="AA22" s="24">
        <f t="shared" si="2"/>
        <v>0</v>
      </c>
      <c r="AB22" s="24">
        <f t="shared" si="2"/>
        <v>0</v>
      </c>
      <c r="AC22" s="24">
        <f t="shared" si="2"/>
        <v>0</v>
      </c>
      <c r="AD22" s="24">
        <f t="shared" si="2"/>
        <v>0</v>
      </c>
      <c r="AE22" s="24">
        <f t="shared" si="2"/>
        <v>0</v>
      </c>
      <c r="AF22" s="25">
        <v>0</v>
      </c>
      <c r="AG22" s="24">
        <f>SUM(AG30,AG245,AG334,AG528,AG611)</f>
        <v>-331.79973144000002</v>
      </c>
      <c r="AH22" s="25">
        <f t="shared" ref="AH22:AH85" si="3">AG22/F22</f>
        <v>-0.80228417594752566</v>
      </c>
      <c r="AI22" s="26" t="s">
        <v>37</v>
      </c>
      <c r="AJ22" s="15"/>
      <c r="AK22" s="20"/>
      <c r="AM22" s="20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</row>
    <row r="23" spans="1:64" x14ac:dyDescent="0.25">
      <c r="A23" s="27" t="s">
        <v>40</v>
      </c>
      <c r="B23" s="28" t="s">
        <v>41</v>
      </c>
      <c r="C23" s="29" t="s">
        <v>36</v>
      </c>
      <c r="D23" s="30">
        <f t="shared" ref="D23:AE23" si="4">SUM(D47,D263,D368,D543,D626)</f>
        <v>4385.9836160916948</v>
      </c>
      <c r="E23" s="30">
        <f t="shared" si="4"/>
        <v>0</v>
      </c>
      <c r="F23" s="30">
        <f t="shared" si="4"/>
        <v>375.29719931</v>
      </c>
      <c r="G23" s="30">
        <f t="shared" si="4"/>
        <v>0</v>
      </c>
      <c r="H23" s="30">
        <f t="shared" si="4"/>
        <v>5.59</v>
      </c>
      <c r="I23" s="30">
        <f t="shared" si="4"/>
        <v>0</v>
      </c>
      <c r="J23" s="30">
        <f t="shared" si="4"/>
        <v>0</v>
      </c>
      <c r="K23" s="30">
        <f t="shared" si="4"/>
        <v>0</v>
      </c>
      <c r="L23" s="30">
        <f t="shared" si="4"/>
        <v>5</v>
      </c>
      <c r="M23" s="30">
        <f t="shared" si="4"/>
        <v>1.8499999999999999</v>
      </c>
      <c r="N23" s="30">
        <f t="shared" si="4"/>
        <v>0</v>
      </c>
      <c r="O23" s="30">
        <f t="shared" si="4"/>
        <v>0</v>
      </c>
      <c r="P23" s="30">
        <f t="shared" si="4"/>
        <v>2100</v>
      </c>
      <c r="Q23" s="30">
        <f t="shared" si="4"/>
        <v>0</v>
      </c>
      <c r="R23" s="30">
        <f t="shared" si="4"/>
        <v>0</v>
      </c>
      <c r="S23" s="30">
        <f t="shared" si="4"/>
        <v>364.38909639999997</v>
      </c>
      <c r="T23" s="30">
        <f t="shared" si="4"/>
        <v>0</v>
      </c>
      <c r="U23" s="30">
        <f t="shared" si="4"/>
        <v>0</v>
      </c>
      <c r="V23" s="30">
        <f t="shared" si="4"/>
        <v>0.13</v>
      </c>
      <c r="W23" s="30">
        <f t="shared" si="4"/>
        <v>0</v>
      </c>
      <c r="X23" s="30">
        <f t="shared" si="4"/>
        <v>0</v>
      </c>
      <c r="Y23" s="30">
        <f t="shared" si="4"/>
        <v>5</v>
      </c>
      <c r="Z23" s="30">
        <f t="shared" si="4"/>
        <v>7.8E-2</v>
      </c>
      <c r="AA23" s="30">
        <f t="shared" si="4"/>
        <v>0</v>
      </c>
      <c r="AB23" s="30">
        <f t="shared" si="4"/>
        <v>0</v>
      </c>
      <c r="AC23" s="30">
        <f t="shared" si="4"/>
        <v>0</v>
      </c>
      <c r="AD23" s="30">
        <f t="shared" si="4"/>
        <v>0</v>
      </c>
      <c r="AE23" s="30">
        <f t="shared" si="4"/>
        <v>0</v>
      </c>
      <c r="AF23" s="31">
        <v>0</v>
      </c>
      <c r="AG23" s="30">
        <f>SUM(AG47,AG263,AG368,AG543,AG626)</f>
        <v>-10.908102910000018</v>
      </c>
      <c r="AH23" s="31">
        <f t="shared" si="3"/>
        <v>-2.9065239309152942E-2</v>
      </c>
      <c r="AI23" s="32" t="s">
        <v>37</v>
      </c>
      <c r="AJ23" s="15"/>
      <c r="AK23" s="20"/>
      <c r="AM23" s="20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spans="1:64" ht="27.75" customHeight="1" x14ac:dyDescent="0.25">
      <c r="A24" s="27" t="s">
        <v>42</v>
      </c>
      <c r="B24" s="28" t="s">
        <v>43</v>
      </c>
      <c r="C24" s="29" t="s">
        <v>36</v>
      </c>
      <c r="D24" s="30">
        <f t="shared" ref="D24:AE24" si="5">SUM(D66,D279,D376,D553,D631)</f>
        <v>12061.083309642336</v>
      </c>
      <c r="E24" s="30">
        <f t="shared" si="5"/>
        <v>0</v>
      </c>
      <c r="F24" s="30">
        <f t="shared" si="5"/>
        <v>3297.6821771700002</v>
      </c>
      <c r="G24" s="30">
        <f t="shared" si="5"/>
        <v>0</v>
      </c>
      <c r="H24" s="30">
        <f t="shared" si="5"/>
        <v>0</v>
      </c>
      <c r="I24" s="30">
        <f t="shared" si="5"/>
        <v>15.969399999999998</v>
      </c>
      <c r="J24" s="30">
        <f t="shared" si="5"/>
        <v>0</v>
      </c>
      <c r="K24" s="30">
        <f t="shared" si="5"/>
        <v>0</v>
      </c>
      <c r="L24" s="30">
        <f t="shared" si="5"/>
        <v>428</v>
      </c>
      <c r="M24" s="30">
        <f t="shared" si="5"/>
        <v>6.6649999999999991</v>
      </c>
      <c r="N24" s="30">
        <f t="shared" si="5"/>
        <v>0</v>
      </c>
      <c r="O24" s="30">
        <f t="shared" si="5"/>
        <v>0</v>
      </c>
      <c r="P24" s="30">
        <f t="shared" si="5"/>
        <v>76637</v>
      </c>
      <c r="Q24" s="30">
        <f t="shared" si="5"/>
        <v>3.0000000000000001E-3</v>
      </c>
      <c r="R24" s="30">
        <f t="shared" si="5"/>
        <v>0</v>
      </c>
      <c r="S24" s="30">
        <f t="shared" si="5"/>
        <v>1657.88542738</v>
      </c>
      <c r="T24" s="30">
        <f t="shared" si="5"/>
        <v>0</v>
      </c>
      <c r="U24" s="30">
        <f t="shared" si="5"/>
        <v>0</v>
      </c>
      <c r="V24" s="30">
        <f t="shared" si="5"/>
        <v>10.019880000000001</v>
      </c>
      <c r="W24" s="30">
        <f t="shared" si="5"/>
        <v>0</v>
      </c>
      <c r="X24" s="30">
        <f t="shared" si="5"/>
        <v>0</v>
      </c>
      <c r="Y24" s="30">
        <f t="shared" si="5"/>
        <v>412</v>
      </c>
      <c r="Z24" s="30">
        <f t="shared" si="5"/>
        <v>14.908239999999999</v>
      </c>
      <c r="AA24" s="30">
        <f t="shared" si="5"/>
        <v>0</v>
      </c>
      <c r="AB24" s="30">
        <f t="shared" si="5"/>
        <v>0</v>
      </c>
      <c r="AC24" s="30">
        <f t="shared" si="5"/>
        <v>0</v>
      </c>
      <c r="AD24" s="30">
        <f t="shared" si="5"/>
        <v>0</v>
      </c>
      <c r="AE24" s="30">
        <f t="shared" si="5"/>
        <v>0</v>
      </c>
      <c r="AF24" s="31">
        <v>0</v>
      </c>
      <c r="AG24" s="30">
        <f>SUM(AG66,AG279,AG376,AG553,AG631)</f>
        <v>-1830.5343510400003</v>
      </c>
      <c r="AH24" s="31">
        <f t="shared" si="3"/>
        <v>-0.55509726307552343</v>
      </c>
      <c r="AI24" s="32" t="s">
        <v>37</v>
      </c>
      <c r="AJ24" s="15"/>
      <c r="AK24" s="20"/>
      <c r="AM24" s="20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spans="1:64" ht="85.5" customHeight="1" x14ac:dyDescent="0.25">
      <c r="A25" s="27" t="s">
        <v>44</v>
      </c>
      <c r="B25" s="28" t="s">
        <v>45</v>
      </c>
      <c r="C25" s="29" t="s">
        <v>36</v>
      </c>
      <c r="D25" s="30">
        <f t="shared" ref="D25:AE25" si="6">SUM(D156,D302,D441,D584,D642)</f>
        <v>0</v>
      </c>
      <c r="E25" s="30">
        <f t="shared" si="6"/>
        <v>0</v>
      </c>
      <c r="F25" s="30">
        <f t="shared" si="6"/>
        <v>0</v>
      </c>
      <c r="G25" s="30">
        <f t="shared" si="6"/>
        <v>0</v>
      </c>
      <c r="H25" s="30">
        <f t="shared" si="6"/>
        <v>0</v>
      </c>
      <c r="I25" s="30">
        <f t="shared" si="6"/>
        <v>0</v>
      </c>
      <c r="J25" s="30">
        <f t="shared" si="6"/>
        <v>0</v>
      </c>
      <c r="K25" s="30">
        <f t="shared" si="6"/>
        <v>0</v>
      </c>
      <c r="L25" s="30">
        <f t="shared" si="6"/>
        <v>0</v>
      </c>
      <c r="M25" s="30">
        <f t="shared" si="6"/>
        <v>0</v>
      </c>
      <c r="N25" s="30">
        <f t="shared" si="6"/>
        <v>0</v>
      </c>
      <c r="O25" s="30">
        <f t="shared" si="6"/>
        <v>0</v>
      </c>
      <c r="P25" s="30">
        <f t="shared" si="6"/>
        <v>0</v>
      </c>
      <c r="Q25" s="30">
        <f t="shared" si="6"/>
        <v>0</v>
      </c>
      <c r="R25" s="30">
        <f t="shared" si="6"/>
        <v>0</v>
      </c>
      <c r="S25" s="30">
        <f t="shared" si="6"/>
        <v>5</v>
      </c>
      <c r="T25" s="30">
        <f t="shared" si="6"/>
        <v>0</v>
      </c>
      <c r="U25" s="30">
        <f t="shared" si="6"/>
        <v>0</v>
      </c>
      <c r="V25" s="30">
        <f t="shared" si="6"/>
        <v>0</v>
      </c>
      <c r="W25" s="30">
        <f t="shared" si="6"/>
        <v>0</v>
      </c>
      <c r="X25" s="30">
        <f t="shared" si="6"/>
        <v>0</v>
      </c>
      <c r="Y25" s="30">
        <f t="shared" si="6"/>
        <v>1</v>
      </c>
      <c r="Z25" s="30">
        <f t="shared" si="6"/>
        <v>0</v>
      </c>
      <c r="AA25" s="30">
        <f t="shared" si="6"/>
        <v>0</v>
      </c>
      <c r="AB25" s="30">
        <f t="shared" si="6"/>
        <v>0</v>
      </c>
      <c r="AC25" s="30">
        <f t="shared" si="6"/>
        <v>0</v>
      </c>
      <c r="AD25" s="30">
        <f t="shared" si="6"/>
        <v>0</v>
      </c>
      <c r="AE25" s="30">
        <f t="shared" si="6"/>
        <v>0</v>
      </c>
      <c r="AF25" s="31">
        <v>0</v>
      </c>
      <c r="AG25" s="30">
        <f>SUM(AG156,AG302,AG441,AG584,AG642)</f>
        <v>0</v>
      </c>
      <c r="AH25" s="31">
        <v>1</v>
      </c>
      <c r="AI25" s="32" t="s">
        <v>37</v>
      </c>
      <c r="AJ25" s="15"/>
      <c r="AK25" s="20"/>
      <c r="AM25" s="20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</row>
    <row r="26" spans="1:64" x14ac:dyDescent="0.25">
      <c r="A26" s="27" t="s">
        <v>46</v>
      </c>
      <c r="B26" s="28" t="s">
        <v>47</v>
      </c>
      <c r="C26" s="29" t="s">
        <v>36</v>
      </c>
      <c r="D26" s="30">
        <f t="shared" ref="D26:AE26" si="7">SUM(D163,D311,D448,D591,D649)</f>
        <v>11246.684786038304</v>
      </c>
      <c r="E26" s="30">
        <f t="shared" si="7"/>
        <v>0</v>
      </c>
      <c r="F26" s="30">
        <f t="shared" si="7"/>
        <v>642.54762184999993</v>
      </c>
      <c r="G26" s="30">
        <f t="shared" si="7"/>
        <v>0</v>
      </c>
      <c r="H26" s="30">
        <f t="shared" si="7"/>
        <v>13.76</v>
      </c>
      <c r="I26" s="30">
        <f t="shared" si="7"/>
        <v>0</v>
      </c>
      <c r="J26" s="30">
        <f t="shared" si="7"/>
        <v>0</v>
      </c>
      <c r="K26" s="30">
        <f t="shared" si="7"/>
        <v>0</v>
      </c>
      <c r="L26" s="30">
        <f t="shared" si="7"/>
        <v>0</v>
      </c>
      <c r="M26" s="30">
        <f t="shared" si="7"/>
        <v>0</v>
      </c>
      <c r="N26" s="30">
        <f t="shared" si="7"/>
        <v>0</v>
      </c>
      <c r="O26" s="30">
        <f t="shared" si="7"/>
        <v>1202.9169999999999</v>
      </c>
      <c r="P26" s="30">
        <f t="shared" si="7"/>
        <v>0</v>
      </c>
      <c r="Q26" s="30">
        <f t="shared" si="7"/>
        <v>0.24299999999999999</v>
      </c>
      <c r="R26" s="30">
        <f t="shared" si="7"/>
        <v>0</v>
      </c>
      <c r="S26" s="30">
        <f t="shared" si="7"/>
        <v>896.55084287000011</v>
      </c>
      <c r="T26" s="30">
        <f t="shared" si="7"/>
        <v>0</v>
      </c>
      <c r="U26" s="30">
        <f t="shared" si="7"/>
        <v>15.05</v>
      </c>
      <c r="V26" s="30">
        <f t="shared" si="7"/>
        <v>0</v>
      </c>
      <c r="W26" s="30">
        <f t="shared" si="7"/>
        <v>0</v>
      </c>
      <c r="X26" s="30">
        <f t="shared" si="7"/>
        <v>0</v>
      </c>
      <c r="Y26" s="30">
        <f t="shared" si="7"/>
        <v>0</v>
      </c>
      <c r="Z26" s="30">
        <f t="shared" si="7"/>
        <v>0</v>
      </c>
      <c r="AA26" s="30">
        <f t="shared" si="7"/>
        <v>0</v>
      </c>
      <c r="AB26" s="30">
        <f t="shared" si="7"/>
        <v>580</v>
      </c>
      <c r="AC26" s="30">
        <f t="shared" si="7"/>
        <v>0</v>
      </c>
      <c r="AD26" s="30">
        <f t="shared" si="7"/>
        <v>0</v>
      </c>
      <c r="AE26" s="30">
        <f t="shared" si="7"/>
        <v>0</v>
      </c>
      <c r="AF26" s="31">
        <v>0</v>
      </c>
      <c r="AG26" s="30">
        <f>SUM(AG163,AG311,AG448,AG591,AG649)</f>
        <v>254.00322102000007</v>
      </c>
      <c r="AH26" s="31">
        <f t="shared" si="3"/>
        <v>0.39530645259986047</v>
      </c>
      <c r="AI26" s="32" t="s">
        <v>37</v>
      </c>
      <c r="AJ26" s="15"/>
      <c r="AK26" s="20"/>
      <c r="AM26" s="20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</row>
    <row r="27" spans="1:64" ht="31.5" x14ac:dyDescent="0.25">
      <c r="A27" s="27" t="s">
        <v>48</v>
      </c>
      <c r="B27" s="28" t="s">
        <v>49</v>
      </c>
      <c r="C27" s="29" t="s">
        <v>36</v>
      </c>
      <c r="D27" s="30">
        <f t="shared" ref="D27:AE27" si="8">D177+D317+D454+D597+D654</f>
        <v>0</v>
      </c>
      <c r="E27" s="30">
        <f t="shared" si="8"/>
        <v>0</v>
      </c>
      <c r="F27" s="30">
        <f t="shared" si="8"/>
        <v>0</v>
      </c>
      <c r="G27" s="30">
        <f t="shared" si="8"/>
        <v>0</v>
      </c>
      <c r="H27" s="30">
        <f t="shared" si="8"/>
        <v>0</v>
      </c>
      <c r="I27" s="30">
        <f t="shared" si="8"/>
        <v>0</v>
      </c>
      <c r="J27" s="30">
        <f t="shared" si="8"/>
        <v>0</v>
      </c>
      <c r="K27" s="30">
        <f t="shared" si="8"/>
        <v>0</v>
      </c>
      <c r="L27" s="30">
        <f t="shared" si="8"/>
        <v>0</v>
      </c>
      <c r="M27" s="30">
        <f t="shared" si="8"/>
        <v>0</v>
      </c>
      <c r="N27" s="30">
        <f t="shared" si="8"/>
        <v>0</v>
      </c>
      <c r="O27" s="30">
        <f t="shared" si="8"/>
        <v>0</v>
      </c>
      <c r="P27" s="30">
        <f t="shared" si="8"/>
        <v>0</v>
      </c>
      <c r="Q27" s="30">
        <f t="shared" si="8"/>
        <v>0</v>
      </c>
      <c r="R27" s="30">
        <f t="shared" si="8"/>
        <v>0</v>
      </c>
      <c r="S27" s="30">
        <f t="shared" si="8"/>
        <v>0</v>
      </c>
      <c r="T27" s="30">
        <f t="shared" si="8"/>
        <v>0</v>
      </c>
      <c r="U27" s="30">
        <f t="shared" si="8"/>
        <v>0</v>
      </c>
      <c r="V27" s="30">
        <f t="shared" si="8"/>
        <v>0</v>
      </c>
      <c r="W27" s="30">
        <f t="shared" si="8"/>
        <v>0</v>
      </c>
      <c r="X27" s="30">
        <f t="shared" si="8"/>
        <v>0</v>
      </c>
      <c r="Y27" s="30">
        <f t="shared" si="8"/>
        <v>0</v>
      </c>
      <c r="Z27" s="30">
        <f t="shared" si="8"/>
        <v>0</v>
      </c>
      <c r="AA27" s="30">
        <f t="shared" si="8"/>
        <v>0</v>
      </c>
      <c r="AB27" s="30">
        <f t="shared" si="8"/>
        <v>0</v>
      </c>
      <c r="AC27" s="30">
        <f t="shared" si="8"/>
        <v>0</v>
      </c>
      <c r="AD27" s="30">
        <f t="shared" si="8"/>
        <v>0</v>
      </c>
      <c r="AE27" s="30">
        <f t="shared" si="8"/>
        <v>0</v>
      </c>
      <c r="AF27" s="31">
        <v>0</v>
      </c>
      <c r="AG27" s="30">
        <f>AG177+AG317+AG454+AG597+AG654</f>
        <v>0</v>
      </c>
      <c r="AH27" s="31">
        <v>0</v>
      </c>
      <c r="AI27" s="32" t="s">
        <v>37</v>
      </c>
      <c r="AJ27" s="15"/>
      <c r="AK27" s="20"/>
      <c r="AM27" s="20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x14ac:dyDescent="0.25">
      <c r="A28" s="27" t="s">
        <v>50</v>
      </c>
      <c r="B28" s="28" t="s">
        <v>51</v>
      </c>
      <c r="C28" s="29" t="s">
        <v>36</v>
      </c>
      <c r="D28" s="30">
        <f t="shared" ref="D28:AE28" si="9">SUM(D178,D318,D455,D598,D655)</f>
        <v>895.87863019099996</v>
      </c>
      <c r="E28" s="30">
        <f t="shared" si="9"/>
        <v>101.5</v>
      </c>
      <c r="F28" s="30">
        <f t="shared" si="9"/>
        <v>302.62125370099994</v>
      </c>
      <c r="G28" s="30">
        <f t="shared" si="9"/>
        <v>0</v>
      </c>
      <c r="H28" s="30">
        <f t="shared" si="9"/>
        <v>0</v>
      </c>
      <c r="I28" s="30">
        <f t="shared" si="9"/>
        <v>0</v>
      </c>
      <c r="J28" s="30">
        <f t="shared" si="9"/>
        <v>0</v>
      </c>
      <c r="K28" s="30">
        <f t="shared" si="9"/>
        <v>0</v>
      </c>
      <c r="L28" s="30">
        <f t="shared" si="9"/>
        <v>125</v>
      </c>
      <c r="M28" s="30">
        <f t="shared" si="9"/>
        <v>0</v>
      </c>
      <c r="N28" s="30">
        <f t="shared" si="9"/>
        <v>0</v>
      </c>
      <c r="O28" s="30">
        <f t="shared" si="9"/>
        <v>0</v>
      </c>
      <c r="P28" s="30">
        <f t="shared" si="9"/>
        <v>0</v>
      </c>
      <c r="Q28" s="30">
        <f t="shared" si="9"/>
        <v>0</v>
      </c>
      <c r="R28" s="30">
        <f t="shared" si="9"/>
        <v>95.296400000000006</v>
      </c>
      <c r="S28" s="30">
        <f t="shared" si="9"/>
        <v>10596.900702919998</v>
      </c>
      <c r="T28" s="30">
        <f t="shared" si="9"/>
        <v>0</v>
      </c>
      <c r="U28" s="30">
        <f t="shared" si="9"/>
        <v>0</v>
      </c>
      <c r="V28" s="30">
        <f t="shared" si="9"/>
        <v>4.7620000000000005</v>
      </c>
      <c r="W28" s="30">
        <f t="shared" si="9"/>
        <v>0</v>
      </c>
      <c r="X28" s="30">
        <f t="shared" si="9"/>
        <v>0</v>
      </c>
      <c r="Y28" s="30">
        <f t="shared" si="9"/>
        <v>120</v>
      </c>
      <c r="Z28" s="30">
        <f t="shared" si="9"/>
        <v>0</v>
      </c>
      <c r="AA28" s="30">
        <f t="shared" si="9"/>
        <v>0</v>
      </c>
      <c r="AB28" s="30">
        <f t="shared" si="9"/>
        <v>0</v>
      </c>
      <c r="AC28" s="30">
        <f t="shared" si="9"/>
        <v>0</v>
      </c>
      <c r="AD28" s="30">
        <f t="shared" si="9"/>
        <v>0</v>
      </c>
      <c r="AE28" s="30">
        <f t="shared" si="9"/>
        <v>-101.5</v>
      </c>
      <c r="AF28" s="31">
        <f t="shared" ref="AF28:AF29" si="10">AE28/E28</f>
        <v>-1</v>
      </c>
      <c r="AG28" s="30">
        <f>SUM(AG178,AG318,AG455,AG598,AG655)</f>
        <v>-140.39192329100001</v>
      </c>
      <c r="AH28" s="31">
        <f t="shared" si="3"/>
        <v>-0.46391957463011502</v>
      </c>
      <c r="AI28" s="32" t="s">
        <v>37</v>
      </c>
      <c r="AJ28" s="15"/>
      <c r="AK28" s="20"/>
      <c r="AM28" s="20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64" x14ac:dyDescent="0.25">
      <c r="A29" s="27" t="s">
        <v>52</v>
      </c>
      <c r="B29" s="28" t="s">
        <v>53</v>
      </c>
      <c r="C29" s="29" t="s">
        <v>36</v>
      </c>
      <c r="D29" s="30">
        <f t="shared" ref="D29:AE29" si="11">SUM(D30,D47,D66,D156,D163,D177,D178)</f>
        <v>13846.798367747842</v>
      </c>
      <c r="E29" s="30">
        <f t="shared" si="11"/>
        <v>101.5</v>
      </c>
      <c r="F29" s="30">
        <f t="shared" si="11"/>
        <v>2432.28113085</v>
      </c>
      <c r="G29" s="30">
        <f t="shared" si="11"/>
        <v>0</v>
      </c>
      <c r="H29" s="30">
        <f t="shared" si="11"/>
        <v>19.350000000000001</v>
      </c>
      <c r="I29" s="30">
        <f t="shared" si="11"/>
        <v>11.426399999999999</v>
      </c>
      <c r="J29" s="30">
        <f t="shared" si="11"/>
        <v>0</v>
      </c>
      <c r="K29" s="30">
        <f t="shared" si="11"/>
        <v>0</v>
      </c>
      <c r="L29" s="30">
        <f t="shared" si="11"/>
        <v>196</v>
      </c>
      <c r="M29" s="30">
        <f t="shared" si="11"/>
        <v>3.6</v>
      </c>
      <c r="N29" s="30">
        <f t="shared" si="11"/>
        <v>0</v>
      </c>
      <c r="O29" s="30">
        <f t="shared" si="11"/>
        <v>1202.9169999999999</v>
      </c>
      <c r="P29" s="30">
        <f t="shared" si="11"/>
        <v>2100</v>
      </c>
      <c r="Q29" s="30">
        <f t="shared" si="11"/>
        <v>0</v>
      </c>
      <c r="R29" s="30">
        <f t="shared" si="11"/>
        <v>0</v>
      </c>
      <c r="S29" s="30">
        <f t="shared" si="11"/>
        <v>2328.64862279</v>
      </c>
      <c r="T29" s="30">
        <f t="shared" si="11"/>
        <v>0</v>
      </c>
      <c r="U29" s="30">
        <f t="shared" si="11"/>
        <v>15.05</v>
      </c>
      <c r="V29" s="30">
        <f t="shared" si="11"/>
        <v>8.6645099999999999</v>
      </c>
      <c r="W29" s="30">
        <f t="shared" si="11"/>
        <v>0</v>
      </c>
      <c r="X29" s="30">
        <f t="shared" si="11"/>
        <v>0</v>
      </c>
      <c r="Y29" s="30">
        <f t="shared" si="11"/>
        <v>304</v>
      </c>
      <c r="Z29" s="30">
        <f t="shared" si="11"/>
        <v>10.015170000000001</v>
      </c>
      <c r="AA29" s="30">
        <f t="shared" si="11"/>
        <v>0</v>
      </c>
      <c r="AB29" s="30">
        <f t="shared" si="11"/>
        <v>580</v>
      </c>
      <c r="AC29" s="30">
        <f t="shared" si="11"/>
        <v>0</v>
      </c>
      <c r="AD29" s="30">
        <f t="shared" si="11"/>
        <v>0</v>
      </c>
      <c r="AE29" s="30">
        <f t="shared" si="11"/>
        <v>-101.5</v>
      </c>
      <c r="AF29" s="31">
        <f t="shared" si="10"/>
        <v>-1</v>
      </c>
      <c r="AG29" s="30">
        <f>SUM(AG30,AG47,AG66,AG156,AG163,AG177,AG178)</f>
        <v>-141.20524061</v>
      </c>
      <c r="AH29" s="31">
        <f t="shared" si="3"/>
        <v>-5.8054654463669482E-2</v>
      </c>
      <c r="AI29" s="32" t="s">
        <v>37</v>
      </c>
      <c r="AJ29" s="15"/>
      <c r="AK29" s="20"/>
      <c r="AM29" s="20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</row>
    <row r="30" spans="1:64" ht="31.5" x14ac:dyDescent="0.25">
      <c r="A30" s="27" t="s">
        <v>54</v>
      </c>
      <c r="B30" s="28" t="s">
        <v>55</v>
      </c>
      <c r="C30" s="29" t="s">
        <v>36</v>
      </c>
      <c r="D30" s="30">
        <f t="shared" ref="D30:AE30" si="12">D31+D34+D37+D46</f>
        <v>1084.6349070000001</v>
      </c>
      <c r="E30" s="30">
        <f t="shared" si="12"/>
        <v>0</v>
      </c>
      <c r="F30" s="30">
        <f t="shared" si="12"/>
        <v>97.294000000000011</v>
      </c>
      <c r="G30" s="30">
        <f t="shared" si="12"/>
        <v>0</v>
      </c>
      <c r="H30" s="30">
        <f t="shared" si="12"/>
        <v>0</v>
      </c>
      <c r="I30" s="30">
        <f t="shared" si="12"/>
        <v>1.5</v>
      </c>
      <c r="J30" s="30">
        <f t="shared" si="12"/>
        <v>0</v>
      </c>
      <c r="K30" s="30">
        <f t="shared" si="12"/>
        <v>0</v>
      </c>
      <c r="L30" s="30">
        <f t="shared" si="12"/>
        <v>0</v>
      </c>
      <c r="M30" s="30">
        <f t="shared" si="12"/>
        <v>0</v>
      </c>
      <c r="N30" s="30">
        <f t="shared" si="12"/>
        <v>0</v>
      </c>
      <c r="O30" s="30">
        <f t="shared" si="12"/>
        <v>0</v>
      </c>
      <c r="P30" s="30">
        <f t="shared" si="12"/>
        <v>0</v>
      </c>
      <c r="Q30" s="30">
        <f t="shared" si="12"/>
        <v>0</v>
      </c>
      <c r="R30" s="30">
        <f t="shared" si="12"/>
        <v>0</v>
      </c>
      <c r="S30" s="30">
        <f t="shared" si="12"/>
        <v>84.578171879999985</v>
      </c>
      <c r="T30" s="30">
        <f t="shared" si="12"/>
        <v>0</v>
      </c>
      <c r="U30" s="30">
        <f t="shared" si="12"/>
        <v>0</v>
      </c>
      <c r="V30" s="30">
        <f t="shared" si="12"/>
        <v>1.3353300000000001</v>
      </c>
      <c r="W30" s="30">
        <f t="shared" si="12"/>
        <v>0</v>
      </c>
      <c r="X30" s="30">
        <f t="shared" si="12"/>
        <v>0</v>
      </c>
      <c r="Y30" s="30">
        <f t="shared" si="12"/>
        <v>0</v>
      </c>
      <c r="Z30" s="30">
        <f t="shared" si="12"/>
        <v>0</v>
      </c>
      <c r="AA30" s="30">
        <f t="shared" si="12"/>
        <v>0</v>
      </c>
      <c r="AB30" s="30">
        <f t="shared" si="12"/>
        <v>0</v>
      </c>
      <c r="AC30" s="30">
        <f t="shared" si="12"/>
        <v>0</v>
      </c>
      <c r="AD30" s="30">
        <f t="shared" si="12"/>
        <v>0</v>
      </c>
      <c r="AE30" s="30">
        <f t="shared" si="12"/>
        <v>0</v>
      </c>
      <c r="AF30" s="31">
        <v>0</v>
      </c>
      <c r="AG30" s="30">
        <f>AG31+AG34+AG37+AG46</f>
        <v>-15.524897120000013</v>
      </c>
      <c r="AH30" s="31">
        <f t="shared" si="3"/>
        <v>-0.15956685016547795</v>
      </c>
      <c r="AI30" s="32" t="s">
        <v>37</v>
      </c>
      <c r="AJ30" s="15"/>
      <c r="AK30" s="20"/>
      <c r="AM30" s="20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63" x14ac:dyDescent="0.25">
      <c r="A31" s="27" t="s">
        <v>56</v>
      </c>
      <c r="B31" s="28" t="s">
        <v>57</v>
      </c>
      <c r="C31" s="29" t="s">
        <v>36</v>
      </c>
      <c r="D31" s="30">
        <f>D32</f>
        <v>0</v>
      </c>
      <c r="E31" s="30">
        <f t="shared" ref="E31:AG31" si="13">E32</f>
        <v>0</v>
      </c>
      <c r="F31" s="30">
        <f t="shared" si="13"/>
        <v>0</v>
      </c>
      <c r="G31" s="30">
        <f t="shared" si="13"/>
        <v>0</v>
      </c>
      <c r="H31" s="30">
        <f t="shared" si="13"/>
        <v>0</v>
      </c>
      <c r="I31" s="30">
        <f t="shared" si="13"/>
        <v>0</v>
      </c>
      <c r="J31" s="30">
        <f t="shared" si="13"/>
        <v>0</v>
      </c>
      <c r="K31" s="30">
        <f t="shared" si="13"/>
        <v>0</v>
      </c>
      <c r="L31" s="30">
        <f t="shared" si="13"/>
        <v>0</v>
      </c>
      <c r="M31" s="30">
        <f t="shared" si="13"/>
        <v>0</v>
      </c>
      <c r="N31" s="30">
        <f t="shared" si="13"/>
        <v>0</v>
      </c>
      <c r="O31" s="30">
        <f t="shared" si="13"/>
        <v>0</v>
      </c>
      <c r="P31" s="30">
        <f t="shared" si="13"/>
        <v>0</v>
      </c>
      <c r="Q31" s="30">
        <f t="shared" si="13"/>
        <v>0</v>
      </c>
      <c r="R31" s="30">
        <f t="shared" si="13"/>
        <v>0</v>
      </c>
      <c r="S31" s="30">
        <f t="shared" si="13"/>
        <v>0</v>
      </c>
      <c r="T31" s="30">
        <f t="shared" si="13"/>
        <v>0</v>
      </c>
      <c r="U31" s="30">
        <f t="shared" si="13"/>
        <v>0</v>
      </c>
      <c r="V31" s="30">
        <f t="shared" si="13"/>
        <v>0</v>
      </c>
      <c r="W31" s="30">
        <f t="shared" si="13"/>
        <v>0</v>
      </c>
      <c r="X31" s="30">
        <f t="shared" si="13"/>
        <v>0</v>
      </c>
      <c r="Y31" s="30">
        <f t="shared" si="13"/>
        <v>0</v>
      </c>
      <c r="Z31" s="30">
        <f t="shared" si="13"/>
        <v>0</v>
      </c>
      <c r="AA31" s="30">
        <f t="shared" si="13"/>
        <v>0</v>
      </c>
      <c r="AB31" s="30">
        <f t="shared" si="13"/>
        <v>0</v>
      </c>
      <c r="AC31" s="30">
        <f t="shared" si="13"/>
        <v>0</v>
      </c>
      <c r="AD31" s="30">
        <f t="shared" si="13"/>
        <v>0</v>
      </c>
      <c r="AE31" s="30">
        <f t="shared" si="13"/>
        <v>0</v>
      </c>
      <c r="AF31" s="31">
        <v>0</v>
      </c>
      <c r="AG31" s="30">
        <f t="shared" si="13"/>
        <v>0</v>
      </c>
      <c r="AH31" s="31">
        <v>0</v>
      </c>
      <c r="AI31" s="32" t="s">
        <v>37</v>
      </c>
      <c r="AJ31" s="15"/>
      <c r="AK31" s="20"/>
      <c r="AM31" s="20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64" x14ac:dyDescent="0.25">
      <c r="A32" s="27" t="s">
        <v>58</v>
      </c>
      <c r="B32" s="28" t="s">
        <v>59</v>
      </c>
      <c r="C32" s="29" t="s">
        <v>36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1">
        <v>0</v>
      </c>
      <c r="AG32" s="30">
        <v>0</v>
      </c>
      <c r="AH32" s="31">
        <v>0</v>
      </c>
      <c r="AI32" s="32" t="s">
        <v>37</v>
      </c>
      <c r="AJ32" s="15"/>
      <c r="AK32" s="20"/>
      <c r="AM32" s="20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</row>
    <row r="33" spans="1:64" ht="31.5" x14ac:dyDescent="0.25">
      <c r="A33" s="27" t="s">
        <v>60</v>
      </c>
      <c r="B33" s="33" t="s">
        <v>61</v>
      </c>
      <c r="C33" s="34" t="s">
        <v>36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1">
        <v>0</v>
      </c>
      <c r="AG33" s="35">
        <v>0</v>
      </c>
      <c r="AH33" s="31">
        <v>0</v>
      </c>
      <c r="AI33" s="32" t="s">
        <v>37</v>
      </c>
      <c r="AJ33" s="15"/>
      <c r="AK33" s="20"/>
      <c r="AM33" s="20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</row>
    <row r="34" spans="1:64" ht="47.25" x14ac:dyDescent="0.25">
      <c r="A34" s="27" t="s">
        <v>62</v>
      </c>
      <c r="B34" s="28" t="s">
        <v>63</v>
      </c>
      <c r="C34" s="29" t="s">
        <v>36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1">
        <v>0</v>
      </c>
      <c r="AG34" s="30">
        <v>0</v>
      </c>
      <c r="AH34" s="31">
        <v>0</v>
      </c>
      <c r="AI34" s="32" t="s">
        <v>37</v>
      </c>
      <c r="AJ34" s="15"/>
      <c r="AK34" s="20"/>
      <c r="AM34" s="20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</row>
    <row r="35" spans="1:64" ht="31.5" x14ac:dyDescent="0.25">
      <c r="A35" s="27" t="s">
        <v>64</v>
      </c>
      <c r="B35" s="28" t="s">
        <v>61</v>
      </c>
      <c r="C35" s="29" t="s">
        <v>36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2" t="s">
        <v>37</v>
      </c>
      <c r="AJ35" s="15"/>
      <c r="AK35" s="20"/>
      <c r="AM35" s="20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</row>
    <row r="36" spans="1:64" ht="31.5" x14ac:dyDescent="0.25">
      <c r="A36" s="27" t="s">
        <v>65</v>
      </c>
      <c r="B36" s="28" t="s">
        <v>61</v>
      </c>
      <c r="C36" s="29" t="s">
        <v>36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1">
        <v>0</v>
      </c>
      <c r="AG36" s="30">
        <v>0</v>
      </c>
      <c r="AH36" s="31">
        <v>0</v>
      </c>
      <c r="AI36" s="32" t="s">
        <v>37</v>
      </c>
      <c r="AJ36" s="15"/>
      <c r="AK36" s="20"/>
      <c r="AM36" s="20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</row>
    <row r="37" spans="1:64" ht="47.25" x14ac:dyDescent="0.25">
      <c r="A37" s="27" t="s">
        <v>66</v>
      </c>
      <c r="B37" s="28" t="s">
        <v>67</v>
      </c>
      <c r="C37" s="29" t="s">
        <v>36</v>
      </c>
      <c r="D37" s="30">
        <f t="shared" ref="D37:AE37" si="14">D38+D39+D40+D41+D42</f>
        <v>1084.6349070000001</v>
      </c>
      <c r="E37" s="30">
        <f t="shared" si="14"/>
        <v>0</v>
      </c>
      <c r="F37" s="30">
        <f t="shared" si="14"/>
        <v>97.294000000000011</v>
      </c>
      <c r="G37" s="30">
        <f t="shared" si="14"/>
        <v>0</v>
      </c>
      <c r="H37" s="30">
        <f t="shared" si="14"/>
        <v>0</v>
      </c>
      <c r="I37" s="30">
        <f t="shared" si="14"/>
        <v>1.5</v>
      </c>
      <c r="J37" s="30">
        <f t="shared" si="14"/>
        <v>0</v>
      </c>
      <c r="K37" s="30">
        <f t="shared" si="14"/>
        <v>0</v>
      </c>
      <c r="L37" s="30">
        <f t="shared" si="14"/>
        <v>0</v>
      </c>
      <c r="M37" s="30">
        <f t="shared" si="14"/>
        <v>0</v>
      </c>
      <c r="N37" s="30">
        <f t="shared" si="14"/>
        <v>0</v>
      </c>
      <c r="O37" s="30">
        <f t="shared" si="14"/>
        <v>0</v>
      </c>
      <c r="P37" s="30">
        <f t="shared" si="14"/>
        <v>0</v>
      </c>
      <c r="Q37" s="30">
        <f t="shared" si="14"/>
        <v>0</v>
      </c>
      <c r="R37" s="30">
        <f t="shared" si="14"/>
        <v>0</v>
      </c>
      <c r="S37" s="30">
        <f t="shared" si="14"/>
        <v>84.578171879999985</v>
      </c>
      <c r="T37" s="30">
        <f t="shared" si="14"/>
        <v>0</v>
      </c>
      <c r="U37" s="30">
        <f t="shared" si="14"/>
        <v>0</v>
      </c>
      <c r="V37" s="30">
        <f t="shared" si="14"/>
        <v>1.3353300000000001</v>
      </c>
      <c r="W37" s="30">
        <f t="shared" si="14"/>
        <v>0</v>
      </c>
      <c r="X37" s="30">
        <f t="shared" si="14"/>
        <v>0</v>
      </c>
      <c r="Y37" s="30">
        <f t="shared" si="14"/>
        <v>0</v>
      </c>
      <c r="Z37" s="30">
        <f t="shared" si="14"/>
        <v>0</v>
      </c>
      <c r="AA37" s="30">
        <f t="shared" si="14"/>
        <v>0</v>
      </c>
      <c r="AB37" s="30">
        <f t="shared" si="14"/>
        <v>0</v>
      </c>
      <c r="AC37" s="30">
        <f t="shared" si="14"/>
        <v>0</v>
      </c>
      <c r="AD37" s="30">
        <f t="shared" si="14"/>
        <v>0</v>
      </c>
      <c r="AE37" s="30">
        <f t="shared" si="14"/>
        <v>0</v>
      </c>
      <c r="AF37" s="31">
        <v>0</v>
      </c>
      <c r="AG37" s="30">
        <f>AG38+AG39+AG40+AG41+AG42</f>
        <v>-15.524897120000013</v>
      </c>
      <c r="AH37" s="31">
        <f t="shared" si="3"/>
        <v>-0.15956685016547795</v>
      </c>
      <c r="AI37" s="32" t="s">
        <v>37</v>
      </c>
      <c r="AJ37" s="15"/>
      <c r="AK37" s="20"/>
      <c r="AM37" s="20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</row>
    <row r="38" spans="1:64" ht="63" x14ac:dyDescent="0.25">
      <c r="A38" s="27" t="s">
        <v>68</v>
      </c>
      <c r="B38" s="28" t="s">
        <v>69</v>
      </c>
      <c r="C38" s="29" t="s">
        <v>36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1">
        <v>0</v>
      </c>
      <c r="AG38" s="30">
        <v>0</v>
      </c>
      <c r="AH38" s="31">
        <v>0</v>
      </c>
      <c r="AI38" s="32" t="s">
        <v>37</v>
      </c>
      <c r="AJ38" s="15"/>
      <c r="AK38" s="20"/>
      <c r="AM38" s="20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</row>
    <row r="39" spans="1:64" ht="63" x14ac:dyDescent="0.25">
      <c r="A39" s="27" t="s">
        <v>70</v>
      </c>
      <c r="B39" s="28" t="s">
        <v>71</v>
      </c>
      <c r="C39" s="29" t="s">
        <v>36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2" t="s">
        <v>37</v>
      </c>
      <c r="AJ39" s="15"/>
      <c r="AK39" s="20"/>
      <c r="AM39" s="20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</row>
    <row r="40" spans="1:64" ht="63" x14ac:dyDescent="0.25">
      <c r="A40" s="27" t="s">
        <v>72</v>
      </c>
      <c r="B40" s="28" t="s">
        <v>73</v>
      </c>
      <c r="C40" s="29" t="s">
        <v>36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1">
        <v>0</v>
      </c>
      <c r="AG40" s="30">
        <v>0</v>
      </c>
      <c r="AH40" s="31">
        <v>0</v>
      </c>
      <c r="AI40" s="32" t="s">
        <v>37</v>
      </c>
      <c r="AJ40" s="15"/>
      <c r="AK40" s="20"/>
      <c r="AM40" s="20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64" ht="78.75" x14ac:dyDescent="0.25">
      <c r="A41" s="27" t="s">
        <v>74</v>
      </c>
      <c r="B41" s="28" t="s">
        <v>75</v>
      </c>
      <c r="C41" s="29" t="s">
        <v>36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1">
        <v>0</v>
      </c>
      <c r="AG41" s="36">
        <v>0</v>
      </c>
      <c r="AH41" s="31">
        <v>0</v>
      </c>
      <c r="AI41" s="32" t="s">
        <v>37</v>
      </c>
      <c r="AJ41" s="15"/>
      <c r="AK41" s="20"/>
      <c r="AM41" s="20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64" ht="78.75" x14ac:dyDescent="0.25">
      <c r="A42" s="27" t="s">
        <v>76</v>
      </c>
      <c r="B42" s="28" t="s">
        <v>77</v>
      </c>
      <c r="C42" s="29" t="s">
        <v>36</v>
      </c>
      <c r="D42" s="36">
        <f t="shared" ref="D42:AE42" si="15">SUM(D43:D45)</f>
        <v>1084.6349070000001</v>
      </c>
      <c r="E42" s="36">
        <f t="shared" si="15"/>
        <v>0</v>
      </c>
      <c r="F42" s="36">
        <f t="shared" si="15"/>
        <v>97.294000000000011</v>
      </c>
      <c r="G42" s="36">
        <f t="shared" si="15"/>
        <v>0</v>
      </c>
      <c r="H42" s="36">
        <f t="shared" si="15"/>
        <v>0</v>
      </c>
      <c r="I42" s="36">
        <f t="shared" si="15"/>
        <v>1.5</v>
      </c>
      <c r="J42" s="36">
        <f t="shared" si="15"/>
        <v>0</v>
      </c>
      <c r="K42" s="36">
        <f t="shared" si="15"/>
        <v>0</v>
      </c>
      <c r="L42" s="36">
        <f t="shared" si="15"/>
        <v>0</v>
      </c>
      <c r="M42" s="36">
        <f t="shared" si="15"/>
        <v>0</v>
      </c>
      <c r="N42" s="36">
        <f t="shared" si="15"/>
        <v>0</v>
      </c>
      <c r="O42" s="36">
        <f t="shared" si="15"/>
        <v>0</v>
      </c>
      <c r="P42" s="36">
        <f t="shared" si="15"/>
        <v>0</v>
      </c>
      <c r="Q42" s="36">
        <f t="shared" si="15"/>
        <v>0</v>
      </c>
      <c r="R42" s="36">
        <f t="shared" si="15"/>
        <v>0</v>
      </c>
      <c r="S42" s="36">
        <f t="shared" si="15"/>
        <v>84.578171879999985</v>
      </c>
      <c r="T42" s="36">
        <f t="shared" si="15"/>
        <v>0</v>
      </c>
      <c r="U42" s="36">
        <f t="shared" si="15"/>
        <v>0</v>
      </c>
      <c r="V42" s="36">
        <f t="shared" si="15"/>
        <v>1.3353300000000001</v>
      </c>
      <c r="W42" s="36">
        <f t="shared" si="15"/>
        <v>0</v>
      </c>
      <c r="X42" s="36">
        <f t="shared" si="15"/>
        <v>0</v>
      </c>
      <c r="Y42" s="36">
        <f t="shared" si="15"/>
        <v>0</v>
      </c>
      <c r="Z42" s="36">
        <f t="shared" si="15"/>
        <v>0</v>
      </c>
      <c r="AA42" s="36">
        <f t="shared" si="15"/>
        <v>0</v>
      </c>
      <c r="AB42" s="36">
        <f t="shared" si="15"/>
        <v>0</v>
      </c>
      <c r="AC42" s="36">
        <f t="shared" si="15"/>
        <v>0</v>
      </c>
      <c r="AD42" s="36">
        <f t="shared" si="15"/>
        <v>0</v>
      </c>
      <c r="AE42" s="36">
        <f t="shared" si="15"/>
        <v>0</v>
      </c>
      <c r="AF42" s="31">
        <v>0</v>
      </c>
      <c r="AG42" s="36">
        <f>SUM(AG43:AG45)</f>
        <v>-15.524897120000013</v>
      </c>
      <c r="AH42" s="31">
        <f t="shared" si="3"/>
        <v>-0.15956685016547795</v>
      </c>
      <c r="AI42" s="32" t="s">
        <v>37</v>
      </c>
      <c r="AJ42" s="15"/>
      <c r="AK42" s="20"/>
      <c r="AM42" s="20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64" ht="31.5" x14ac:dyDescent="0.25">
      <c r="A43" s="37" t="s">
        <v>76</v>
      </c>
      <c r="B43" s="38" t="s">
        <v>78</v>
      </c>
      <c r="C43" s="38" t="s">
        <v>79</v>
      </c>
      <c r="D43" s="39">
        <v>654.69799999999998</v>
      </c>
      <c r="E43" s="39">
        <v>0</v>
      </c>
      <c r="F43" s="39">
        <v>74.364000000000004</v>
      </c>
      <c r="G43" s="39">
        <v>0</v>
      </c>
      <c r="H43" s="39">
        <v>0</v>
      </c>
      <c r="I43" s="39">
        <v>1.17</v>
      </c>
      <c r="J43" s="39">
        <v>0</v>
      </c>
      <c r="K43" s="39" t="s">
        <v>80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81.769102879999991</v>
      </c>
      <c r="T43" s="39">
        <v>0</v>
      </c>
      <c r="U43" s="39">
        <v>0</v>
      </c>
      <c r="V43" s="39">
        <v>0.93910000000000005</v>
      </c>
      <c r="W43" s="39">
        <v>0</v>
      </c>
      <c r="X43" s="39" t="s">
        <v>80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f>R43-E43</f>
        <v>0</v>
      </c>
      <c r="AF43" s="65">
        <v>0</v>
      </c>
      <c r="AG43" s="39">
        <f t="shared" ref="AG43:AG44" si="16">S43-F43</f>
        <v>7.405102879999987</v>
      </c>
      <c r="AH43" s="65">
        <f>AG43/F43</f>
        <v>9.9579136141143387E-2</v>
      </c>
      <c r="AI43" s="40" t="s">
        <v>37</v>
      </c>
      <c r="AJ43" s="15"/>
      <c r="AK43" s="20"/>
      <c r="AM43" s="20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64" ht="31.5" x14ac:dyDescent="0.25">
      <c r="A44" s="37" t="s">
        <v>76</v>
      </c>
      <c r="B44" s="38" t="s">
        <v>81</v>
      </c>
      <c r="C44" s="38" t="s">
        <v>82</v>
      </c>
      <c r="D44" s="39">
        <v>429.93690700000002</v>
      </c>
      <c r="E44" s="39">
        <v>0</v>
      </c>
      <c r="F44" s="39">
        <v>22.93</v>
      </c>
      <c r="G44" s="39">
        <v>0</v>
      </c>
      <c r="H44" s="39">
        <v>0</v>
      </c>
      <c r="I44" s="39">
        <v>0.33</v>
      </c>
      <c r="J44" s="39">
        <v>0</v>
      </c>
      <c r="K44" s="39" t="s">
        <v>80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f t="shared" ref="AE44" si="17">R44-E44</f>
        <v>0</v>
      </c>
      <c r="AF44" s="65">
        <v>0</v>
      </c>
      <c r="AG44" s="39">
        <f t="shared" si="16"/>
        <v>-22.93</v>
      </c>
      <c r="AH44" s="65">
        <f t="shared" ref="AH44" si="18">AG44/F44</f>
        <v>-1</v>
      </c>
      <c r="AI44" s="40" t="s">
        <v>83</v>
      </c>
      <c r="AJ44" s="15"/>
      <c r="AK44" s="20"/>
      <c r="AM44" s="20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64" ht="47.25" x14ac:dyDescent="0.25">
      <c r="A45" s="41" t="s">
        <v>76</v>
      </c>
      <c r="B45" s="42" t="s">
        <v>84</v>
      </c>
      <c r="C45" s="42" t="s">
        <v>85</v>
      </c>
      <c r="D45" s="39" t="s">
        <v>37</v>
      </c>
      <c r="E45" s="39" t="s">
        <v>37</v>
      </c>
      <c r="F45" s="39" t="s">
        <v>37</v>
      </c>
      <c r="G45" s="39" t="s">
        <v>37</v>
      </c>
      <c r="H45" s="39" t="s">
        <v>37</v>
      </c>
      <c r="I45" s="39" t="s">
        <v>37</v>
      </c>
      <c r="J45" s="39" t="s">
        <v>37</v>
      </c>
      <c r="K45" s="39" t="s">
        <v>37</v>
      </c>
      <c r="L45" s="39" t="s">
        <v>37</v>
      </c>
      <c r="M45" s="39" t="s">
        <v>37</v>
      </c>
      <c r="N45" s="39" t="s">
        <v>37</v>
      </c>
      <c r="O45" s="39" t="s">
        <v>37</v>
      </c>
      <c r="P45" s="39" t="s">
        <v>37</v>
      </c>
      <c r="Q45" s="39" t="s">
        <v>37</v>
      </c>
      <c r="R45" s="39">
        <v>0</v>
      </c>
      <c r="S45" s="39">
        <v>2.809069</v>
      </c>
      <c r="T45" s="39">
        <v>0</v>
      </c>
      <c r="U45" s="39">
        <v>0</v>
      </c>
      <c r="V45" s="39">
        <v>0.39623000000000003</v>
      </c>
      <c r="W45" s="39">
        <v>0</v>
      </c>
      <c r="X45" s="39" t="s">
        <v>86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 t="s">
        <v>37</v>
      </c>
      <c r="AF45" s="65" t="s">
        <v>37</v>
      </c>
      <c r="AG45" s="39" t="s">
        <v>37</v>
      </c>
      <c r="AH45" s="65" t="s">
        <v>37</v>
      </c>
      <c r="AI45" s="40" t="s">
        <v>87</v>
      </c>
      <c r="AJ45" s="15"/>
      <c r="AK45" s="20"/>
      <c r="AM45" s="20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</row>
    <row r="46" spans="1:64" ht="31.5" x14ac:dyDescent="0.25">
      <c r="A46" s="27" t="s">
        <v>88</v>
      </c>
      <c r="B46" s="28" t="s">
        <v>89</v>
      </c>
      <c r="C46" s="29" t="s">
        <v>36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1">
        <v>0</v>
      </c>
      <c r="AG46" s="36">
        <v>0</v>
      </c>
      <c r="AH46" s="31">
        <v>0</v>
      </c>
      <c r="AI46" s="32" t="s">
        <v>37</v>
      </c>
      <c r="AJ46" s="15"/>
      <c r="AK46" s="20"/>
      <c r="AM46" s="20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</row>
    <row r="47" spans="1:64" ht="47.25" x14ac:dyDescent="0.25">
      <c r="A47" s="27" t="s">
        <v>90</v>
      </c>
      <c r="B47" s="28" t="s">
        <v>91</v>
      </c>
      <c r="C47" s="29" t="s">
        <v>36</v>
      </c>
      <c r="D47" s="36">
        <f t="shared" ref="D47:AE47" si="19">D48+D52+D57+D59</f>
        <v>2138.1923033616945</v>
      </c>
      <c r="E47" s="36">
        <f t="shared" si="19"/>
        <v>0</v>
      </c>
      <c r="F47" s="36">
        <f t="shared" si="19"/>
        <v>240.43234022000001</v>
      </c>
      <c r="G47" s="36">
        <f t="shared" si="19"/>
        <v>0</v>
      </c>
      <c r="H47" s="36">
        <f t="shared" si="19"/>
        <v>5.59</v>
      </c>
      <c r="I47" s="36">
        <f t="shared" si="19"/>
        <v>0</v>
      </c>
      <c r="J47" s="36">
        <f t="shared" si="19"/>
        <v>0</v>
      </c>
      <c r="K47" s="36">
        <f t="shared" si="19"/>
        <v>0</v>
      </c>
      <c r="L47" s="36">
        <f t="shared" si="19"/>
        <v>2</v>
      </c>
      <c r="M47" s="36">
        <f t="shared" si="19"/>
        <v>0</v>
      </c>
      <c r="N47" s="36">
        <f t="shared" si="19"/>
        <v>0</v>
      </c>
      <c r="O47" s="36">
        <f t="shared" si="19"/>
        <v>0</v>
      </c>
      <c r="P47" s="36">
        <f t="shared" si="19"/>
        <v>2100</v>
      </c>
      <c r="Q47" s="36">
        <f t="shared" si="19"/>
        <v>0</v>
      </c>
      <c r="R47" s="36">
        <f t="shared" si="19"/>
        <v>0</v>
      </c>
      <c r="S47" s="36">
        <f t="shared" si="19"/>
        <v>208.24460090999997</v>
      </c>
      <c r="T47" s="36">
        <f t="shared" si="19"/>
        <v>0</v>
      </c>
      <c r="U47" s="36">
        <f t="shared" si="19"/>
        <v>0</v>
      </c>
      <c r="V47" s="36">
        <f t="shared" si="19"/>
        <v>0</v>
      </c>
      <c r="W47" s="36">
        <f t="shared" si="19"/>
        <v>0</v>
      </c>
      <c r="X47" s="36">
        <f t="shared" si="19"/>
        <v>0</v>
      </c>
      <c r="Y47" s="36">
        <f t="shared" si="19"/>
        <v>2</v>
      </c>
      <c r="Z47" s="36">
        <f t="shared" si="19"/>
        <v>0</v>
      </c>
      <c r="AA47" s="36">
        <f t="shared" si="19"/>
        <v>0</v>
      </c>
      <c r="AB47" s="36">
        <f t="shared" si="19"/>
        <v>0</v>
      </c>
      <c r="AC47" s="36">
        <f t="shared" si="19"/>
        <v>0</v>
      </c>
      <c r="AD47" s="36">
        <f t="shared" si="19"/>
        <v>0</v>
      </c>
      <c r="AE47" s="36">
        <f t="shared" si="19"/>
        <v>0</v>
      </c>
      <c r="AF47" s="31">
        <v>0</v>
      </c>
      <c r="AG47" s="36">
        <f>AG48+AG52+AG57+AG59</f>
        <v>-32.187739310000012</v>
      </c>
      <c r="AH47" s="31">
        <f t="shared" si="3"/>
        <v>-0.13387441673007733</v>
      </c>
      <c r="AI47" s="32" t="s">
        <v>37</v>
      </c>
      <c r="AJ47" s="15"/>
      <c r="AK47" s="20"/>
      <c r="AM47" s="20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</row>
    <row r="48" spans="1:64" ht="31.5" x14ac:dyDescent="0.25">
      <c r="A48" s="27" t="s">
        <v>92</v>
      </c>
      <c r="B48" s="28" t="s">
        <v>93</v>
      </c>
      <c r="C48" s="29" t="s">
        <v>36</v>
      </c>
      <c r="D48" s="36">
        <f>SUM(D49:D51)</f>
        <v>334.04454570000001</v>
      </c>
      <c r="E48" s="36">
        <f t="shared" ref="E48:AE48" si="20">SUM(E49:E51)</f>
        <v>0</v>
      </c>
      <c r="F48" s="36">
        <f t="shared" si="20"/>
        <v>69.833364250000002</v>
      </c>
      <c r="G48" s="36">
        <f t="shared" si="20"/>
        <v>0</v>
      </c>
      <c r="H48" s="36">
        <f t="shared" si="20"/>
        <v>0</v>
      </c>
      <c r="I48" s="36">
        <f t="shared" si="20"/>
        <v>0</v>
      </c>
      <c r="J48" s="36">
        <f t="shared" si="20"/>
        <v>0</v>
      </c>
      <c r="K48" s="36">
        <f t="shared" si="20"/>
        <v>0</v>
      </c>
      <c r="L48" s="36">
        <f t="shared" si="20"/>
        <v>1</v>
      </c>
      <c r="M48" s="36">
        <f t="shared" si="20"/>
        <v>0</v>
      </c>
      <c r="N48" s="36">
        <f t="shared" si="20"/>
        <v>0</v>
      </c>
      <c r="O48" s="36">
        <f t="shared" si="20"/>
        <v>0</v>
      </c>
      <c r="P48" s="36">
        <f t="shared" si="20"/>
        <v>2100</v>
      </c>
      <c r="Q48" s="36">
        <f t="shared" si="20"/>
        <v>0</v>
      </c>
      <c r="R48" s="36">
        <f t="shared" si="20"/>
        <v>0</v>
      </c>
      <c r="S48" s="36">
        <f t="shared" si="20"/>
        <v>60.060539520000006</v>
      </c>
      <c r="T48" s="36">
        <f t="shared" si="20"/>
        <v>0</v>
      </c>
      <c r="U48" s="36">
        <f t="shared" si="20"/>
        <v>0</v>
      </c>
      <c r="V48" s="36">
        <f t="shared" si="20"/>
        <v>0</v>
      </c>
      <c r="W48" s="36">
        <f t="shared" si="20"/>
        <v>0</v>
      </c>
      <c r="X48" s="36">
        <f t="shared" si="20"/>
        <v>0</v>
      </c>
      <c r="Y48" s="36">
        <f t="shared" si="20"/>
        <v>1</v>
      </c>
      <c r="Z48" s="36">
        <f t="shared" si="20"/>
        <v>0</v>
      </c>
      <c r="AA48" s="36">
        <f t="shared" si="20"/>
        <v>0</v>
      </c>
      <c r="AB48" s="36">
        <f t="shared" si="20"/>
        <v>0</v>
      </c>
      <c r="AC48" s="36">
        <f t="shared" si="20"/>
        <v>0</v>
      </c>
      <c r="AD48" s="36">
        <f t="shared" si="20"/>
        <v>0</v>
      </c>
      <c r="AE48" s="36">
        <f t="shared" si="20"/>
        <v>0</v>
      </c>
      <c r="AF48" s="31">
        <v>0</v>
      </c>
      <c r="AG48" s="36">
        <f>SUM(AG49:AG51)</f>
        <v>-9.7728247299999964</v>
      </c>
      <c r="AH48" s="31">
        <f t="shared" si="3"/>
        <v>-0.13994492224395441</v>
      </c>
      <c r="AI48" s="32" t="s">
        <v>37</v>
      </c>
      <c r="AJ48" s="15"/>
      <c r="AK48" s="20"/>
      <c r="AM48" s="20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</row>
    <row r="49" spans="1:64" x14ac:dyDescent="0.25">
      <c r="A49" s="41" t="s">
        <v>92</v>
      </c>
      <c r="B49" s="42" t="s">
        <v>94</v>
      </c>
      <c r="C49" s="43" t="s">
        <v>95</v>
      </c>
      <c r="D49" s="39">
        <v>49.540693349999998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0</v>
      </c>
      <c r="AD49" s="39">
        <v>0</v>
      </c>
      <c r="AE49" s="39">
        <f t="shared" ref="AE49:AE51" si="21">R49-E49</f>
        <v>0</v>
      </c>
      <c r="AF49" s="65">
        <v>0</v>
      </c>
      <c r="AG49" s="39">
        <f t="shared" ref="AG49:AG51" si="22">S49-F49</f>
        <v>0</v>
      </c>
      <c r="AH49" s="65">
        <v>0</v>
      </c>
      <c r="AI49" s="40" t="s">
        <v>37</v>
      </c>
      <c r="AJ49" s="15"/>
      <c r="AK49" s="20"/>
      <c r="AM49" s="20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</row>
    <row r="50" spans="1:64" x14ac:dyDescent="0.25">
      <c r="A50" s="41" t="s">
        <v>92</v>
      </c>
      <c r="B50" s="42" t="s">
        <v>96</v>
      </c>
      <c r="C50" s="43" t="s">
        <v>97</v>
      </c>
      <c r="D50" s="39">
        <v>214.6704881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39">
        <v>0</v>
      </c>
      <c r="AC50" s="39">
        <v>0</v>
      </c>
      <c r="AD50" s="39">
        <v>0</v>
      </c>
      <c r="AE50" s="39">
        <f t="shared" si="21"/>
        <v>0</v>
      </c>
      <c r="AF50" s="65">
        <v>0</v>
      </c>
      <c r="AG50" s="39">
        <f t="shared" si="22"/>
        <v>0</v>
      </c>
      <c r="AH50" s="65">
        <v>0</v>
      </c>
      <c r="AI50" s="40" t="s">
        <v>37</v>
      </c>
      <c r="AJ50" s="15"/>
      <c r="AK50" s="20"/>
      <c r="AM50" s="20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</row>
    <row r="51" spans="1:64" ht="47.25" x14ac:dyDescent="0.25">
      <c r="A51" s="37" t="s">
        <v>92</v>
      </c>
      <c r="B51" s="44" t="s">
        <v>98</v>
      </c>
      <c r="C51" s="38" t="s">
        <v>99</v>
      </c>
      <c r="D51" s="39">
        <v>69.833364250000002</v>
      </c>
      <c r="E51" s="39">
        <v>0</v>
      </c>
      <c r="F51" s="39">
        <v>69.833364250000002</v>
      </c>
      <c r="G51" s="39">
        <v>0</v>
      </c>
      <c r="H51" s="39">
        <v>0</v>
      </c>
      <c r="I51" s="39">
        <v>0</v>
      </c>
      <c r="J51" s="39">
        <v>0</v>
      </c>
      <c r="K51" s="39" t="s">
        <v>100</v>
      </c>
      <c r="L51" s="39">
        <v>1</v>
      </c>
      <c r="M51" s="39">
        <v>0</v>
      </c>
      <c r="N51" s="39">
        <v>0</v>
      </c>
      <c r="O51" s="39">
        <v>0</v>
      </c>
      <c r="P51" s="39">
        <v>2100</v>
      </c>
      <c r="Q51" s="39">
        <v>0</v>
      </c>
      <c r="R51" s="39">
        <v>0</v>
      </c>
      <c r="S51" s="39">
        <v>60.060539520000006</v>
      </c>
      <c r="T51" s="39">
        <v>0</v>
      </c>
      <c r="U51" s="39">
        <v>0</v>
      </c>
      <c r="V51" s="39">
        <v>0</v>
      </c>
      <c r="W51" s="39">
        <v>0</v>
      </c>
      <c r="X51" s="39" t="s">
        <v>101</v>
      </c>
      <c r="Y51" s="39">
        <v>1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f t="shared" si="21"/>
        <v>0</v>
      </c>
      <c r="AF51" s="65">
        <v>0</v>
      </c>
      <c r="AG51" s="39">
        <f t="shared" si="22"/>
        <v>-9.7728247299999964</v>
      </c>
      <c r="AH51" s="65">
        <f t="shared" si="3"/>
        <v>-0.13994492224395441</v>
      </c>
      <c r="AI51" s="40" t="s">
        <v>102</v>
      </c>
      <c r="AJ51" s="15"/>
      <c r="AK51" s="20"/>
      <c r="AM51" s="20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</row>
    <row r="52" spans="1:64" x14ac:dyDescent="0.25">
      <c r="A52" s="27" t="s">
        <v>103</v>
      </c>
      <c r="B52" s="28" t="s">
        <v>104</v>
      </c>
      <c r="C52" s="29" t="s">
        <v>36</v>
      </c>
      <c r="D52" s="36">
        <f>SUM(D53:D56)</f>
        <v>170.59897597</v>
      </c>
      <c r="E52" s="36">
        <f t="shared" ref="E52:AG52" si="23">SUM(E53:E56)</f>
        <v>0</v>
      </c>
      <c r="F52" s="36">
        <f t="shared" si="23"/>
        <v>170.59897597</v>
      </c>
      <c r="G52" s="36">
        <f t="shared" si="23"/>
        <v>0</v>
      </c>
      <c r="H52" s="36">
        <f t="shared" si="23"/>
        <v>5.59</v>
      </c>
      <c r="I52" s="36">
        <f t="shared" si="23"/>
        <v>0</v>
      </c>
      <c r="J52" s="36">
        <f t="shared" si="23"/>
        <v>0</v>
      </c>
      <c r="K52" s="36">
        <f t="shared" si="23"/>
        <v>0</v>
      </c>
      <c r="L52" s="36">
        <f t="shared" si="23"/>
        <v>1</v>
      </c>
      <c r="M52" s="36">
        <f t="shared" si="23"/>
        <v>0</v>
      </c>
      <c r="N52" s="36">
        <f t="shared" si="23"/>
        <v>0</v>
      </c>
      <c r="O52" s="36">
        <f t="shared" si="23"/>
        <v>0</v>
      </c>
      <c r="P52" s="36">
        <f t="shared" si="23"/>
        <v>0</v>
      </c>
      <c r="Q52" s="36">
        <f t="shared" si="23"/>
        <v>0</v>
      </c>
      <c r="R52" s="36">
        <f t="shared" si="23"/>
        <v>0</v>
      </c>
      <c r="S52" s="36">
        <f t="shared" si="23"/>
        <v>148.18406138999998</v>
      </c>
      <c r="T52" s="36">
        <f t="shared" si="23"/>
        <v>0</v>
      </c>
      <c r="U52" s="36">
        <f t="shared" si="23"/>
        <v>0</v>
      </c>
      <c r="V52" s="36">
        <f t="shared" si="23"/>
        <v>0</v>
      </c>
      <c r="W52" s="36">
        <f t="shared" si="23"/>
        <v>0</v>
      </c>
      <c r="X52" s="36">
        <f t="shared" si="23"/>
        <v>0</v>
      </c>
      <c r="Y52" s="36">
        <f t="shared" si="23"/>
        <v>1</v>
      </c>
      <c r="Z52" s="36">
        <f t="shared" si="23"/>
        <v>0</v>
      </c>
      <c r="AA52" s="36">
        <f t="shared" si="23"/>
        <v>0</v>
      </c>
      <c r="AB52" s="36">
        <f t="shared" si="23"/>
        <v>0</v>
      </c>
      <c r="AC52" s="36">
        <f t="shared" si="23"/>
        <v>0</v>
      </c>
      <c r="AD52" s="36">
        <f t="shared" si="23"/>
        <v>0</v>
      </c>
      <c r="AE52" s="36">
        <f t="shared" si="23"/>
        <v>0</v>
      </c>
      <c r="AF52" s="31">
        <v>0</v>
      </c>
      <c r="AG52" s="36">
        <f t="shared" si="23"/>
        <v>-22.414914580000016</v>
      </c>
      <c r="AH52" s="31">
        <f t="shared" si="3"/>
        <v>-0.13138950250171313</v>
      </c>
      <c r="AI52" s="32" t="s">
        <v>37</v>
      </c>
      <c r="AJ52" s="15"/>
      <c r="AK52" s="20"/>
      <c r="AM52" s="20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</row>
    <row r="53" spans="1:64" x14ac:dyDescent="0.25">
      <c r="A53" s="37" t="s">
        <v>103</v>
      </c>
      <c r="B53" s="38" t="s">
        <v>105</v>
      </c>
      <c r="C53" s="38" t="s">
        <v>106</v>
      </c>
      <c r="D53" s="39" t="s">
        <v>37</v>
      </c>
      <c r="E53" s="39" t="s">
        <v>37</v>
      </c>
      <c r="F53" s="39" t="s">
        <v>37</v>
      </c>
      <c r="G53" s="39" t="s">
        <v>37</v>
      </c>
      <c r="H53" s="39" t="s">
        <v>37</v>
      </c>
      <c r="I53" s="39" t="s">
        <v>37</v>
      </c>
      <c r="J53" s="39" t="s">
        <v>37</v>
      </c>
      <c r="K53" s="39" t="s">
        <v>37</v>
      </c>
      <c r="L53" s="39" t="s">
        <v>37</v>
      </c>
      <c r="M53" s="39" t="s">
        <v>37</v>
      </c>
      <c r="N53" s="39" t="s">
        <v>37</v>
      </c>
      <c r="O53" s="39" t="s">
        <v>37</v>
      </c>
      <c r="P53" s="39" t="s">
        <v>37</v>
      </c>
      <c r="Q53" s="39" t="s">
        <v>37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 t="s">
        <v>37</v>
      </c>
      <c r="AF53" s="65" t="s">
        <v>37</v>
      </c>
      <c r="AG53" s="39" t="s">
        <v>37</v>
      </c>
      <c r="AH53" s="65" t="s">
        <v>37</v>
      </c>
      <c r="AI53" s="40" t="s">
        <v>107</v>
      </c>
      <c r="AJ53" s="15"/>
      <c r="AK53" s="20"/>
      <c r="AM53" s="20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</row>
    <row r="54" spans="1:64" ht="31.5" x14ac:dyDescent="0.25">
      <c r="A54" s="37" t="s">
        <v>103</v>
      </c>
      <c r="B54" s="38" t="s">
        <v>108</v>
      </c>
      <c r="C54" s="38" t="s">
        <v>109</v>
      </c>
      <c r="D54" s="39">
        <v>113.41933557999999</v>
      </c>
      <c r="E54" s="39">
        <v>0</v>
      </c>
      <c r="F54" s="39">
        <v>113.41933557999999</v>
      </c>
      <c r="G54" s="39">
        <v>0</v>
      </c>
      <c r="H54" s="39">
        <v>0</v>
      </c>
      <c r="I54" s="39">
        <v>0</v>
      </c>
      <c r="J54" s="39">
        <v>0</v>
      </c>
      <c r="K54" s="39" t="s">
        <v>110</v>
      </c>
      <c r="L54" s="39">
        <v>1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148.18406138999998</v>
      </c>
      <c r="T54" s="39">
        <v>0</v>
      </c>
      <c r="U54" s="39">
        <v>0</v>
      </c>
      <c r="V54" s="39">
        <v>0</v>
      </c>
      <c r="W54" s="39">
        <v>0</v>
      </c>
      <c r="X54" s="39" t="s">
        <v>110</v>
      </c>
      <c r="Y54" s="39">
        <v>1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f t="shared" ref="AE54:AE56" si="24">R54-E54</f>
        <v>0</v>
      </c>
      <c r="AF54" s="65">
        <v>0</v>
      </c>
      <c r="AG54" s="39">
        <f t="shared" ref="AG54:AG56" si="25">S54-F54</f>
        <v>34.764725809999987</v>
      </c>
      <c r="AH54" s="65">
        <f t="shared" si="3"/>
        <v>0.30651498381842301</v>
      </c>
      <c r="AI54" s="40" t="s">
        <v>111</v>
      </c>
      <c r="AJ54" s="15"/>
      <c r="AK54" s="20"/>
      <c r="AM54" s="20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</row>
    <row r="55" spans="1:64" ht="47.25" x14ac:dyDescent="0.25">
      <c r="A55" s="37" t="s">
        <v>103</v>
      </c>
      <c r="B55" s="38" t="s">
        <v>112</v>
      </c>
      <c r="C55" s="38" t="s">
        <v>113</v>
      </c>
      <c r="D55" s="39" t="s">
        <v>37</v>
      </c>
      <c r="E55" s="39" t="s">
        <v>37</v>
      </c>
      <c r="F55" s="39" t="s">
        <v>37</v>
      </c>
      <c r="G55" s="39" t="s">
        <v>37</v>
      </c>
      <c r="H55" s="39" t="s">
        <v>37</v>
      </c>
      <c r="I55" s="39" t="s">
        <v>37</v>
      </c>
      <c r="J55" s="39" t="s">
        <v>37</v>
      </c>
      <c r="K55" s="39" t="s">
        <v>37</v>
      </c>
      <c r="L55" s="39" t="s">
        <v>37</v>
      </c>
      <c r="M55" s="39" t="s">
        <v>37</v>
      </c>
      <c r="N55" s="39" t="s">
        <v>37</v>
      </c>
      <c r="O55" s="39" t="s">
        <v>37</v>
      </c>
      <c r="P55" s="39" t="s">
        <v>37</v>
      </c>
      <c r="Q55" s="39" t="s">
        <v>37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 t="s">
        <v>37</v>
      </c>
      <c r="AF55" s="65" t="s">
        <v>37</v>
      </c>
      <c r="AG55" s="39" t="s">
        <v>37</v>
      </c>
      <c r="AH55" s="65" t="s">
        <v>37</v>
      </c>
      <c r="AI55" s="40" t="s">
        <v>114</v>
      </c>
      <c r="AJ55" s="15"/>
      <c r="AK55" s="20"/>
      <c r="AM55" s="20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6" spans="1:64" ht="63" x14ac:dyDescent="0.25">
      <c r="A56" s="37" t="s">
        <v>103</v>
      </c>
      <c r="B56" s="43" t="s">
        <v>115</v>
      </c>
      <c r="C56" s="43" t="s">
        <v>116</v>
      </c>
      <c r="D56" s="39">
        <v>57.179640389999996</v>
      </c>
      <c r="E56" s="39">
        <v>0</v>
      </c>
      <c r="F56" s="39">
        <v>57.179640390000003</v>
      </c>
      <c r="G56" s="39">
        <v>0</v>
      </c>
      <c r="H56" s="39">
        <v>5.59</v>
      </c>
      <c r="I56" s="39">
        <v>0</v>
      </c>
      <c r="J56" s="39">
        <v>0</v>
      </c>
      <c r="K56" s="39" t="s">
        <v>117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f t="shared" si="24"/>
        <v>0</v>
      </c>
      <c r="AF56" s="65">
        <v>0</v>
      </c>
      <c r="AG56" s="39">
        <f t="shared" si="25"/>
        <v>-57.179640390000003</v>
      </c>
      <c r="AH56" s="65">
        <f t="shared" si="3"/>
        <v>-1</v>
      </c>
      <c r="AI56" s="40" t="s">
        <v>118</v>
      </c>
      <c r="AJ56" s="15"/>
      <c r="AK56" s="20"/>
      <c r="AM56" s="20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</row>
    <row r="57" spans="1:64" x14ac:dyDescent="0.25">
      <c r="A57" s="27" t="s">
        <v>119</v>
      </c>
      <c r="B57" s="28" t="s">
        <v>120</v>
      </c>
      <c r="C57" s="29" t="s">
        <v>36</v>
      </c>
      <c r="D57" s="36">
        <f t="shared" ref="D57:AG57" si="26">SUM(D58:D58)</f>
        <v>0</v>
      </c>
      <c r="E57" s="36">
        <f t="shared" si="26"/>
        <v>0</v>
      </c>
      <c r="F57" s="36">
        <f t="shared" si="26"/>
        <v>0</v>
      </c>
      <c r="G57" s="36">
        <f t="shared" si="26"/>
        <v>0</v>
      </c>
      <c r="H57" s="36">
        <f t="shared" si="26"/>
        <v>0</v>
      </c>
      <c r="I57" s="36">
        <f t="shared" si="26"/>
        <v>0</v>
      </c>
      <c r="J57" s="36">
        <f t="shared" si="26"/>
        <v>0</v>
      </c>
      <c r="K57" s="36">
        <f t="shared" si="26"/>
        <v>0</v>
      </c>
      <c r="L57" s="36">
        <f t="shared" si="26"/>
        <v>0</v>
      </c>
      <c r="M57" s="36">
        <f t="shared" si="26"/>
        <v>0</v>
      </c>
      <c r="N57" s="36">
        <f t="shared" si="26"/>
        <v>0</v>
      </c>
      <c r="O57" s="36">
        <f t="shared" si="26"/>
        <v>0</v>
      </c>
      <c r="P57" s="36">
        <f t="shared" si="26"/>
        <v>0</v>
      </c>
      <c r="Q57" s="36">
        <f t="shared" si="26"/>
        <v>0</v>
      </c>
      <c r="R57" s="36">
        <f t="shared" si="26"/>
        <v>0</v>
      </c>
      <c r="S57" s="36">
        <f t="shared" si="26"/>
        <v>0</v>
      </c>
      <c r="T57" s="36">
        <f t="shared" si="26"/>
        <v>0</v>
      </c>
      <c r="U57" s="36">
        <f t="shared" si="26"/>
        <v>0</v>
      </c>
      <c r="V57" s="36">
        <f t="shared" si="26"/>
        <v>0</v>
      </c>
      <c r="W57" s="36">
        <f t="shared" si="26"/>
        <v>0</v>
      </c>
      <c r="X57" s="36">
        <f t="shared" si="26"/>
        <v>0</v>
      </c>
      <c r="Y57" s="36">
        <f t="shared" si="26"/>
        <v>0</v>
      </c>
      <c r="Z57" s="36">
        <f t="shared" si="26"/>
        <v>0</v>
      </c>
      <c r="AA57" s="36">
        <f t="shared" si="26"/>
        <v>0</v>
      </c>
      <c r="AB57" s="36">
        <f t="shared" si="26"/>
        <v>0</v>
      </c>
      <c r="AC57" s="36">
        <f t="shared" si="26"/>
        <v>0</v>
      </c>
      <c r="AD57" s="36">
        <f t="shared" si="26"/>
        <v>0</v>
      </c>
      <c r="AE57" s="36">
        <f t="shared" si="26"/>
        <v>0</v>
      </c>
      <c r="AF57" s="31">
        <v>0</v>
      </c>
      <c r="AG57" s="36">
        <f t="shared" si="26"/>
        <v>0</v>
      </c>
      <c r="AH57" s="31">
        <v>0</v>
      </c>
      <c r="AI57" s="32" t="s">
        <v>37</v>
      </c>
      <c r="AJ57" s="15"/>
      <c r="AK57" s="20"/>
      <c r="AM57" s="20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</row>
    <row r="58" spans="1:64" ht="47.25" x14ac:dyDescent="0.25">
      <c r="A58" s="37" t="s">
        <v>119</v>
      </c>
      <c r="B58" s="43" t="s">
        <v>121</v>
      </c>
      <c r="C58" s="43" t="s">
        <v>122</v>
      </c>
      <c r="D58" s="39" t="s">
        <v>37</v>
      </c>
      <c r="E58" s="39" t="s">
        <v>37</v>
      </c>
      <c r="F58" s="39" t="s">
        <v>37</v>
      </c>
      <c r="G58" s="39" t="s">
        <v>37</v>
      </c>
      <c r="H58" s="39" t="s">
        <v>37</v>
      </c>
      <c r="I58" s="39" t="s">
        <v>37</v>
      </c>
      <c r="J58" s="39" t="s">
        <v>37</v>
      </c>
      <c r="K58" s="39" t="s">
        <v>37</v>
      </c>
      <c r="L58" s="39" t="s">
        <v>37</v>
      </c>
      <c r="M58" s="39" t="s">
        <v>37</v>
      </c>
      <c r="N58" s="39" t="s">
        <v>37</v>
      </c>
      <c r="O58" s="39" t="s">
        <v>37</v>
      </c>
      <c r="P58" s="39" t="s">
        <v>37</v>
      </c>
      <c r="Q58" s="39" t="s">
        <v>37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 t="s">
        <v>37</v>
      </c>
      <c r="AF58" s="65" t="s">
        <v>37</v>
      </c>
      <c r="AG58" s="39" t="s">
        <v>37</v>
      </c>
      <c r="AH58" s="65" t="s">
        <v>37</v>
      </c>
      <c r="AI58" s="40" t="s">
        <v>123</v>
      </c>
      <c r="AJ58" s="15"/>
      <c r="AK58" s="20"/>
      <c r="AM58" s="20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</row>
    <row r="59" spans="1:64" ht="31.5" x14ac:dyDescent="0.25">
      <c r="A59" s="27" t="s">
        <v>124</v>
      </c>
      <c r="B59" s="28" t="s">
        <v>125</v>
      </c>
      <c r="C59" s="29" t="s">
        <v>36</v>
      </c>
      <c r="D59" s="36">
        <f t="shared" ref="D59:AE59" si="27">SUM(D60:D65)</f>
        <v>1633.5487816916946</v>
      </c>
      <c r="E59" s="36">
        <f t="shared" si="27"/>
        <v>0</v>
      </c>
      <c r="F59" s="36">
        <f t="shared" si="27"/>
        <v>0</v>
      </c>
      <c r="G59" s="36">
        <f t="shared" si="27"/>
        <v>0</v>
      </c>
      <c r="H59" s="36">
        <f t="shared" si="27"/>
        <v>0</v>
      </c>
      <c r="I59" s="36">
        <f t="shared" si="27"/>
        <v>0</v>
      </c>
      <c r="J59" s="36">
        <f t="shared" si="27"/>
        <v>0</v>
      </c>
      <c r="K59" s="36">
        <f t="shared" si="27"/>
        <v>0</v>
      </c>
      <c r="L59" s="36">
        <f t="shared" si="27"/>
        <v>0</v>
      </c>
      <c r="M59" s="36">
        <f t="shared" si="27"/>
        <v>0</v>
      </c>
      <c r="N59" s="36">
        <f t="shared" si="27"/>
        <v>0</v>
      </c>
      <c r="O59" s="36">
        <f t="shared" si="27"/>
        <v>0</v>
      </c>
      <c r="P59" s="36">
        <f t="shared" si="27"/>
        <v>0</v>
      </c>
      <c r="Q59" s="36">
        <f t="shared" si="27"/>
        <v>0</v>
      </c>
      <c r="R59" s="36">
        <f t="shared" si="27"/>
        <v>0</v>
      </c>
      <c r="S59" s="36">
        <f t="shared" si="27"/>
        <v>0</v>
      </c>
      <c r="T59" s="36">
        <f t="shared" si="27"/>
        <v>0</v>
      </c>
      <c r="U59" s="36">
        <f t="shared" si="27"/>
        <v>0</v>
      </c>
      <c r="V59" s="36">
        <f t="shared" si="27"/>
        <v>0</v>
      </c>
      <c r="W59" s="36">
        <f t="shared" si="27"/>
        <v>0</v>
      </c>
      <c r="X59" s="36">
        <f t="shared" si="27"/>
        <v>0</v>
      </c>
      <c r="Y59" s="36">
        <f t="shared" si="27"/>
        <v>0</v>
      </c>
      <c r="Z59" s="36">
        <f t="shared" si="27"/>
        <v>0</v>
      </c>
      <c r="AA59" s="36">
        <f t="shared" si="27"/>
        <v>0</v>
      </c>
      <c r="AB59" s="36">
        <f t="shared" si="27"/>
        <v>0</v>
      </c>
      <c r="AC59" s="36">
        <f t="shared" si="27"/>
        <v>0</v>
      </c>
      <c r="AD59" s="36">
        <f t="shared" si="27"/>
        <v>0</v>
      </c>
      <c r="AE59" s="36">
        <f t="shared" si="27"/>
        <v>0</v>
      </c>
      <c r="AF59" s="31">
        <v>0</v>
      </c>
      <c r="AG59" s="36">
        <f>SUM(AG60:AG65)</f>
        <v>0</v>
      </c>
      <c r="AH59" s="31">
        <v>0</v>
      </c>
      <c r="AI59" s="32" t="s">
        <v>37</v>
      </c>
      <c r="AJ59" s="15"/>
      <c r="AK59" s="20"/>
      <c r="AM59" s="20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</row>
    <row r="60" spans="1:64" ht="47.25" x14ac:dyDescent="0.25">
      <c r="A60" s="41" t="s">
        <v>124</v>
      </c>
      <c r="B60" s="45" t="s">
        <v>126</v>
      </c>
      <c r="C60" s="46" t="s">
        <v>127</v>
      </c>
      <c r="D60" s="39">
        <v>80.531056629999995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f t="shared" ref="AE60:AE64" si="28">R60-E60</f>
        <v>0</v>
      </c>
      <c r="AF60" s="65">
        <v>0</v>
      </c>
      <c r="AG60" s="39">
        <f t="shared" ref="AG60:AG64" si="29">S60-F60</f>
        <v>0</v>
      </c>
      <c r="AH60" s="65">
        <v>0</v>
      </c>
      <c r="AI60" s="40" t="s">
        <v>37</v>
      </c>
      <c r="AJ60" s="15"/>
      <c r="AK60" s="20"/>
      <c r="AM60" s="20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</row>
    <row r="61" spans="1:64" ht="31.5" x14ac:dyDescent="0.25">
      <c r="A61" s="37" t="s">
        <v>124</v>
      </c>
      <c r="B61" s="44" t="s">
        <v>128</v>
      </c>
      <c r="C61" s="38" t="s">
        <v>129</v>
      </c>
      <c r="D61" s="39">
        <v>384.63188571000001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f t="shared" si="28"/>
        <v>0</v>
      </c>
      <c r="AF61" s="65">
        <v>0</v>
      </c>
      <c r="AG61" s="39">
        <f t="shared" si="29"/>
        <v>0</v>
      </c>
      <c r="AH61" s="65">
        <v>0</v>
      </c>
      <c r="AI61" s="40" t="s">
        <v>37</v>
      </c>
      <c r="AJ61" s="15"/>
      <c r="AK61" s="20"/>
      <c r="AM61" s="20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</row>
    <row r="62" spans="1:64" ht="31.5" x14ac:dyDescent="0.25">
      <c r="A62" s="37" t="s">
        <v>124</v>
      </c>
      <c r="B62" s="44" t="s">
        <v>130</v>
      </c>
      <c r="C62" s="38" t="s">
        <v>131</v>
      </c>
      <c r="D62" s="39">
        <v>991.02058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f t="shared" si="28"/>
        <v>0</v>
      </c>
      <c r="AF62" s="65">
        <v>0</v>
      </c>
      <c r="AG62" s="39">
        <f t="shared" si="29"/>
        <v>0</v>
      </c>
      <c r="AH62" s="65">
        <v>0</v>
      </c>
      <c r="AI62" s="40" t="s">
        <v>37</v>
      </c>
      <c r="AJ62" s="15"/>
      <c r="AK62" s="20"/>
      <c r="AM62" s="20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</row>
    <row r="63" spans="1:64" ht="31.5" x14ac:dyDescent="0.25">
      <c r="A63" s="37" t="s">
        <v>124</v>
      </c>
      <c r="B63" s="44" t="s">
        <v>132</v>
      </c>
      <c r="C63" s="38" t="s">
        <v>133</v>
      </c>
      <c r="D63" s="39">
        <v>174.80558574999998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f t="shared" si="28"/>
        <v>0</v>
      </c>
      <c r="AF63" s="65">
        <v>0</v>
      </c>
      <c r="AG63" s="39">
        <f t="shared" si="29"/>
        <v>0</v>
      </c>
      <c r="AH63" s="65">
        <v>0</v>
      </c>
      <c r="AI63" s="40" t="s">
        <v>37</v>
      </c>
      <c r="AJ63" s="15"/>
      <c r="AK63" s="20"/>
      <c r="AM63" s="20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</row>
    <row r="64" spans="1:64" ht="31.5" x14ac:dyDescent="0.25">
      <c r="A64" s="41" t="s">
        <v>124</v>
      </c>
      <c r="B64" s="45" t="s">
        <v>134</v>
      </c>
      <c r="C64" s="42" t="s">
        <v>135</v>
      </c>
      <c r="D64" s="39">
        <v>2.5596736016949153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f t="shared" si="28"/>
        <v>0</v>
      </c>
      <c r="AF64" s="65">
        <v>0</v>
      </c>
      <c r="AG64" s="39">
        <f t="shared" si="29"/>
        <v>0</v>
      </c>
      <c r="AH64" s="65">
        <v>0</v>
      </c>
      <c r="AI64" s="40" t="s">
        <v>37</v>
      </c>
      <c r="AJ64" s="15"/>
      <c r="AK64" s="20"/>
      <c r="AM64" s="20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</row>
    <row r="65" spans="1:64" ht="63" x14ac:dyDescent="0.25">
      <c r="A65" s="41" t="s">
        <v>124</v>
      </c>
      <c r="B65" s="45" t="s">
        <v>136</v>
      </c>
      <c r="C65" s="42" t="s">
        <v>137</v>
      </c>
      <c r="D65" s="39" t="s">
        <v>37</v>
      </c>
      <c r="E65" s="39" t="s">
        <v>37</v>
      </c>
      <c r="F65" s="39" t="s">
        <v>37</v>
      </c>
      <c r="G65" s="39" t="s">
        <v>37</v>
      </c>
      <c r="H65" s="39" t="s">
        <v>37</v>
      </c>
      <c r="I65" s="39" t="s">
        <v>37</v>
      </c>
      <c r="J65" s="39" t="s">
        <v>37</v>
      </c>
      <c r="K65" s="39" t="s">
        <v>37</v>
      </c>
      <c r="L65" s="39" t="s">
        <v>37</v>
      </c>
      <c r="M65" s="39" t="s">
        <v>37</v>
      </c>
      <c r="N65" s="39" t="s">
        <v>37</v>
      </c>
      <c r="O65" s="39" t="s">
        <v>37</v>
      </c>
      <c r="P65" s="39" t="s">
        <v>37</v>
      </c>
      <c r="Q65" s="39" t="s">
        <v>37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 t="s">
        <v>37</v>
      </c>
      <c r="AF65" s="65" t="s">
        <v>37</v>
      </c>
      <c r="AG65" s="39" t="s">
        <v>37</v>
      </c>
      <c r="AH65" s="65" t="s">
        <v>37</v>
      </c>
      <c r="AI65" s="40" t="s">
        <v>138</v>
      </c>
      <c r="AJ65" s="15"/>
      <c r="AK65" s="20"/>
      <c r="AM65" s="20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6" spans="1:64" ht="31.5" x14ac:dyDescent="0.25">
      <c r="A66" s="27" t="s">
        <v>139</v>
      </c>
      <c r="B66" s="28" t="s">
        <v>140</v>
      </c>
      <c r="C66" s="29" t="s">
        <v>36</v>
      </c>
      <c r="D66" s="36">
        <f t="shared" ref="D66:AE66" si="30">D67+D81+D82+D97</f>
        <v>6331.4943247678439</v>
      </c>
      <c r="E66" s="36">
        <f t="shared" si="30"/>
        <v>0</v>
      </c>
      <c r="F66" s="36">
        <f t="shared" si="30"/>
        <v>1371.77000017</v>
      </c>
      <c r="G66" s="36">
        <f t="shared" si="30"/>
        <v>0</v>
      </c>
      <c r="H66" s="36">
        <f t="shared" si="30"/>
        <v>0</v>
      </c>
      <c r="I66" s="36">
        <f t="shared" si="30"/>
        <v>9.9263999999999992</v>
      </c>
      <c r="J66" s="36">
        <f t="shared" si="30"/>
        <v>0</v>
      </c>
      <c r="K66" s="36">
        <f t="shared" si="30"/>
        <v>0</v>
      </c>
      <c r="L66" s="36">
        <f t="shared" si="30"/>
        <v>151</v>
      </c>
      <c r="M66" s="36">
        <f t="shared" si="30"/>
        <v>3.6</v>
      </c>
      <c r="N66" s="36">
        <f t="shared" si="30"/>
        <v>0</v>
      </c>
      <c r="O66" s="36">
        <f t="shared" si="30"/>
        <v>0</v>
      </c>
      <c r="P66" s="36">
        <f t="shared" si="30"/>
        <v>0</v>
      </c>
      <c r="Q66" s="36">
        <f t="shared" si="30"/>
        <v>0</v>
      </c>
      <c r="R66" s="36">
        <f t="shared" si="30"/>
        <v>0</v>
      </c>
      <c r="S66" s="36">
        <f t="shared" si="30"/>
        <v>1038.8018215</v>
      </c>
      <c r="T66" s="36">
        <f t="shared" si="30"/>
        <v>0</v>
      </c>
      <c r="U66" s="36">
        <f t="shared" si="30"/>
        <v>0</v>
      </c>
      <c r="V66" s="36">
        <f t="shared" si="30"/>
        <v>7.32918</v>
      </c>
      <c r="W66" s="36">
        <f t="shared" si="30"/>
        <v>0</v>
      </c>
      <c r="X66" s="36">
        <f t="shared" si="30"/>
        <v>0</v>
      </c>
      <c r="Y66" s="36">
        <f t="shared" si="30"/>
        <v>255</v>
      </c>
      <c r="Z66" s="36">
        <f t="shared" si="30"/>
        <v>10.015170000000001</v>
      </c>
      <c r="AA66" s="36">
        <f t="shared" si="30"/>
        <v>0</v>
      </c>
      <c r="AB66" s="36">
        <f t="shared" si="30"/>
        <v>0</v>
      </c>
      <c r="AC66" s="36">
        <f t="shared" si="30"/>
        <v>0</v>
      </c>
      <c r="AD66" s="36">
        <f t="shared" si="30"/>
        <v>0</v>
      </c>
      <c r="AE66" s="36">
        <f t="shared" si="30"/>
        <v>0</v>
      </c>
      <c r="AF66" s="31">
        <v>0</v>
      </c>
      <c r="AG66" s="36">
        <f>AG67+AG81+AG82+AG97</f>
        <v>-352.49836652000005</v>
      </c>
      <c r="AH66" s="31">
        <f t="shared" si="3"/>
        <v>-0.25696608504072532</v>
      </c>
      <c r="AI66" s="32" t="s">
        <v>37</v>
      </c>
      <c r="AJ66" s="15"/>
      <c r="AK66" s="20"/>
      <c r="AM66" s="20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</row>
    <row r="67" spans="1:64" ht="31.5" x14ac:dyDescent="0.25">
      <c r="A67" s="27" t="s">
        <v>141</v>
      </c>
      <c r="B67" s="28" t="s">
        <v>142</v>
      </c>
      <c r="C67" s="29" t="s">
        <v>36</v>
      </c>
      <c r="D67" s="36">
        <f t="shared" ref="D67:AE67" si="31">SUM(D68:D80)</f>
        <v>1156.9013278500001</v>
      </c>
      <c r="E67" s="36">
        <f t="shared" si="31"/>
        <v>0</v>
      </c>
      <c r="F67" s="36">
        <f t="shared" si="31"/>
        <v>383.29949400000004</v>
      </c>
      <c r="G67" s="36">
        <f t="shared" si="31"/>
        <v>0</v>
      </c>
      <c r="H67" s="36">
        <f t="shared" si="31"/>
        <v>0</v>
      </c>
      <c r="I67" s="36">
        <f t="shared" si="31"/>
        <v>0</v>
      </c>
      <c r="J67" s="36">
        <f t="shared" si="31"/>
        <v>0</v>
      </c>
      <c r="K67" s="36">
        <f t="shared" si="31"/>
        <v>0</v>
      </c>
      <c r="L67" s="36">
        <f t="shared" si="31"/>
        <v>6</v>
      </c>
      <c r="M67" s="36">
        <f t="shared" si="31"/>
        <v>0</v>
      </c>
      <c r="N67" s="36">
        <f t="shared" si="31"/>
        <v>0</v>
      </c>
      <c r="O67" s="36">
        <f t="shared" si="31"/>
        <v>0</v>
      </c>
      <c r="P67" s="36">
        <f t="shared" si="31"/>
        <v>0</v>
      </c>
      <c r="Q67" s="36">
        <f t="shared" si="31"/>
        <v>0</v>
      </c>
      <c r="R67" s="36">
        <f t="shared" si="31"/>
        <v>0</v>
      </c>
      <c r="S67" s="36">
        <f t="shared" si="31"/>
        <v>352.43530651999998</v>
      </c>
      <c r="T67" s="36">
        <f t="shared" si="31"/>
        <v>0</v>
      </c>
      <c r="U67" s="36">
        <f t="shared" si="31"/>
        <v>0</v>
      </c>
      <c r="V67" s="36">
        <f t="shared" si="31"/>
        <v>0</v>
      </c>
      <c r="W67" s="36">
        <f t="shared" si="31"/>
        <v>0</v>
      </c>
      <c r="X67" s="36">
        <f t="shared" si="31"/>
        <v>0</v>
      </c>
      <c r="Y67" s="36">
        <f t="shared" si="31"/>
        <v>4</v>
      </c>
      <c r="Z67" s="36">
        <f t="shared" si="31"/>
        <v>0</v>
      </c>
      <c r="AA67" s="36">
        <f t="shared" si="31"/>
        <v>0</v>
      </c>
      <c r="AB67" s="36">
        <f t="shared" si="31"/>
        <v>0</v>
      </c>
      <c r="AC67" s="36">
        <f t="shared" si="31"/>
        <v>0</v>
      </c>
      <c r="AD67" s="36">
        <f t="shared" si="31"/>
        <v>0</v>
      </c>
      <c r="AE67" s="36">
        <f t="shared" si="31"/>
        <v>0</v>
      </c>
      <c r="AF67" s="31">
        <v>0</v>
      </c>
      <c r="AG67" s="36">
        <f>SUM(AG68:AG80)</f>
        <v>-30.86418748000002</v>
      </c>
      <c r="AH67" s="31">
        <f t="shared" si="3"/>
        <v>-8.0522379922578283E-2</v>
      </c>
      <c r="AI67" s="32" t="s">
        <v>37</v>
      </c>
      <c r="AJ67" s="15"/>
      <c r="AK67" s="20"/>
      <c r="AM67" s="20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8" spans="1:64" ht="31.5" x14ac:dyDescent="0.25">
      <c r="A68" s="41" t="s">
        <v>141</v>
      </c>
      <c r="B68" s="47" t="s">
        <v>143</v>
      </c>
      <c r="C68" s="48" t="s">
        <v>144</v>
      </c>
      <c r="D68" s="39">
        <v>29.7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39">
        <f t="shared" ref="AE68:AE80" si="32">R68-E68</f>
        <v>0</v>
      </c>
      <c r="AF68" s="65">
        <v>0</v>
      </c>
      <c r="AG68" s="39">
        <f t="shared" ref="AG68:AG80" si="33">S68-F68</f>
        <v>0</v>
      </c>
      <c r="AH68" s="65">
        <v>0</v>
      </c>
      <c r="AI68" s="40" t="s">
        <v>37</v>
      </c>
      <c r="AJ68" s="15"/>
      <c r="AK68" s="20"/>
      <c r="AM68" s="20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69" spans="1:64" ht="31.5" x14ac:dyDescent="0.25">
      <c r="A69" s="37" t="s">
        <v>141</v>
      </c>
      <c r="B69" s="38" t="s">
        <v>145</v>
      </c>
      <c r="C69" s="38" t="s">
        <v>146</v>
      </c>
      <c r="D69" s="39">
        <v>40</v>
      </c>
      <c r="E69" s="39">
        <v>0</v>
      </c>
      <c r="F69" s="39">
        <v>40</v>
      </c>
      <c r="G69" s="39">
        <v>0</v>
      </c>
      <c r="H69" s="39">
        <v>0</v>
      </c>
      <c r="I69" s="39">
        <v>0</v>
      </c>
      <c r="J69" s="39">
        <v>0</v>
      </c>
      <c r="K69" s="39" t="s">
        <v>147</v>
      </c>
      <c r="L69" s="39">
        <v>1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f t="shared" si="32"/>
        <v>0</v>
      </c>
      <c r="AF69" s="65">
        <v>0</v>
      </c>
      <c r="AG69" s="39">
        <f t="shared" si="33"/>
        <v>-40</v>
      </c>
      <c r="AH69" s="65">
        <f t="shared" si="3"/>
        <v>-1</v>
      </c>
      <c r="AI69" s="40" t="s">
        <v>148</v>
      </c>
      <c r="AJ69" s="15"/>
      <c r="AK69" s="20"/>
      <c r="AM69" s="20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0" spans="1:64" ht="31.5" x14ac:dyDescent="0.25">
      <c r="A70" s="37" t="s">
        <v>141</v>
      </c>
      <c r="B70" s="38" t="s">
        <v>149</v>
      </c>
      <c r="C70" s="38" t="s">
        <v>150</v>
      </c>
      <c r="D70" s="39">
        <v>196.83552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f t="shared" si="32"/>
        <v>0</v>
      </c>
      <c r="AF70" s="65">
        <v>0</v>
      </c>
      <c r="AG70" s="39">
        <f t="shared" si="33"/>
        <v>0</v>
      </c>
      <c r="AH70" s="65">
        <v>0</v>
      </c>
      <c r="AI70" s="40" t="s">
        <v>37</v>
      </c>
      <c r="AJ70" s="15"/>
      <c r="AK70" s="20"/>
      <c r="AM70" s="20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1" spans="1:64" x14ac:dyDescent="0.25">
      <c r="A71" s="37" t="s">
        <v>141</v>
      </c>
      <c r="B71" s="39" t="s">
        <v>151</v>
      </c>
      <c r="C71" s="43" t="s">
        <v>152</v>
      </c>
      <c r="D71" s="39">
        <v>235.6</v>
      </c>
      <c r="E71" s="39">
        <v>0</v>
      </c>
      <c r="F71" s="39">
        <v>235.6</v>
      </c>
      <c r="G71" s="39">
        <v>0</v>
      </c>
      <c r="H71" s="39">
        <v>0</v>
      </c>
      <c r="I71" s="39">
        <v>0</v>
      </c>
      <c r="J71" s="39">
        <v>0</v>
      </c>
      <c r="K71" s="39" t="s">
        <v>153</v>
      </c>
      <c r="L71" s="39">
        <v>1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235.94018220999999</v>
      </c>
      <c r="T71" s="39">
        <v>0</v>
      </c>
      <c r="U71" s="39">
        <v>0</v>
      </c>
      <c r="V71" s="39">
        <v>0</v>
      </c>
      <c r="W71" s="39">
        <v>0</v>
      </c>
      <c r="X71" s="39" t="s">
        <v>153</v>
      </c>
      <c r="Y71" s="39">
        <v>1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f t="shared" si="32"/>
        <v>0</v>
      </c>
      <c r="AF71" s="65">
        <v>0</v>
      </c>
      <c r="AG71" s="39">
        <f t="shared" si="33"/>
        <v>0.34018220999999471</v>
      </c>
      <c r="AH71" s="65">
        <f t="shared" si="3"/>
        <v>1.4438973259762085E-3</v>
      </c>
      <c r="AI71" s="40" t="s">
        <v>37</v>
      </c>
      <c r="AJ71" s="15"/>
      <c r="AK71" s="20"/>
      <c r="AM71" s="20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2" spans="1:64" ht="31.5" x14ac:dyDescent="0.25">
      <c r="A72" s="37" t="s">
        <v>141</v>
      </c>
      <c r="B72" s="38" t="s">
        <v>154</v>
      </c>
      <c r="C72" s="38" t="s">
        <v>155</v>
      </c>
      <c r="D72" s="39">
        <v>13.192644899999999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f t="shared" si="32"/>
        <v>0</v>
      </c>
      <c r="AF72" s="65">
        <v>0</v>
      </c>
      <c r="AG72" s="39">
        <f t="shared" si="33"/>
        <v>0</v>
      </c>
      <c r="AH72" s="65">
        <v>0</v>
      </c>
      <c r="AI72" s="40" t="s">
        <v>37</v>
      </c>
      <c r="AJ72" s="15"/>
      <c r="AK72" s="20"/>
      <c r="AM72" s="20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64" ht="31.5" x14ac:dyDescent="0.25">
      <c r="A73" s="37" t="s">
        <v>141</v>
      </c>
      <c r="B73" s="38" t="s">
        <v>156</v>
      </c>
      <c r="C73" s="38" t="s">
        <v>157</v>
      </c>
      <c r="D73" s="39">
        <v>38.379277439999996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f t="shared" si="32"/>
        <v>0</v>
      </c>
      <c r="AF73" s="65">
        <v>0</v>
      </c>
      <c r="AG73" s="39">
        <f t="shared" si="33"/>
        <v>0</v>
      </c>
      <c r="AH73" s="65">
        <v>0</v>
      </c>
      <c r="AI73" s="40" t="s">
        <v>37</v>
      </c>
      <c r="AJ73" s="15"/>
      <c r="AK73" s="20"/>
      <c r="AM73" s="20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64" ht="31.5" x14ac:dyDescent="0.25">
      <c r="A74" s="37" t="s">
        <v>141</v>
      </c>
      <c r="B74" s="38" t="s">
        <v>158</v>
      </c>
      <c r="C74" s="38" t="s">
        <v>159</v>
      </c>
      <c r="D74" s="39">
        <v>19.791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v>0</v>
      </c>
      <c r="AB74" s="39">
        <v>0</v>
      </c>
      <c r="AC74" s="39">
        <v>0</v>
      </c>
      <c r="AD74" s="39">
        <v>0</v>
      </c>
      <c r="AE74" s="39">
        <f t="shared" si="32"/>
        <v>0</v>
      </c>
      <c r="AF74" s="65">
        <v>0</v>
      </c>
      <c r="AG74" s="39">
        <f t="shared" si="33"/>
        <v>0</v>
      </c>
      <c r="AH74" s="65">
        <v>0</v>
      </c>
      <c r="AI74" s="40" t="s">
        <v>37</v>
      </c>
      <c r="AJ74" s="15"/>
      <c r="AK74" s="20"/>
      <c r="AM74" s="20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64" ht="54" customHeight="1" x14ac:dyDescent="0.25">
      <c r="A75" s="37" t="s">
        <v>141</v>
      </c>
      <c r="B75" s="38" t="s">
        <v>160</v>
      </c>
      <c r="C75" s="38" t="s">
        <v>161</v>
      </c>
      <c r="D75" s="39">
        <v>30.099494</v>
      </c>
      <c r="E75" s="39">
        <v>0</v>
      </c>
      <c r="F75" s="39">
        <v>30.099494</v>
      </c>
      <c r="G75" s="39">
        <v>0</v>
      </c>
      <c r="H75" s="39">
        <v>0</v>
      </c>
      <c r="I75" s="39">
        <v>0</v>
      </c>
      <c r="J75" s="39">
        <v>0</v>
      </c>
      <c r="K75" s="39" t="s">
        <v>162</v>
      </c>
      <c r="L75" s="39">
        <v>1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43.050371009999992</v>
      </c>
      <c r="T75" s="39">
        <v>0</v>
      </c>
      <c r="U75" s="39">
        <v>0</v>
      </c>
      <c r="V75" s="39">
        <v>0</v>
      </c>
      <c r="W75" s="39">
        <v>0</v>
      </c>
      <c r="X75" s="39" t="s">
        <v>162</v>
      </c>
      <c r="Y75" s="39">
        <v>1</v>
      </c>
      <c r="Z75" s="39">
        <v>0</v>
      </c>
      <c r="AA75" s="39">
        <v>0</v>
      </c>
      <c r="AB75" s="39">
        <v>0</v>
      </c>
      <c r="AC75" s="39">
        <v>0</v>
      </c>
      <c r="AD75" s="39">
        <v>0</v>
      </c>
      <c r="AE75" s="39">
        <f t="shared" si="32"/>
        <v>0</v>
      </c>
      <c r="AF75" s="65">
        <v>0</v>
      </c>
      <c r="AG75" s="39">
        <f t="shared" si="33"/>
        <v>12.950877009999992</v>
      </c>
      <c r="AH75" s="65">
        <f t="shared" si="3"/>
        <v>0.43026892777665937</v>
      </c>
      <c r="AI75" s="40" t="s">
        <v>163</v>
      </c>
      <c r="AJ75" s="15"/>
      <c r="AK75" s="20"/>
      <c r="AM75" s="20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64" ht="54" customHeight="1" x14ac:dyDescent="0.25">
      <c r="A76" s="37" t="s">
        <v>141</v>
      </c>
      <c r="B76" s="38" t="s">
        <v>164</v>
      </c>
      <c r="C76" s="38" t="s">
        <v>165</v>
      </c>
      <c r="D76" s="39">
        <v>30.3</v>
      </c>
      <c r="E76" s="49">
        <v>0</v>
      </c>
      <c r="F76" s="39">
        <v>30.3</v>
      </c>
      <c r="G76" s="39">
        <v>0</v>
      </c>
      <c r="H76" s="39">
        <v>0</v>
      </c>
      <c r="I76" s="39">
        <v>0</v>
      </c>
      <c r="J76" s="39">
        <v>0</v>
      </c>
      <c r="K76" s="39" t="s">
        <v>166</v>
      </c>
      <c r="L76" s="49">
        <v>1</v>
      </c>
      <c r="M76" s="49">
        <v>0</v>
      </c>
      <c r="N76" s="39">
        <v>0</v>
      </c>
      <c r="O76" s="49">
        <v>0</v>
      </c>
      <c r="P76" s="49">
        <v>0</v>
      </c>
      <c r="Q76" s="49">
        <v>0</v>
      </c>
      <c r="R76" s="39">
        <v>0</v>
      </c>
      <c r="S76" s="39">
        <v>34.356988619999996</v>
      </c>
      <c r="T76" s="39">
        <v>0</v>
      </c>
      <c r="U76" s="39">
        <v>0</v>
      </c>
      <c r="V76" s="39">
        <v>0</v>
      </c>
      <c r="W76" s="39">
        <v>0</v>
      </c>
      <c r="X76" s="39" t="s">
        <v>166</v>
      </c>
      <c r="Y76" s="39">
        <v>1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f t="shared" si="32"/>
        <v>0</v>
      </c>
      <c r="AF76" s="65">
        <v>0</v>
      </c>
      <c r="AG76" s="39">
        <f t="shared" si="33"/>
        <v>4.0569886199999949</v>
      </c>
      <c r="AH76" s="65">
        <f t="shared" si="3"/>
        <v>0.13389401386138597</v>
      </c>
      <c r="AI76" s="40" t="s">
        <v>163</v>
      </c>
      <c r="AJ76" s="15"/>
      <c r="AK76" s="20"/>
      <c r="AM76" s="20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64" ht="54" customHeight="1" x14ac:dyDescent="0.25">
      <c r="A77" s="37" t="s">
        <v>141</v>
      </c>
      <c r="B77" s="38" t="s">
        <v>167</v>
      </c>
      <c r="C77" s="38" t="s">
        <v>168</v>
      </c>
      <c r="D77" s="39">
        <v>34.6</v>
      </c>
      <c r="E77" s="39">
        <v>0</v>
      </c>
      <c r="F77" s="39">
        <v>34.6</v>
      </c>
      <c r="G77" s="39">
        <v>0</v>
      </c>
      <c r="H77" s="39">
        <v>0</v>
      </c>
      <c r="I77" s="39">
        <v>0</v>
      </c>
      <c r="J77" s="39">
        <v>0</v>
      </c>
      <c r="K77" s="39" t="s">
        <v>169</v>
      </c>
      <c r="L77" s="39">
        <v>1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39.087764679999999</v>
      </c>
      <c r="T77" s="39">
        <v>0</v>
      </c>
      <c r="U77" s="39">
        <v>0</v>
      </c>
      <c r="V77" s="39">
        <v>0</v>
      </c>
      <c r="W77" s="39">
        <v>0</v>
      </c>
      <c r="X77" s="39" t="s">
        <v>169</v>
      </c>
      <c r="Y77" s="39">
        <v>1</v>
      </c>
      <c r="Z77" s="39">
        <v>0</v>
      </c>
      <c r="AA77" s="39">
        <v>0</v>
      </c>
      <c r="AB77" s="39">
        <v>0</v>
      </c>
      <c r="AC77" s="39">
        <v>0</v>
      </c>
      <c r="AD77" s="39">
        <v>0</v>
      </c>
      <c r="AE77" s="39">
        <f t="shared" si="32"/>
        <v>0</v>
      </c>
      <c r="AF77" s="65">
        <v>0</v>
      </c>
      <c r="AG77" s="39">
        <f t="shared" si="33"/>
        <v>4.487764679999998</v>
      </c>
      <c r="AH77" s="65">
        <f t="shared" si="3"/>
        <v>0.12970418150289012</v>
      </c>
      <c r="AI77" s="40" t="s">
        <v>170</v>
      </c>
      <c r="AJ77" s="15"/>
      <c r="AK77" s="20"/>
      <c r="AM77" s="20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64" ht="54" customHeight="1" x14ac:dyDescent="0.25">
      <c r="A78" s="37" t="s">
        <v>141</v>
      </c>
      <c r="B78" s="38" t="s">
        <v>171</v>
      </c>
      <c r="C78" s="43" t="s">
        <v>172</v>
      </c>
      <c r="D78" s="39">
        <v>12.7</v>
      </c>
      <c r="E78" s="39">
        <v>0</v>
      </c>
      <c r="F78" s="39">
        <v>12.7</v>
      </c>
      <c r="G78" s="39">
        <v>0</v>
      </c>
      <c r="H78" s="39">
        <v>0</v>
      </c>
      <c r="I78" s="39">
        <v>0</v>
      </c>
      <c r="J78" s="39">
        <v>0</v>
      </c>
      <c r="K78" s="39" t="s">
        <v>173</v>
      </c>
      <c r="L78" s="39">
        <v>1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  <c r="AE78" s="39">
        <f t="shared" si="32"/>
        <v>0</v>
      </c>
      <c r="AF78" s="65">
        <v>0</v>
      </c>
      <c r="AG78" s="39">
        <f t="shared" si="33"/>
        <v>-12.7</v>
      </c>
      <c r="AH78" s="65">
        <f t="shared" si="3"/>
        <v>-1</v>
      </c>
      <c r="AI78" s="40" t="s">
        <v>174</v>
      </c>
      <c r="AJ78" s="15"/>
      <c r="AK78" s="20"/>
      <c r="AM78" s="20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64" ht="31.5" x14ac:dyDescent="0.25">
      <c r="A79" s="37" t="s">
        <v>141</v>
      </c>
      <c r="B79" s="38" t="s">
        <v>175</v>
      </c>
      <c r="C79" s="43" t="s">
        <v>176</v>
      </c>
      <c r="D79" s="39">
        <v>124.71270478999999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f t="shared" si="32"/>
        <v>0</v>
      </c>
      <c r="AF79" s="65">
        <v>0</v>
      </c>
      <c r="AG79" s="39">
        <f t="shared" si="33"/>
        <v>0</v>
      </c>
      <c r="AH79" s="65">
        <v>0</v>
      </c>
      <c r="AI79" s="40" t="s">
        <v>37</v>
      </c>
      <c r="AJ79" s="15"/>
      <c r="AK79" s="20"/>
      <c r="AM79" s="20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64" ht="31.5" x14ac:dyDescent="0.25">
      <c r="A80" s="37" t="s">
        <v>141</v>
      </c>
      <c r="B80" s="38" t="s">
        <v>177</v>
      </c>
      <c r="C80" s="43" t="s">
        <v>178</v>
      </c>
      <c r="D80" s="39">
        <v>350.99068671999999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39">
        <v>0</v>
      </c>
      <c r="AC80" s="39">
        <v>0</v>
      </c>
      <c r="AD80" s="39">
        <v>0</v>
      </c>
      <c r="AE80" s="39">
        <f t="shared" si="32"/>
        <v>0</v>
      </c>
      <c r="AF80" s="65">
        <v>0</v>
      </c>
      <c r="AG80" s="39">
        <f t="shared" si="33"/>
        <v>0</v>
      </c>
      <c r="AH80" s="65">
        <v>0</v>
      </c>
      <c r="AI80" s="40" t="s">
        <v>37</v>
      </c>
      <c r="AJ80" s="15"/>
      <c r="AK80" s="20"/>
      <c r="AM80" s="20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64" ht="31.5" x14ac:dyDescent="0.25">
      <c r="A81" s="27" t="s">
        <v>179</v>
      </c>
      <c r="B81" s="28" t="s">
        <v>180</v>
      </c>
      <c r="C81" s="29" t="s">
        <v>36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1">
        <v>0</v>
      </c>
      <c r="AG81" s="36">
        <v>0</v>
      </c>
      <c r="AH81" s="31">
        <v>0</v>
      </c>
      <c r="AI81" s="32" t="s">
        <v>37</v>
      </c>
      <c r="AJ81" s="15"/>
      <c r="AK81" s="20"/>
      <c r="AM81" s="20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31.5" x14ac:dyDescent="0.25">
      <c r="A82" s="27" t="s">
        <v>181</v>
      </c>
      <c r="B82" s="28" t="s">
        <v>182</v>
      </c>
      <c r="C82" s="29" t="s">
        <v>36</v>
      </c>
      <c r="D82" s="36">
        <f t="shared" ref="D82:AE82" si="34">SUM(D83:D96)</f>
        <v>2359.4349283799997</v>
      </c>
      <c r="E82" s="36">
        <f t="shared" si="34"/>
        <v>0</v>
      </c>
      <c r="F82" s="36">
        <f t="shared" si="34"/>
        <v>454.95871487999995</v>
      </c>
      <c r="G82" s="36">
        <f t="shared" si="34"/>
        <v>0</v>
      </c>
      <c r="H82" s="36">
        <f t="shared" si="34"/>
        <v>0</v>
      </c>
      <c r="I82" s="36">
        <f t="shared" si="34"/>
        <v>9.9263999999999992</v>
      </c>
      <c r="J82" s="36">
        <f t="shared" si="34"/>
        <v>0</v>
      </c>
      <c r="K82" s="36">
        <f t="shared" si="34"/>
        <v>0</v>
      </c>
      <c r="L82" s="36">
        <f t="shared" si="34"/>
        <v>0</v>
      </c>
      <c r="M82" s="36">
        <f t="shared" si="34"/>
        <v>0</v>
      </c>
      <c r="N82" s="36">
        <f t="shared" si="34"/>
        <v>0</v>
      </c>
      <c r="O82" s="36">
        <f t="shared" si="34"/>
        <v>0</v>
      </c>
      <c r="P82" s="36">
        <f t="shared" si="34"/>
        <v>0</v>
      </c>
      <c r="Q82" s="36">
        <f t="shared" si="34"/>
        <v>0</v>
      </c>
      <c r="R82" s="36">
        <f t="shared" si="34"/>
        <v>0</v>
      </c>
      <c r="S82" s="36">
        <f t="shared" si="34"/>
        <v>409.16207270000001</v>
      </c>
      <c r="T82" s="36">
        <f t="shared" si="34"/>
        <v>0</v>
      </c>
      <c r="U82" s="36">
        <f t="shared" si="34"/>
        <v>0</v>
      </c>
      <c r="V82" s="36">
        <f t="shared" si="34"/>
        <v>7.32918</v>
      </c>
      <c r="W82" s="36">
        <f t="shared" si="34"/>
        <v>0</v>
      </c>
      <c r="X82" s="36">
        <f t="shared" si="34"/>
        <v>0</v>
      </c>
      <c r="Y82" s="36">
        <f t="shared" si="34"/>
        <v>0</v>
      </c>
      <c r="Z82" s="36">
        <f t="shared" si="34"/>
        <v>0</v>
      </c>
      <c r="AA82" s="36">
        <f t="shared" si="34"/>
        <v>0</v>
      </c>
      <c r="AB82" s="36">
        <f t="shared" si="34"/>
        <v>0</v>
      </c>
      <c r="AC82" s="36">
        <f t="shared" si="34"/>
        <v>0</v>
      </c>
      <c r="AD82" s="36">
        <f t="shared" si="34"/>
        <v>0</v>
      </c>
      <c r="AE82" s="36">
        <f t="shared" si="34"/>
        <v>0</v>
      </c>
      <c r="AF82" s="31">
        <v>0</v>
      </c>
      <c r="AG82" s="36">
        <f>SUM(AG83:AG96)</f>
        <v>-45.796642179999978</v>
      </c>
      <c r="AH82" s="31">
        <f t="shared" si="3"/>
        <v>-0.1006610944733289</v>
      </c>
      <c r="AI82" s="32" t="s">
        <v>37</v>
      </c>
      <c r="AJ82" s="15"/>
      <c r="AK82" s="20"/>
      <c r="AM82" s="20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ht="152.25" customHeight="1" x14ac:dyDescent="0.25">
      <c r="A83" s="37" t="s">
        <v>181</v>
      </c>
      <c r="B83" s="38" t="s">
        <v>183</v>
      </c>
      <c r="C83" s="43" t="s">
        <v>184</v>
      </c>
      <c r="D83" s="39">
        <v>187.5</v>
      </c>
      <c r="E83" s="49">
        <v>0</v>
      </c>
      <c r="F83" s="39">
        <v>75.11</v>
      </c>
      <c r="G83" s="39">
        <v>0</v>
      </c>
      <c r="H83" s="39">
        <v>0</v>
      </c>
      <c r="I83" s="39">
        <v>2.2044000000000001</v>
      </c>
      <c r="J83" s="39">
        <v>0</v>
      </c>
      <c r="K83" s="39" t="s">
        <v>185</v>
      </c>
      <c r="L83" s="49">
        <v>0</v>
      </c>
      <c r="M83" s="49">
        <v>0</v>
      </c>
      <c r="N83" s="39">
        <v>0</v>
      </c>
      <c r="O83" s="49">
        <v>0</v>
      </c>
      <c r="P83" s="49">
        <v>0</v>
      </c>
      <c r="Q83" s="4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f t="shared" ref="AE83:AE96" si="35">R83-E83</f>
        <v>0</v>
      </c>
      <c r="AF83" s="65">
        <v>0</v>
      </c>
      <c r="AG83" s="39">
        <f t="shared" ref="AG83:AG96" si="36">S83-F83</f>
        <v>-75.11</v>
      </c>
      <c r="AH83" s="65">
        <f t="shared" si="3"/>
        <v>-1</v>
      </c>
      <c r="AI83" s="40" t="s">
        <v>186</v>
      </c>
      <c r="AJ83" s="15"/>
      <c r="AK83" s="20"/>
      <c r="AM83" s="20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t="31.5" x14ac:dyDescent="0.25">
      <c r="A84" s="41" t="s">
        <v>181</v>
      </c>
      <c r="B84" s="42" t="s">
        <v>187</v>
      </c>
      <c r="C84" s="48" t="s">
        <v>188</v>
      </c>
      <c r="D84" s="39">
        <v>261.93299999999999</v>
      </c>
      <c r="E84" s="49">
        <v>0</v>
      </c>
      <c r="F84" s="39">
        <v>35.667999999999999</v>
      </c>
      <c r="G84" s="39">
        <v>0</v>
      </c>
      <c r="H84" s="39">
        <v>0</v>
      </c>
      <c r="I84" s="39">
        <v>0.72</v>
      </c>
      <c r="J84" s="39">
        <v>0</v>
      </c>
      <c r="K84" s="39" t="s">
        <v>189</v>
      </c>
      <c r="L84" s="49">
        <v>0</v>
      </c>
      <c r="M84" s="49">
        <v>0</v>
      </c>
      <c r="N84" s="39">
        <v>0</v>
      </c>
      <c r="O84" s="49">
        <v>0</v>
      </c>
      <c r="P84" s="49">
        <v>0</v>
      </c>
      <c r="Q84" s="49">
        <v>0</v>
      </c>
      <c r="R84" s="39">
        <v>0</v>
      </c>
      <c r="S84" s="39">
        <v>38.105470369999992</v>
      </c>
      <c r="T84" s="39">
        <v>0</v>
      </c>
      <c r="U84" s="39">
        <v>0</v>
      </c>
      <c r="V84" s="39">
        <v>0.78</v>
      </c>
      <c r="W84" s="39">
        <v>0</v>
      </c>
      <c r="X84" s="39" t="s">
        <v>189</v>
      </c>
      <c r="Y84" s="39"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  <c r="AE84" s="39">
        <f t="shared" si="35"/>
        <v>0</v>
      </c>
      <c r="AF84" s="65">
        <v>0</v>
      </c>
      <c r="AG84" s="39">
        <f t="shared" si="36"/>
        <v>2.4374703699999927</v>
      </c>
      <c r="AH84" s="65">
        <f t="shared" si="3"/>
        <v>6.8337736065941262E-2</v>
      </c>
      <c r="AI84" s="40" t="s">
        <v>37</v>
      </c>
      <c r="AJ84" s="15"/>
      <c r="AK84" s="20"/>
      <c r="AM84" s="20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t="110.25" x14ac:dyDescent="0.25">
      <c r="A85" s="37" t="s">
        <v>181</v>
      </c>
      <c r="B85" s="38" t="s">
        <v>190</v>
      </c>
      <c r="C85" s="43" t="s">
        <v>191</v>
      </c>
      <c r="D85" s="39">
        <v>155.58799999999999</v>
      </c>
      <c r="E85" s="39">
        <v>0</v>
      </c>
      <c r="F85" s="39">
        <v>17.123000000000001</v>
      </c>
      <c r="G85" s="39">
        <v>0</v>
      </c>
      <c r="H85" s="39">
        <v>0</v>
      </c>
      <c r="I85" s="39">
        <v>0.42499999999999999</v>
      </c>
      <c r="J85" s="39">
        <v>0</v>
      </c>
      <c r="K85" s="39" t="s">
        <v>192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10.41538027</v>
      </c>
      <c r="T85" s="39">
        <v>0</v>
      </c>
      <c r="U85" s="39">
        <v>0</v>
      </c>
      <c r="V85" s="39">
        <v>0.41799999999999998</v>
      </c>
      <c r="W85" s="39">
        <v>0</v>
      </c>
      <c r="X85" s="39" t="s">
        <v>192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f t="shared" si="35"/>
        <v>0</v>
      </c>
      <c r="AF85" s="65">
        <v>0</v>
      </c>
      <c r="AG85" s="39">
        <f t="shared" si="36"/>
        <v>-6.7076197300000011</v>
      </c>
      <c r="AH85" s="65">
        <f t="shared" si="3"/>
        <v>-0.39173157332243186</v>
      </c>
      <c r="AI85" s="40" t="s">
        <v>193</v>
      </c>
      <c r="AJ85" s="15"/>
      <c r="AK85" s="20"/>
      <c r="AM85" s="20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6" spans="1:64" x14ac:dyDescent="0.25">
      <c r="A86" s="37" t="s">
        <v>181</v>
      </c>
      <c r="B86" s="38" t="s">
        <v>194</v>
      </c>
      <c r="C86" s="43" t="s">
        <v>195</v>
      </c>
      <c r="D86" s="39">
        <v>180.31</v>
      </c>
      <c r="E86" s="39">
        <v>0</v>
      </c>
      <c r="F86" s="39">
        <v>10.577999999999999</v>
      </c>
      <c r="G86" s="39">
        <v>0</v>
      </c>
      <c r="H86" s="39">
        <v>0</v>
      </c>
      <c r="I86" s="39">
        <v>0.443</v>
      </c>
      <c r="J86" s="39">
        <v>0</v>
      </c>
      <c r="K86" s="39" t="s">
        <v>196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10.17737947</v>
      </c>
      <c r="T86" s="39">
        <v>0</v>
      </c>
      <c r="U86" s="39">
        <v>0</v>
      </c>
      <c r="V86" s="39">
        <v>0.39900000000000002</v>
      </c>
      <c r="W86" s="39">
        <v>0</v>
      </c>
      <c r="X86" s="39" t="s">
        <v>196</v>
      </c>
      <c r="Y86" s="39">
        <v>0</v>
      </c>
      <c r="Z86" s="39">
        <v>0</v>
      </c>
      <c r="AA86" s="39">
        <v>0</v>
      </c>
      <c r="AB86" s="39">
        <v>0</v>
      </c>
      <c r="AC86" s="39">
        <v>0</v>
      </c>
      <c r="AD86" s="39">
        <v>0</v>
      </c>
      <c r="AE86" s="39">
        <f t="shared" si="35"/>
        <v>0</v>
      </c>
      <c r="AF86" s="65">
        <v>0</v>
      </c>
      <c r="AG86" s="39">
        <f t="shared" si="36"/>
        <v>-0.40062052999999942</v>
      </c>
      <c r="AH86" s="65">
        <f t="shared" ref="AH86:AH149" si="37">AG86/F86</f>
        <v>-3.7872993949706883E-2</v>
      </c>
      <c r="AI86" s="40" t="s">
        <v>37</v>
      </c>
      <c r="AJ86" s="15"/>
      <c r="AK86" s="20"/>
      <c r="AM86" s="20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7" spans="1:64" ht="31.5" x14ac:dyDescent="0.25">
      <c r="A87" s="37" t="s">
        <v>181</v>
      </c>
      <c r="B87" s="38" t="s">
        <v>197</v>
      </c>
      <c r="C87" s="43" t="s">
        <v>198</v>
      </c>
      <c r="D87" s="39">
        <v>68.538802000000004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  <c r="AE87" s="39">
        <f t="shared" si="35"/>
        <v>0</v>
      </c>
      <c r="AF87" s="65">
        <v>0</v>
      </c>
      <c r="AG87" s="39">
        <f t="shared" si="36"/>
        <v>0</v>
      </c>
      <c r="AH87" s="65">
        <v>0</v>
      </c>
      <c r="AI87" s="40" t="s">
        <v>37</v>
      </c>
      <c r="AJ87" s="15"/>
      <c r="AK87" s="20"/>
      <c r="AM87" s="20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8" spans="1:64" ht="31.5" x14ac:dyDescent="0.25">
      <c r="A88" s="37" t="s">
        <v>181</v>
      </c>
      <c r="B88" s="38" t="s">
        <v>199</v>
      </c>
      <c r="C88" s="43" t="s">
        <v>200</v>
      </c>
      <c r="D88" s="39">
        <v>136.63446146999999</v>
      </c>
      <c r="E88" s="39">
        <v>0</v>
      </c>
      <c r="F88" s="39">
        <v>22.964882069999998</v>
      </c>
      <c r="G88" s="39">
        <v>0</v>
      </c>
      <c r="H88" s="39">
        <v>0</v>
      </c>
      <c r="I88" s="39">
        <v>0.78800000000000003</v>
      </c>
      <c r="J88" s="39">
        <v>0</v>
      </c>
      <c r="K88" s="39" t="s">
        <v>201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24.059989870000003</v>
      </c>
      <c r="T88" s="39">
        <v>0</v>
      </c>
      <c r="U88" s="39">
        <v>0</v>
      </c>
      <c r="V88" s="39">
        <v>0.88900000000000001</v>
      </c>
      <c r="W88" s="39">
        <v>0</v>
      </c>
      <c r="X88" s="39" t="s">
        <v>201</v>
      </c>
      <c r="Y88" s="39">
        <v>0</v>
      </c>
      <c r="Z88" s="39">
        <v>0</v>
      </c>
      <c r="AA88" s="39">
        <v>0</v>
      </c>
      <c r="AB88" s="39">
        <v>0</v>
      </c>
      <c r="AC88" s="39">
        <v>0</v>
      </c>
      <c r="AD88" s="39">
        <v>0</v>
      </c>
      <c r="AE88" s="39">
        <f t="shared" si="35"/>
        <v>0</v>
      </c>
      <c r="AF88" s="65">
        <v>0</v>
      </c>
      <c r="AG88" s="39">
        <f t="shared" si="36"/>
        <v>1.0951078000000045</v>
      </c>
      <c r="AH88" s="65">
        <f t="shared" si="37"/>
        <v>4.7686193060429011E-2</v>
      </c>
      <c r="AI88" s="40" t="s">
        <v>37</v>
      </c>
      <c r="AJ88" s="15"/>
      <c r="AK88" s="20"/>
      <c r="AM88" s="20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89" spans="1:64" x14ac:dyDescent="0.25">
      <c r="A89" s="37" t="s">
        <v>181</v>
      </c>
      <c r="B89" s="38" t="s">
        <v>202</v>
      </c>
      <c r="C89" s="43" t="s">
        <v>203</v>
      </c>
      <c r="D89" s="39">
        <v>43.674999999999997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  <c r="AE89" s="39">
        <f t="shared" si="35"/>
        <v>0</v>
      </c>
      <c r="AF89" s="65">
        <v>0</v>
      </c>
      <c r="AG89" s="39">
        <f t="shared" si="36"/>
        <v>0</v>
      </c>
      <c r="AH89" s="65">
        <v>0</v>
      </c>
      <c r="AI89" s="40" t="s">
        <v>37</v>
      </c>
      <c r="AJ89" s="15"/>
      <c r="AK89" s="20"/>
      <c r="AM89" s="20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0" spans="1:64" ht="47.25" x14ac:dyDescent="0.25">
      <c r="A90" s="37" t="s">
        <v>181</v>
      </c>
      <c r="B90" s="38" t="s">
        <v>204</v>
      </c>
      <c r="C90" s="43" t="s">
        <v>205</v>
      </c>
      <c r="D90" s="39">
        <v>116.45466490999991</v>
      </c>
      <c r="E90" s="39">
        <v>0</v>
      </c>
      <c r="F90" s="39">
        <v>38.007460619999996</v>
      </c>
      <c r="G90" s="39">
        <v>0</v>
      </c>
      <c r="H90" s="39">
        <v>0</v>
      </c>
      <c r="I90" s="39">
        <v>0.64600000000000002</v>
      </c>
      <c r="J90" s="39">
        <v>0</v>
      </c>
      <c r="K90" s="39" t="s">
        <v>206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43.891995639999998</v>
      </c>
      <c r="T90" s="39">
        <v>0</v>
      </c>
      <c r="U90" s="39">
        <v>0</v>
      </c>
      <c r="V90" s="39">
        <v>0.4456</v>
      </c>
      <c r="W90" s="39">
        <v>0</v>
      </c>
      <c r="X90" s="39" t="s">
        <v>206</v>
      </c>
      <c r="Y90" s="39">
        <v>0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f t="shared" si="35"/>
        <v>0</v>
      </c>
      <c r="AF90" s="65">
        <v>0</v>
      </c>
      <c r="AG90" s="39">
        <f t="shared" si="36"/>
        <v>5.8845350200000013</v>
      </c>
      <c r="AH90" s="65">
        <f t="shared" si="37"/>
        <v>0.15482578746404033</v>
      </c>
      <c r="AI90" s="40" t="s">
        <v>163</v>
      </c>
      <c r="AJ90" s="15"/>
      <c r="AK90" s="20"/>
      <c r="AM90" s="20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1" spans="1:64" x14ac:dyDescent="0.25">
      <c r="A91" s="37" t="s">
        <v>181</v>
      </c>
      <c r="B91" s="38" t="s">
        <v>207</v>
      </c>
      <c r="C91" s="43" t="s">
        <v>208</v>
      </c>
      <c r="D91" s="39">
        <v>150.08600000000001</v>
      </c>
      <c r="E91" s="39">
        <v>0</v>
      </c>
      <c r="F91" s="39">
        <v>53.627000000000002</v>
      </c>
      <c r="G91" s="39">
        <v>0</v>
      </c>
      <c r="H91" s="39">
        <v>0</v>
      </c>
      <c r="I91" s="39">
        <v>1.49</v>
      </c>
      <c r="J91" s="39">
        <v>0</v>
      </c>
      <c r="K91" s="39" t="s">
        <v>209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58.403215130000007</v>
      </c>
      <c r="T91" s="39">
        <v>0</v>
      </c>
      <c r="U91" s="39">
        <v>0</v>
      </c>
      <c r="V91" s="39">
        <v>1.67638</v>
      </c>
      <c r="W91" s="39">
        <v>0</v>
      </c>
      <c r="X91" s="39" t="s">
        <v>209</v>
      </c>
      <c r="Y91" s="39">
        <v>0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  <c r="AE91" s="39">
        <f t="shared" si="35"/>
        <v>0</v>
      </c>
      <c r="AF91" s="65">
        <v>0</v>
      </c>
      <c r="AG91" s="39">
        <f t="shared" si="36"/>
        <v>4.7762151300000042</v>
      </c>
      <c r="AH91" s="65">
        <f t="shared" si="37"/>
        <v>8.9063627090831182E-2</v>
      </c>
      <c r="AI91" s="40" t="s">
        <v>37</v>
      </c>
      <c r="AJ91" s="15"/>
      <c r="AK91" s="20"/>
      <c r="AM91" s="20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2" spans="1:64" ht="47.25" x14ac:dyDescent="0.25">
      <c r="A92" s="37" t="s">
        <v>181</v>
      </c>
      <c r="B92" s="38" t="s">
        <v>210</v>
      </c>
      <c r="C92" s="43" t="s">
        <v>211</v>
      </c>
      <c r="D92" s="39" t="s">
        <v>37</v>
      </c>
      <c r="E92" s="39" t="s">
        <v>37</v>
      </c>
      <c r="F92" s="39" t="s">
        <v>37</v>
      </c>
      <c r="G92" s="39" t="s">
        <v>37</v>
      </c>
      <c r="H92" s="39" t="s">
        <v>37</v>
      </c>
      <c r="I92" s="39" t="s">
        <v>37</v>
      </c>
      <c r="J92" s="39" t="s">
        <v>37</v>
      </c>
      <c r="K92" s="39" t="s">
        <v>37</v>
      </c>
      <c r="L92" s="39" t="s">
        <v>37</v>
      </c>
      <c r="M92" s="39" t="s">
        <v>37</v>
      </c>
      <c r="N92" s="39" t="s">
        <v>37</v>
      </c>
      <c r="O92" s="39" t="s">
        <v>37</v>
      </c>
      <c r="P92" s="39" t="s">
        <v>37</v>
      </c>
      <c r="Q92" s="39" t="s">
        <v>37</v>
      </c>
      <c r="R92" s="39">
        <v>0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  <c r="AE92" s="39" t="s">
        <v>37</v>
      </c>
      <c r="AF92" s="65" t="s">
        <v>37</v>
      </c>
      <c r="AG92" s="39" t="s">
        <v>37</v>
      </c>
      <c r="AH92" s="65" t="s">
        <v>37</v>
      </c>
      <c r="AI92" s="40" t="s">
        <v>212</v>
      </c>
      <c r="AJ92" s="15"/>
      <c r="AK92" s="20"/>
      <c r="AM92" s="20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3" spans="1:64" ht="47.25" x14ac:dyDescent="0.25">
      <c r="A93" s="37" t="s">
        <v>181</v>
      </c>
      <c r="B93" s="38" t="s">
        <v>213</v>
      </c>
      <c r="C93" s="43" t="s">
        <v>214</v>
      </c>
      <c r="D93" s="39">
        <v>461.64899999999994</v>
      </c>
      <c r="E93" s="39">
        <v>0</v>
      </c>
      <c r="F93" s="39">
        <v>59.573999999999998</v>
      </c>
      <c r="G93" s="39">
        <v>0</v>
      </c>
      <c r="H93" s="39">
        <v>0</v>
      </c>
      <c r="I93" s="39">
        <v>1.05</v>
      </c>
      <c r="J93" s="39">
        <v>0</v>
      </c>
      <c r="K93" s="39" t="s">
        <v>215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66.519125880000004</v>
      </c>
      <c r="T93" s="39">
        <v>0</v>
      </c>
      <c r="U93" s="39">
        <v>0</v>
      </c>
      <c r="V93" s="39">
        <v>0.76300000000000001</v>
      </c>
      <c r="W93" s="39">
        <v>0</v>
      </c>
      <c r="X93" s="39" t="s">
        <v>215</v>
      </c>
      <c r="Y93" s="39">
        <v>0</v>
      </c>
      <c r="Z93" s="39">
        <v>0</v>
      </c>
      <c r="AA93" s="39">
        <v>0</v>
      </c>
      <c r="AB93" s="39">
        <v>0</v>
      </c>
      <c r="AC93" s="39">
        <v>0</v>
      </c>
      <c r="AD93" s="39">
        <v>0</v>
      </c>
      <c r="AE93" s="39">
        <f t="shared" si="35"/>
        <v>0</v>
      </c>
      <c r="AF93" s="65">
        <v>0</v>
      </c>
      <c r="AG93" s="39">
        <f t="shared" si="36"/>
        <v>6.9451258800000062</v>
      </c>
      <c r="AH93" s="65">
        <f t="shared" si="37"/>
        <v>0.11657981468425833</v>
      </c>
      <c r="AI93" s="40" t="s">
        <v>163</v>
      </c>
      <c r="AJ93" s="15"/>
      <c r="AK93" s="20"/>
      <c r="AM93" s="20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4" spans="1:64" x14ac:dyDescent="0.25">
      <c r="A94" s="37" t="s">
        <v>181</v>
      </c>
      <c r="B94" s="38" t="s">
        <v>216</v>
      </c>
      <c r="C94" s="43" t="s">
        <v>217</v>
      </c>
      <c r="D94" s="39">
        <v>287.91399999999999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39">
        <v>0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  <c r="AE94" s="39">
        <f t="shared" si="35"/>
        <v>0</v>
      </c>
      <c r="AF94" s="65">
        <v>0</v>
      </c>
      <c r="AG94" s="39">
        <f t="shared" si="36"/>
        <v>0</v>
      </c>
      <c r="AH94" s="65">
        <v>0</v>
      </c>
      <c r="AI94" s="40" t="s">
        <v>37</v>
      </c>
      <c r="AJ94" s="15"/>
      <c r="AK94" s="20"/>
      <c r="AM94" s="20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5" spans="1:64" x14ac:dyDescent="0.25">
      <c r="A95" s="37" t="s">
        <v>181</v>
      </c>
      <c r="B95" s="38" t="s">
        <v>218</v>
      </c>
      <c r="C95" s="43" t="s">
        <v>219</v>
      </c>
      <c r="D95" s="39">
        <v>113.474</v>
      </c>
      <c r="E95" s="39">
        <v>0</v>
      </c>
      <c r="F95" s="39">
        <v>66.818372189999991</v>
      </c>
      <c r="G95" s="39">
        <v>0</v>
      </c>
      <c r="H95" s="39">
        <v>0</v>
      </c>
      <c r="I95" s="39">
        <v>1.42</v>
      </c>
      <c r="J95" s="39">
        <v>0</v>
      </c>
      <c r="K95" s="39" t="s">
        <v>220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72.528370280000004</v>
      </c>
      <c r="T95" s="39">
        <v>0</v>
      </c>
      <c r="U95" s="39">
        <v>0</v>
      </c>
      <c r="V95" s="39">
        <v>1.1348</v>
      </c>
      <c r="W95" s="39">
        <v>0</v>
      </c>
      <c r="X95" s="39" t="s">
        <v>220</v>
      </c>
      <c r="Y95" s="39">
        <v>0</v>
      </c>
      <c r="Z95" s="39">
        <v>0</v>
      </c>
      <c r="AA95" s="39">
        <v>0</v>
      </c>
      <c r="AB95" s="39">
        <v>0</v>
      </c>
      <c r="AC95" s="39">
        <v>0</v>
      </c>
      <c r="AD95" s="39">
        <v>0</v>
      </c>
      <c r="AE95" s="39">
        <f t="shared" si="35"/>
        <v>0</v>
      </c>
      <c r="AF95" s="65">
        <v>0</v>
      </c>
      <c r="AG95" s="39">
        <f t="shared" si="36"/>
        <v>5.7099980900000133</v>
      </c>
      <c r="AH95" s="65">
        <f t="shared" si="37"/>
        <v>8.5455510256422701E-2</v>
      </c>
      <c r="AI95" s="40" t="s">
        <v>37</v>
      </c>
      <c r="AJ95" s="15"/>
      <c r="AK95" s="20"/>
      <c r="AM95" s="20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6" spans="1:64" ht="47.25" x14ac:dyDescent="0.25">
      <c r="A96" s="37" t="s">
        <v>181</v>
      </c>
      <c r="B96" s="38" t="s">
        <v>221</v>
      </c>
      <c r="C96" s="43" t="s">
        <v>222</v>
      </c>
      <c r="D96" s="39">
        <v>195.678</v>
      </c>
      <c r="E96" s="39">
        <v>0</v>
      </c>
      <c r="F96" s="39">
        <v>75.488</v>
      </c>
      <c r="G96" s="39">
        <v>0</v>
      </c>
      <c r="H96" s="39">
        <v>0</v>
      </c>
      <c r="I96" s="39">
        <v>0.74</v>
      </c>
      <c r="J96" s="39">
        <v>0</v>
      </c>
      <c r="K96" s="39" t="s">
        <v>223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85.061145790000012</v>
      </c>
      <c r="T96" s="39">
        <v>0</v>
      </c>
      <c r="U96" s="39">
        <v>0</v>
      </c>
      <c r="V96" s="39">
        <v>0.82340000000000002</v>
      </c>
      <c r="W96" s="39">
        <v>0</v>
      </c>
      <c r="X96" s="39" t="s">
        <v>223</v>
      </c>
      <c r="Y96" s="39">
        <v>0</v>
      </c>
      <c r="Z96" s="39">
        <v>0</v>
      </c>
      <c r="AA96" s="39">
        <v>0</v>
      </c>
      <c r="AB96" s="39">
        <v>0</v>
      </c>
      <c r="AC96" s="39">
        <v>0</v>
      </c>
      <c r="AD96" s="39">
        <v>0</v>
      </c>
      <c r="AE96" s="39">
        <f t="shared" si="35"/>
        <v>0</v>
      </c>
      <c r="AF96" s="65">
        <v>0</v>
      </c>
      <c r="AG96" s="39">
        <f t="shared" si="36"/>
        <v>9.5731457900000123</v>
      </c>
      <c r="AH96" s="65">
        <f t="shared" si="37"/>
        <v>0.12681678929101331</v>
      </c>
      <c r="AI96" s="40" t="s">
        <v>163</v>
      </c>
      <c r="AJ96" s="15"/>
      <c r="AK96" s="20"/>
      <c r="AM96" s="20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7" spans="1:64" ht="31.5" x14ac:dyDescent="0.25">
      <c r="A97" s="27" t="s">
        <v>224</v>
      </c>
      <c r="B97" s="28" t="s">
        <v>225</v>
      </c>
      <c r="C97" s="29" t="s">
        <v>36</v>
      </c>
      <c r="D97" s="36">
        <f t="shared" ref="D97:AE97" si="38">SUM(D98:D155)</f>
        <v>2815.1580685378444</v>
      </c>
      <c r="E97" s="36">
        <f t="shared" si="38"/>
        <v>0</v>
      </c>
      <c r="F97" s="36">
        <f t="shared" si="38"/>
        <v>533.51179129000002</v>
      </c>
      <c r="G97" s="36">
        <f t="shared" si="38"/>
        <v>0</v>
      </c>
      <c r="H97" s="36">
        <f t="shared" si="38"/>
        <v>0</v>
      </c>
      <c r="I97" s="36">
        <f t="shared" si="38"/>
        <v>0</v>
      </c>
      <c r="J97" s="36">
        <f t="shared" si="38"/>
        <v>0</v>
      </c>
      <c r="K97" s="36">
        <f t="shared" si="38"/>
        <v>0</v>
      </c>
      <c r="L97" s="36">
        <f t="shared" si="38"/>
        <v>145</v>
      </c>
      <c r="M97" s="36">
        <f t="shared" si="38"/>
        <v>3.6</v>
      </c>
      <c r="N97" s="36">
        <f t="shared" si="38"/>
        <v>0</v>
      </c>
      <c r="O97" s="36">
        <f t="shared" si="38"/>
        <v>0</v>
      </c>
      <c r="P97" s="36">
        <f t="shared" si="38"/>
        <v>0</v>
      </c>
      <c r="Q97" s="36">
        <f t="shared" si="38"/>
        <v>0</v>
      </c>
      <c r="R97" s="36">
        <f t="shared" si="38"/>
        <v>0</v>
      </c>
      <c r="S97" s="36">
        <f t="shared" si="38"/>
        <v>277.20444228000002</v>
      </c>
      <c r="T97" s="36">
        <f t="shared" si="38"/>
        <v>0</v>
      </c>
      <c r="U97" s="36">
        <f t="shared" si="38"/>
        <v>0</v>
      </c>
      <c r="V97" s="36">
        <f t="shared" si="38"/>
        <v>0</v>
      </c>
      <c r="W97" s="36">
        <f t="shared" si="38"/>
        <v>0</v>
      </c>
      <c r="X97" s="36">
        <f t="shared" si="38"/>
        <v>0</v>
      </c>
      <c r="Y97" s="36">
        <f t="shared" si="38"/>
        <v>251</v>
      </c>
      <c r="Z97" s="36">
        <f t="shared" si="38"/>
        <v>10.015170000000001</v>
      </c>
      <c r="AA97" s="36">
        <f t="shared" si="38"/>
        <v>0</v>
      </c>
      <c r="AB97" s="36">
        <f t="shared" si="38"/>
        <v>0</v>
      </c>
      <c r="AC97" s="36">
        <f t="shared" si="38"/>
        <v>0</v>
      </c>
      <c r="AD97" s="36">
        <f t="shared" si="38"/>
        <v>0</v>
      </c>
      <c r="AE97" s="36">
        <f t="shared" si="38"/>
        <v>0</v>
      </c>
      <c r="AF97" s="31">
        <v>0</v>
      </c>
      <c r="AG97" s="36">
        <f>SUM(AG98:AG155)</f>
        <v>-275.83753686000006</v>
      </c>
      <c r="AH97" s="31">
        <f t="shared" si="37"/>
        <v>-0.51702238144173196</v>
      </c>
      <c r="AI97" s="32" t="s">
        <v>37</v>
      </c>
      <c r="AJ97" s="15"/>
      <c r="AK97" s="20"/>
      <c r="AM97" s="20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8" spans="1:64" ht="47.25" x14ac:dyDescent="0.25">
      <c r="A98" s="37" t="s">
        <v>224</v>
      </c>
      <c r="B98" s="38" t="s">
        <v>226</v>
      </c>
      <c r="C98" s="38" t="s">
        <v>227</v>
      </c>
      <c r="D98" s="39">
        <v>245.71100000000001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39">
        <v>0</v>
      </c>
      <c r="U98" s="39">
        <v>0</v>
      </c>
      <c r="V98" s="39">
        <v>0</v>
      </c>
      <c r="W98" s="39">
        <v>0</v>
      </c>
      <c r="X98" s="39">
        <v>0</v>
      </c>
      <c r="Y98" s="39">
        <v>0</v>
      </c>
      <c r="Z98" s="39">
        <v>0</v>
      </c>
      <c r="AA98" s="39">
        <v>0</v>
      </c>
      <c r="AB98" s="39">
        <v>0</v>
      </c>
      <c r="AC98" s="39">
        <v>0</v>
      </c>
      <c r="AD98" s="39">
        <v>0</v>
      </c>
      <c r="AE98" s="39">
        <f t="shared" ref="AE98:AE155" si="39">R98-E98</f>
        <v>0</v>
      </c>
      <c r="AF98" s="65">
        <v>0</v>
      </c>
      <c r="AG98" s="39">
        <f t="shared" ref="AG98:AG155" si="40">S98-F98</f>
        <v>0</v>
      </c>
      <c r="AH98" s="65">
        <v>0</v>
      </c>
      <c r="AI98" s="40" t="s">
        <v>37</v>
      </c>
      <c r="AJ98" s="15"/>
      <c r="AK98" s="20"/>
      <c r="AM98" s="20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47.25" x14ac:dyDescent="0.25">
      <c r="A99" s="37" t="s">
        <v>224</v>
      </c>
      <c r="B99" s="38" t="s">
        <v>228</v>
      </c>
      <c r="C99" s="38" t="s">
        <v>229</v>
      </c>
      <c r="D99" s="39">
        <v>187.21101695000002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156.20586147999998</v>
      </c>
      <c r="T99" s="39">
        <v>0</v>
      </c>
      <c r="U99" s="39">
        <v>0</v>
      </c>
      <c r="V99" s="39">
        <v>0</v>
      </c>
      <c r="W99" s="39">
        <v>0</v>
      </c>
      <c r="X99" s="39" t="s">
        <v>230</v>
      </c>
      <c r="Y99" s="39">
        <v>2</v>
      </c>
      <c r="Z99" s="39">
        <v>0</v>
      </c>
      <c r="AA99" s="39">
        <v>0</v>
      </c>
      <c r="AB99" s="39">
        <v>0</v>
      </c>
      <c r="AC99" s="39">
        <v>0</v>
      </c>
      <c r="AD99" s="39">
        <v>0</v>
      </c>
      <c r="AE99" s="39">
        <f t="shared" si="39"/>
        <v>0</v>
      </c>
      <c r="AF99" s="65">
        <v>0</v>
      </c>
      <c r="AG99" s="39">
        <f t="shared" si="40"/>
        <v>156.20586147999998</v>
      </c>
      <c r="AH99" s="65">
        <v>1</v>
      </c>
      <c r="AI99" s="40" t="s">
        <v>231</v>
      </c>
      <c r="AJ99" s="15"/>
      <c r="AK99" s="20"/>
      <c r="AM99" s="20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47.25" x14ac:dyDescent="0.25">
      <c r="A100" s="37" t="s">
        <v>224</v>
      </c>
      <c r="B100" s="38" t="s">
        <v>232</v>
      </c>
      <c r="C100" s="38" t="s">
        <v>233</v>
      </c>
      <c r="D100" s="39">
        <v>327.69491525000001</v>
      </c>
      <c r="E100" s="39">
        <v>0</v>
      </c>
      <c r="F100" s="39">
        <v>10</v>
      </c>
      <c r="G100" s="39">
        <v>0</v>
      </c>
      <c r="H100" s="39">
        <v>0</v>
      </c>
      <c r="I100" s="39">
        <v>0</v>
      </c>
      <c r="J100" s="39">
        <v>0</v>
      </c>
      <c r="K100" s="39" t="s">
        <v>234</v>
      </c>
      <c r="L100" s="39">
        <v>24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10.678718710000002</v>
      </c>
      <c r="T100" s="39">
        <v>0</v>
      </c>
      <c r="U100" s="39">
        <v>0</v>
      </c>
      <c r="V100" s="39">
        <v>0</v>
      </c>
      <c r="W100" s="39">
        <v>0</v>
      </c>
      <c r="X100" s="39" t="s">
        <v>235</v>
      </c>
      <c r="Y100" s="39">
        <v>4</v>
      </c>
      <c r="Z100" s="39">
        <v>0</v>
      </c>
      <c r="AA100" s="39">
        <v>0</v>
      </c>
      <c r="AB100" s="39">
        <v>0</v>
      </c>
      <c r="AC100" s="39">
        <v>0</v>
      </c>
      <c r="AD100" s="39">
        <v>0</v>
      </c>
      <c r="AE100" s="39">
        <f t="shared" si="39"/>
        <v>0</v>
      </c>
      <c r="AF100" s="65">
        <v>0</v>
      </c>
      <c r="AG100" s="39">
        <f t="shared" si="40"/>
        <v>0.67871871000000183</v>
      </c>
      <c r="AH100" s="65">
        <f t="shared" si="37"/>
        <v>6.7871871000000181E-2</v>
      </c>
      <c r="AI100" s="40" t="s">
        <v>37</v>
      </c>
      <c r="AJ100" s="15"/>
      <c r="AK100" s="20"/>
      <c r="AM100" s="20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78.75" x14ac:dyDescent="0.25">
      <c r="A101" s="37" t="s">
        <v>224</v>
      </c>
      <c r="B101" s="38" t="s">
        <v>236</v>
      </c>
      <c r="C101" s="38" t="s">
        <v>237</v>
      </c>
      <c r="D101" s="39">
        <v>130.64077745</v>
      </c>
      <c r="E101" s="39">
        <v>0</v>
      </c>
      <c r="F101" s="39">
        <v>42.077725679999993</v>
      </c>
      <c r="G101" s="39">
        <v>0</v>
      </c>
      <c r="H101" s="39">
        <v>0</v>
      </c>
      <c r="I101" s="39">
        <v>0</v>
      </c>
      <c r="J101" s="39">
        <v>0</v>
      </c>
      <c r="K101" s="39" t="s">
        <v>238</v>
      </c>
      <c r="L101" s="39">
        <v>3</v>
      </c>
      <c r="M101" s="39">
        <v>0</v>
      </c>
      <c r="N101" s="39">
        <v>0</v>
      </c>
      <c r="O101" s="39">
        <v>0</v>
      </c>
      <c r="P101" s="39">
        <v>0</v>
      </c>
      <c r="Q101" s="39">
        <v>0</v>
      </c>
      <c r="R101" s="39">
        <v>0</v>
      </c>
      <c r="S101" s="39">
        <v>20.46374818</v>
      </c>
      <c r="T101" s="39">
        <v>0</v>
      </c>
      <c r="U101" s="39">
        <v>0</v>
      </c>
      <c r="V101" s="39">
        <v>0</v>
      </c>
      <c r="W101" s="39">
        <v>0</v>
      </c>
      <c r="X101" s="39" t="s">
        <v>239</v>
      </c>
      <c r="Y101" s="39">
        <v>3</v>
      </c>
      <c r="Z101" s="39">
        <v>8.7240000000000002</v>
      </c>
      <c r="AA101" s="39">
        <v>0</v>
      </c>
      <c r="AB101" s="39">
        <v>0</v>
      </c>
      <c r="AC101" s="39">
        <v>0</v>
      </c>
      <c r="AD101" s="39">
        <v>0</v>
      </c>
      <c r="AE101" s="39">
        <f t="shared" si="39"/>
        <v>0</v>
      </c>
      <c r="AF101" s="65">
        <v>0</v>
      </c>
      <c r="AG101" s="39">
        <f t="shared" si="40"/>
        <v>-21.613977499999994</v>
      </c>
      <c r="AH101" s="65">
        <f t="shared" si="37"/>
        <v>-0.51366791219596153</v>
      </c>
      <c r="AI101" s="40" t="s">
        <v>240</v>
      </c>
      <c r="AJ101" s="15"/>
      <c r="AK101" s="20"/>
      <c r="AM101" s="20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64" ht="47.25" x14ac:dyDescent="0.25">
      <c r="A102" s="37" t="s">
        <v>224</v>
      </c>
      <c r="B102" s="38" t="s">
        <v>241</v>
      </c>
      <c r="C102" s="38" t="s">
        <v>242</v>
      </c>
      <c r="D102" s="39">
        <v>98.538000000000011</v>
      </c>
      <c r="E102" s="39">
        <v>0</v>
      </c>
      <c r="F102" s="39">
        <v>65.782971009999997</v>
      </c>
      <c r="G102" s="39">
        <v>0</v>
      </c>
      <c r="H102" s="39">
        <v>0</v>
      </c>
      <c r="I102" s="39">
        <v>0</v>
      </c>
      <c r="J102" s="39">
        <v>0</v>
      </c>
      <c r="K102" s="39" t="s">
        <v>238</v>
      </c>
      <c r="L102" s="39">
        <v>3</v>
      </c>
      <c r="M102" s="39">
        <v>0</v>
      </c>
      <c r="N102" s="39">
        <v>0</v>
      </c>
      <c r="O102" s="39">
        <v>0</v>
      </c>
      <c r="P102" s="39">
        <v>0</v>
      </c>
      <c r="Q102" s="39">
        <v>0</v>
      </c>
      <c r="R102" s="39">
        <v>0</v>
      </c>
      <c r="S102" s="39">
        <v>0</v>
      </c>
      <c r="T102" s="39">
        <v>0</v>
      </c>
      <c r="U102" s="39">
        <v>0</v>
      </c>
      <c r="V102" s="39">
        <v>0</v>
      </c>
      <c r="W102" s="39">
        <v>0</v>
      </c>
      <c r="X102" s="39">
        <v>0</v>
      </c>
      <c r="Y102" s="39">
        <v>0</v>
      </c>
      <c r="Z102" s="39">
        <v>0</v>
      </c>
      <c r="AA102" s="39">
        <v>0</v>
      </c>
      <c r="AB102" s="39">
        <v>0</v>
      </c>
      <c r="AC102" s="39">
        <v>0</v>
      </c>
      <c r="AD102" s="39">
        <v>0</v>
      </c>
      <c r="AE102" s="39">
        <f t="shared" si="39"/>
        <v>0</v>
      </c>
      <c r="AF102" s="65">
        <v>0</v>
      </c>
      <c r="AG102" s="39">
        <f t="shared" si="40"/>
        <v>-65.782971009999997</v>
      </c>
      <c r="AH102" s="65">
        <f t="shared" si="37"/>
        <v>-1</v>
      </c>
      <c r="AI102" s="40" t="s">
        <v>243</v>
      </c>
      <c r="AJ102" s="15"/>
      <c r="AK102" s="20"/>
      <c r="AM102" s="20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64" ht="78.75" x14ac:dyDescent="0.25">
      <c r="A103" s="37" t="s">
        <v>224</v>
      </c>
      <c r="B103" s="38" t="s">
        <v>244</v>
      </c>
      <c r="C103" s="38" t="s">
        <v>245</v>
      </c>
      <c r="D103" s="39">
        <v>190.28865098</v>
      </c>
      <c r="E103" s="39">
        <v>0</v>
      </c>
      <c r="F103" s="39">
        <v>99.625259049999997</v>
      </c>
      <c r="G103" s="39">
        <v>0</v>
      </c>
      <c r="H103" s="39">
        <v>0</v>
      </c>
      <c r="I103" s="39">
        <v>0</v>
      </c>
      <c r="J103" s="39">
        <v>0</v>
      </c>
      <c r="K103" s="39" t="s">
        <v>246</v>
      </c>
      <c r="L103" s="39">
        <v>4</v>
      </c>
      <c r="M103" s="39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39">
        <v>0</v>
      </c>
      <c r="U103" s="39">
        <v>0</v>
      </c>
      <c r="V103" s="39">
        <v>0</v>
      </c>
      <c r="W103" s="39">
        <v>0</v>
      </c>
      <c r="X103" s="39">
        <v>0</v>
      </c>
      <c r="Y103" s="39">
        <v>0</v>
      </c>
      <c r="Z103" s="39">
        <v>0</v>
      </c>
      <c r="AA103" s="39">
        <v>0</v>
      </c>
      <c r="AB103" s="39">
        <v>0</v>
      </c>
      <c r="AC103" s="39">
        <v>0</v>
      </c>
      <c r="AD103" s="39">
        <v>0</v>
      </c>
      <c r="AE103" s="39">
        <f t="shared" si="39"/>
        <v>0</v>
      </c>
      <c r="AF103" s="65">
        <v>0</v>
      </c>
      <c r="AG103" s="39">
        <f t="shared" si="40"/>
        <v>-99.625259049999997</v>
      </c>
      <c r="AH103" s="65">
        <f t="shared" si="37"/>
        <v>-1</v>
      </c>
      <c r="AI103" s="40" t="s">
        <v>247</v>
      </c>
      <c r="AJ103" s="15"/>
      <c r="AK103" s="20"/>
      <c r="AM103" s="20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64" ht="63" x14ac:dyDescent="0.25">
      <c r="A104" s="37" t="s">
        <v>224</v>
      </c>
      <c r="B104" s="38" t="s">
        <v>248</v>
      </c>
      <c r="C104" s="38" t="s">
        <v>249</v>
      </c>
      <c r="D104" s="39">
        <v>146.82555798999999</v>
      </c>
      <c r="E104" s="39">
        <v>0</v>
      </c>
      <c r="F104" s="39">
        <v>30</v>
      </c>
      <c r="G104" s="39">
        <v>0</v>
      </c>
      <c r="H104" s="39">
        <v>0</v>
      </c>
      <c r="I104" s="39">
        <v>0</v>
      </c>
      <c r="J104" s="39">
        <v>0</v>
      </c>
      <c r="K104" s="39" t="s">
        <v>250</v>
      </c>
      <c r="L104" s="39">
        <v>2</v>
      </c>
      <c r="M104" s="39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39">
        <v>0</v>
      </c>
      <c r="U104" s="39">
        <v>0</v>
      </c>
      <c r="V104" s="39">
        <v>0</v>
      </c>
      <c r="W104" s="39">
        <v>0</v>
      </c>
      <c r="X104" s="39">
        <v>0</v>
      </c>
      <c r="Y104" s="39">
        <v>0</v>
      </c>
      <c r="Z104" s="39">
        <v>0</v>
      </c>
      <c r="AA104" s="39">
        <v>0</v>
      </c>
      <c r="AB104" s="39">
        <v>0</v>
      </c>
      <c r="AC104" s="39">
        <v>0</v>
      </c>
      <c r="AD104" s="39">
        <v>0</v>
      </c>
      <c r="AE104" s="39">
        <f t="shared" si="39"/>
        <v>0</v>
      </c>
      <c r="AF104" s="65">
        <v>0</v>
      </c>
      <c r="AG104" s="39">
        <f t="shared" si="40"/>
        <v>-30</v>
      </c>
      <c r="AH104" s="65">
        <f t="shared" si="37"/>
        <v>-1</v>
      </c>
      <c r="AI104" s="40" t="s">
        <v>251</v>
      </c>
      <c r="AJ104" s="15"/>
      <c r="AK104" s="20"/>
      <c r="AM104" s="20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64" ht="31.5" x14ac:dyDescent="0.25">
      <c r="A105" s="37" t="s">
        <v>224</v>
      </c>
      <c r="B105" s="38" t="s">
        <v>252</v>
      </c>
      <c r="C105" s="38" t="s">
        <v>253</v>
      </c>
      <c r="D105" s="39" t="s">
        <v>37</v>
      </c>
      <c r="E105" s="39" t="s">
        <v>37</v>
      </c>
      <c r="F105" s="39" t="s">
        <v>37</v>
      </c>
      <c r="G105" s="39" t="s">
        <v>37</v>
      </c>
      <c r="H105" s="39" t="s">
        <v>37</v>
      </c>
      <c r="I105" s="39" t="s">
        <v>37</v>
      </c>
      <c r="J105" s="39" t="s">
        <v>37</v>
      </c>
      <c r="K105" s="39" t="s">
        <v>37</v>
      </c>
      <c r="L105" s="39" t="s">
        <v>37</v>
      </c>
      <c r="M105" s="39" t="s">
        <v>37</v>
      </c>
      <c r="N105" s="39" t="s">
        <v>37</v>
      </c>
      <c r="O105" s="39" t="s">
        <v>37</v>
      </c>
      <c r="P105" s="39" t="s">
        <v>37</v>
      </c>
      <c r="Q105" s="39" t="s">
        <v>37</v>
      </c>
      <c r="R105" s="39">
        <v>0</v>
      </c>
      <c r="S105" s="39">
        <v>0</v>
      </c>
      <c r="T105" s="39">
        <v>0</v>
      </c>
      <c r="U105" s="39">
        <v>0</v>
      </c>
      <c r="V105" s="39">
        <v>0</v>
      </c>
      <c r="W105" s="39">
        <v>0</v>
      </c>
      <c r="X105" s="39">
        <v>0</v>
      </c>
      <c r="Y105" s="39">
        <v>0</v>
      </c>
      <c r="Z105" s="39">
        <v>0</v>
      </c>
      <c r="AA105" s="39">
        <v>0</v>
      </c>
      <c r="AB105" s="39">
        <v>0</v>
      </c>
      <c r="AC105" s="39">
        <v>0</v>
      </c>
      <c r="AD105" s="39">
        <v>0</v>
      </c>
      <c r="AE105" s="39" t="s">
        <v>37</v>
      </c>
      <c r="AF105" s="65" t="s">
        <v>37</v>
      </c>
      <c r="AG105" s="39" t="s">
        <v>37</v>
      </c>
      <c r="AH105" s="65" t="s">
        <v>37</v>
      </c>
      <c r="AI105" s="40" t="s">
        <v>254</v>
      </c>
      <c r="AJ105" s="15"/>
      <c r="AK105" s="20"/>
      <c r="AM105" s="20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64" ht="47.25" x14ac:dyDescent="0.25">
      <c r="A106" s="37" t="s">
        <v>224</v>
      </c>
      <c r="B106" s="38" t="s">
        <v>255</v>
      </c>
      <c r="C106" s="38" t="s">
        <v>256</v>
      </c>
      <c r="D106" s="39">
        <v>118.86091202</v>
      </c>
      <c r="E106" s="39">
        <v>0</v>
      </c>
      <c r="F106" s="39">
        <v>24</v>
      </c>
      <c r="G106" s="39">
        <v>0</v>
      </c>
      <c r="H106" s="39">
        <v>0</v>
      </c>
      <c r="I106" s="39">
        <v>0</v>
      </c>
      <c r="J106" s="39">
        <v>0</v>
      </c>
      <c r="K106" s="39" t="s">
        <v>257</v>
      </c>
      <c r="L106" s="39">
        <v>1</v>
      </c>
      <c r="M106" s="39">
        <v>1.2</v>
      </c>
      <c r="N106" s="39">
        <v>0</v>
      </c>
      <c r="O106" s="39">
        <v>0</v>
      </c>
      <c r="P106" s="39">
        <v>0</v>
      </c>
      <c r="Q106" s="39">
        <v>0</v>
      </c>
      <c r="R106" s="39">
        <v>0</v>
      </c>
      <c r="S106" s="39">
        <v>0</v>
      </c>
      <c r="T106" s="39">
        <v>0</v>
      </c>
      <c r="U106" s="39">
        <v>0</v>
      </c>
      <c r="V106" s="39">
        <v>0</v>
      </c>
      <c r="W106" s="39">
        <v>0</v>
      </c>
      <c r="X106" s="39">
        <v>0</v>
      </c>
      <c r="Y106" s="39">
        <v>0</v>
      </c>
      <c r="Z106" s="39">
        <v>0</v>
      </c>
      <c r="AA106" s="39">
        <v>0</v>
      </c>
      <c r="AB106" s="39">
        <v>0</v>
      </c>
      <c r="AC106" s="39">
        <v>0</v>
      </c>
      <c r="AD106" s="39">
        <v>0</v>
      </c>
      <c r="AE106" s="39">
        <f t="shared" si="39"/>
        <v>0</v>
      </c>
      <c r="AF106" s="65">
        <v>0</v>
      </c>
      <c r="AG106" s="39">
        <f t="shared" si="40"/>
        <v>-24</v>
      </c>
      <c r="AH106" s="65">
        <f t="shared" si="37"/>
        <v>-1</v>
      </c>
      <c r="AI106" s="40" t="s">
        <v>258</v>
      </c>
      <c r="AJ106" s="15"/>
      <c r="AK106" s="20"/>
      <c r="AM106" s="20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64" ht="110.25" x14ac:dyDescent="0.25">
      <c r="A107" s="37" t="s">
        <v>224</v>
      </c>
      <c r="B107" s="38" t="s">
        <v>259</v>
      </c>
      <c r="C107" s="38" t="s">
        <v>260</v>
      </c>
      <c r="D107" s="39">
        <v>352.71344968</v>
      </c>
      <c r="E107" s="39">
        <v>0</v>
      </c>
      <c r="F107" s="39">
        <v>30</v>
      </c>
      <c r="G107" s="39">
        <v>0</v>
      </c>
      <c r="H107" s="39">
        <v>0</v>
      </c>
      <c r="I107" s="39">
        <v>0</v>
      </c>
      <c r="J107" s="39">
        <v>0</v>
      </c>
      <c r="K107" s="39" t="s">
        <v>261</v>
      </c>
      <c r="L107" s="39">
        <v>4</v>
      </c>
      <c r="M107" s="39">
        <v>2.25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v>26.089187579999997</v>
      </c>
      <c r="T107" s="39">
        <v>0</v>
      </c>
      <c r="U107" s="39">
        <v>0</v>
      </c>
      <c r="V107" s="39">
        <v>0</v>
      </c>
      <c r="W107" s="39">
        <v>0</v>
      </c>
      <c r="X107" s="39" t="s">
        <v>262</v>
      </c>
      <c r="Y107" s="39">
        <v>207</v>
      </c>
      <c r="Z107" s="39">
        <v>1.2251700000000001</v>
      </c>
      <c r="AA107" s="39">
        <v>0</v>
      </c>
      <c r="AB107" s="39">
        <v>0</v>
      </c>
      <c r="AC107" s="39">
        <v>0</v>
      </c>
      <c r="AD107" s="39">
        <v>0</v>
      </c>
      <c r="AE107" s="39">
        <f t="shared" si="39"/>
        <v>0</v>
      </c>
      <c r="AF107" s="65">
        <v>0</v>
      </c>
      <c r="AG107" s="39">
        <f t="shared" si="40"/>
        <v>-3.9108124200000027</v>
      </c>
      <c r="AH107" s="65">
        <f t="shared" si="37"/>
        <v>-0.13036041400000009</v>
      </c>
      <c r="AI107" s="40" t="s">
        <v>263</v>
      </c>
      <c r="AJ107" s="15"/>
      <c r="AK107" s="20"/>
      <c r="AM107" s="20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64" ht="47.25" x14ac:dyDescent="0.25">
      <c r="A108" s="37" t="s">
        <v>224</v>
      </c>
      <c r="B108" s="38" t="s">
        <v>264</v>
      </c>
      <c r="C108" s="38" t="s">
        <v>265</v>
      </c>
      <c r="D108" s="39">
        <v>49.373999999999995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v>0</v>
      </c>
      <c r="U108" s="39">
        <v>0</v>
      </c>
      <c r="V108" s="39">
        <v>0</v>
      </c>
      <c r="W108" s="39">
        <v>0</v>
      </c>
      <c r="X108" s="39">
        <v>0</v>
      </c>
      <c r="Y108" s="39">
        <v>0</v>
      </c>
      <c r="Z108" s="39">
        <v>0</v>
      </c>
      <c r="AA108" s="39">
        <v>0</v>
      </c>
      <c r="AB108" s="39">
        <v>0</v>
      </c>
      <c r="AC108" s="39">
        <v>0</v>
      </c>
      <c r="AD108" s="39">
        <v>0</v>
      </c>
      <c r="AE108" s="39">
        <f t="shared" si="39"/>
        <v>0</v>
      </c>
      <c r="AF108" s="65">
        <v>0</v>
      </c>
      <c r="AG108" s="39">
        <f t="shared" si="40"/>
        <v>0</v>
      </c>
      <c r="AH108" s="65">
        <v>0</v>
      </c>
      <c r="AI108" s="40" t="s">
        <v>37</v>
      </c>
      <c r="AJ108" s="15"/>
      <c r="AK108" s="20"/>
      <c r="AM108" s="20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64" ht="47.25" x14ac:dyDescent="0.25">
      <c r="A109" s="37" t="s">
        <v>224</v>
      </c>
      <c r="B109" s="38" t="s">
        <v>266</v>
      </c>
      <c r="C109" s="38" t="s">
        <v>267</v>
      </c>
      <c r="D109" s="39">
        <v>39.553000000000004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39">
        <v>0</v>
      </c>
      <c r="U109" s="39">
        <v>0</v>
      </c>
      <c r="V109" s="39">
        <v>0</v>
      </c>
      <c r="W109" s="39">
        <v>0</v>
      </c>
      <c r="X109" s="39">
        <v>0</v>
      </c>
      <c r="Y109" s="39">
        <v>0</v>
      </c>
      <c r="Z109" s="39">
        <v>0</v>
      </c>
      <c r="AA109" s="39">
        <v>0</v>
      </c>
      <c r="AB109" s="39">
        <v>0</v>
      </c>
      <c r="AC109" s="39">
        <v>0</v>
      </c>
      <c r="AD109" s="39">
        <v>0</v>
      </c>
      <c r="AE109" s="39">
        <f t="shared" si="39"/>
        <v>0</v>
      </c>
      <c r="AF109" s="65">
        <v>0</v>
      </c>
      <c r="AG109" s="39">
        <f t="shared" si="40"/>
        <v>0</v>
      </c>
      <c r="AH109" s="65">
        <v>0</v>
      </c>
      <c r="AI109" s="40" t="s">
        <v>37</v>
      </c>
      <c r="AJ109" s="15"/>
      <c r="AK109" s="20"/>
      <c r="AM109" s="20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64" ht="47.25" x14ac:dyDescent="0.25">
      <c r="A110" s="37" t="s">
        <v>224</v>
      </c>
      <c r="B110" s="38" t="s">
        <v>268</v>
      </c>
      <c r="C110" s="38" t="s">
        <v>269</v>
      </c>
      <c r="D110" s="39">
        <v>55.760540000000006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39">
        <v>0</v>
      </c>
      <c r="U110" s="39">
        <v>0</v>
      </c>
      <c r="V110" s="39">
        <v>0</v>
      </c>
      <c r="W110" s="39">
        <v>0</v>
      </c>
      <c r="X110" s="39">
        <v>0</v>
      </c>
      <c r="Y110" s="39">
        <v>0</v>
      </c>
      <c r="Z110" s="39">
        <v>0</v>
      </c>
      <c r="AA110" s="39">
        <v>0</v>
      </c>
      <c r="AB110" s="39">
        <v>0</v>
      </c>
      <c r="AC110" s="39">
        <v>0</v>
      </c>
      <c r="AD110" s="39">
        <v>0</v>
      </c>
      <c r="AE110" s="39">
        <f t="shared" si="39"/>
        <v>0</v>
      </c>
      <c r="AF110" s="65">
        <v>0</v>
      </c>
      <c r="AG110" s="39">
        <f t="shared" si="40"/>
        <v>0</v>
      </c>
      <c r="AH110" s="65">
        <v>0</v>
      </c>
      <c r="AI110" s="40" t="s">
        <v>37</v>
      </c>
      <c r="AJ110" s="15"/>
      <c r="AK110" s="20"/>
      <c r="AM110" s="20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</row>
    <row r="111" spans="1:64" ht="47.25" x14ac:dyDescent="0.25">
      <c r="A111" s="37" t="s">
        <v>224</v>
      </c>
      <c r="B111" s="38" t="s">
        <v>270</v>
      </c>
      <c r="C111" s="38" t="s">
        <v>271</v>
      </c>
      <c r="D111" s="39">
        <v>2.4990990778442002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9">
        <v>0</v>
      </c>
      <c r="R111" s="39">
        <v>0</v>
      </c>
      <c r="S111" s="39">
        <v>0</v>
      </c>
      <c r="T111" s="39">
        <v>0</v>
      </c>
      <c r="U111" s="39">
        <v>0</v>
      </c>
      <c r="V111" s="39">
        <v>0</v>
      </c>
      <c r="W111" s="39">
        <v>0</v>
      </c>
      <c r="X111" s="39">
        <v>0</v>
      </c>
      <c r="Y111" s="39">
        <v>0</v>
      </c>
      <c r="Z111" s="39">
        <v>0</v>
      </c>
      <c r="AA111" s="39">
        <v>0</v>
      </c>
      <c r="AB111" s="39">
        <v>0</v>
      </c>
      <c r="AC111" s="39">
        <v>0</v>
      </c>
      <c r="AD111" s="39">
        <v>0</v>
      </c>
      <c r="AE111" s="39">
        <f t="shared" si="39"/>
        <v>0</v>
      </c>
      <c r="AF111" s="65">
        <v>0</v>
      </c>
      <c r="AG111" s="39">
        <f t="shared" si="40"/>
        <v>0</v>
      </c>
      <c r="AH111" s="65">
        <v>0</v>
      </c>
      <c r="AI111" s="40" t="s">
        <v>37</v>
      </c>
      <c r="AJ111" s="15"/>
      <c r="AK111" s="20"/>
      <c r="AM111" s="20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64" ht="47.25" x14ac:dyDescent="0.25">
      <c r="A112" s="37" t="s">
        <v>224</v>
      </c>
      <c r="B112" s="38" t="s">
        <v>272</v>
      </c>
      <c r="C112" s="38" t="s">
        <v>273</v>
      </c>
      <c r="D112" s="39">
        <v>2.222</v>
      </c>
      <c r="E112" s="39">
        <v>0</v>
      </c>
      <c r="F112" s="39">
        <v>2.222</v>
      </c>
      <c r="G112" s="39">
        <v>0</v>
      </c>
      <c r="H112" s="39">
        <v>0</v>
      </c>
      <c r="I112" s="39">
        <v>0</v>
      </c>
      <c r="J112" s="39">
        <v>0</v>
      </c>
      <c r="K112" s="39" t="s">
        <v>274</v>
      </c>
      <c r="L112" s="39">
        <v>1</v>
      </c>
      <c r="M112" s="39">
        <v>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v>2.24062319</v>
      </c>
      <c r="T112" s="39">
        <v>0</v>
      </c>
      <c r="U112" s="39">
        <v>0</v>
      </c>
      <c r="V112" s="39">
        <v>0</v>
      </c>
      <c r="W112" s="39">
        <v>0</v>
      </c>
      <c r="X112" s="39" t="s">
        <v>274</v>
      </c>
      <c r="Y112" s="39">
        <v>1</v>
      </c>
      <c r="Z112" s="39">
        <v>0</v>
      </c>
      <c r="AA112" s="39">
        <v>0</v>
      </c>
      <c r="AB112" s="39">
        <v>0</v>
      </c>
      <c r="AC112" s="39">
        <v>0</v>
      </c>
      <c r="AD112" s="39">
        <v>0</v>
      </c>
      <c r="AE112" s="39">
        <f t="shared" si="39"/>
        <v>0</v>
      </c>
      <c r="AF112" s="65">
        <v>0</v>
      </c>
      <c r="AG112" s="39">
        <f t="shared" si="40"/>
        <v>1.8623190000000012E-2</v>
      </c>
      <c r="AH112" s="65">
        <f t="shared" si="37"/>
        <v>8.3812736273627415E-3</v>
      </c>
      <c r="AI112" s="40" t="s">
        <v>37</v>
      </c>
      <c r="AJ112" s="15"/>
      <c r="AK112" s="20"/>
      <c r="AM112" s="20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3" spans="1:64" ht="47.25" x14ac:dyDescent="0.25">
      <c r="A113" s="37" t="s">
        <v>224</v>
      </c>
      <c r="B113" s="38" t="s">
        <v>275</v>
      </c>
      <c r="C113" s="38" t="s">
        <v>276</v>
      </c>
      <c r="D113" s="39">
        <v>1.8420000000000001</v>
      </c>
      <c r="E113" s="39">
        <v>0</v>
      </c>
      <c r="F113" s="39">
        <v>1.8420000000000001</v>
      </c>
      <c r="G113" s="39">
        <v>0</v>
      </c>
      <c r="H113" s="39">
        <v>0</v>
      </c>
      <c r="I113" s="39">
        <v>0</v>
      </c>
      <c r="J113" s="39">
        <v>0</v>
      </c>
      <c r="K113" s="39" t="s">
        <v>274</v>
      </c>
      <c r="L113" s="39">
        <v>1</v>
      </c>
      <c r="M113" s="39">
        <v>0</v>
      </c>
      <c r="N113" s="39">
        <v>0</v>
      </c>
      <c r="O113" s="39">
        <v>0</v>
      </c>
      <c r="P113" s="39">
        <v>0</v>
      </c>
      <c r="Q113" s="39">
        <v>0</v>
      </c>
      <c r="R113" s="39">
        <v>0</v>
      </c>
      <c r="S113" s="39">
        <v>1.52999029</v>
      </c>
      <c r="T113" s="39">
        <v>0</v>
      </c>
      <c r="U113" s="39">
        <v>0</v>
      </c>
      <c r="V113" s="39">
        <v>0</v>
      </c>
      <c r="W113" s="39">
        <v>0</v>
      </c>
      <c r="X113" s="39" t="s">
        <v>274</v>
      </c>
      <c r="Y113" s="39">
        <v>1</v>
      </c>
      <c r="Z113" s="39">
        <v>0</v>
      </c>
      <c r="AA113" s="39">
        <v>0</v>
      </c>
      <c r="AB113" s="39">
        <v>0</v>
      </c>
      <c r="AC113" s="39">
        <v>0</v>
      </c>
      <c r="AD113" s="39">
        <v>0</v>
      </c>
      <c r="AE113" s="39">
        <f t="shared" si="39"/>
        <v>0</v>
      </c>
      <c r="AF113" s="65">
        <v>0</v>
      </c>
      <c r="AG113" s="39">
        <f t="shared" si="40"/>
        <v>-0.31200971000000011</v>
      </c>
      <c r="AH113" s="65">
        <f t="shared" si="37"/>
        <v>-0.16938637893593925</v>
      </c>
      <c r="AI113" s="40" t="s">
        <v>277</v>
      </c>
      <c r="AJ113" s="15"/>
      <c r="AK113" s="20"/>
      <c r="AM113" s="20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31.5" x14ac:dyDescent="0.25">
      <c r="A114" s="37" t="s">
        <v>224</v>
      </c>
      <c r="B114" s="38" t="s">
        <v>278</v>
      </c>
      <c r="C114" s="38" t="s">
        <v>279</v>
      </c>
      <c r="D114" s="39">
        <v>0.99299999999999999</v>
      </c>
      <c r="E114" s="39">
        <v>0</v>
      </c>
      <c r="F114" s="39">
        <v>0.99299999999999999</v>
      </c>
      <c r="G114" s="39">
        <v>0</v>
      </c>
      <c r="H114" s="39">
        <v>0</v>
      </c>
      <c r="I114" s="39">
        <v>0</v>
      </c>
      <c r="J114" s="39">
        <v>0</v>
      </c>
      <c r="K114" s="39" t="s">
        <v>280</v>
      </c>
      <c r="L114" s="39">
        <v>1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1.0423731899999999</v>
      </c>
      <c r="T114" s="39">
        <v>0</v>
      </c>
      <c r="U114" s="39">
        <v>0</v>
      </c>
      <c r="V114" s="39">
        <v>0</v>
      </c>
      <c r="W114" s="39">
        <v>0</v>
      </c>
      <c r="X114" s="39" t="s">
        <v>280</v>
      </c>
      <c r="Y114" s="39">
        <v>1</v>
      </c>
      <c r="Z114" s="39">
        <v>0</v>
      </c>
      <c r="AA114" s="39">
        <v>0</v>
      </c>
      <c r="AB114" s="39">
        <v>0</v>
      </c>
      <c r="AC114" s="39">
        <v>0</v>
      </c>
      <c r="AD114" s="39">
        <v>0</v>
      </c>
      <c r="AE114" s="39">
        <f t="shared" si="39"/>
        <v>0</v>
      </c>
      <c r="AF114" s="65">
        <v>0</v>
      </c>
      <c r="AG114" s="39">
        <f t="shared" si="40"/>
        <v>4.9373189999999956E-2</v>
      </c>
      <c r="AH114" s="65">
        <f t="shared" si="37"/>
        <v>4.972123867069482E-2</v>
      </c>
      <c r="AI114" s="40" t="s">
        <v>37</v>
      </c>
      <c r="AJ114" s="15"/>
      <c r="AK114" s="20"/>
      <c r="AM114" s="20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5" spans="1:64" ht="31.5" x14ac:dyDescent="0.25">
      <c r="A115" s="37" t="s">
        <v>224</v>
      </c>
      <c r="B115" s="38" t="s">
        <v>281</v>
      </c>
      <c r="C115" s="38" t="s">
        <v>282</v>
      </c>
      <c r="D115" s="39">
        <v>2.2610000000000001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1.46287319</v>
      </c>
      <c r="T115" s="39">
        <v>0</v>
      </c>
      <c r="U115" s="39">
        <v>0</v>
      </c>
      <c r="V115" s="39">
        <v>0</v>
      </c>
      <c r="W115" s="39">
        <v>0</v>
      </c>
      <c r="X115" s="39" t="s">
        <v>283</v>
      </c>
      <c r="Y115" s="39">
        <v>1</v>
      </c>
      <c r="Z115" s="39">
        <v>0</v>
      </c>
      <c r="AA115" s="39">
        <v>0</v>
      </c>
      <c r="AB115" s="39">
        <v>0</v>
      </c>
      <c r="AC115" s="39">
        <v>0</v>
      </c>
      <c r="AD115" s="39">
        <v>0</v>
      </c>
      <c r="AE115" s="39">
        <f t="shared" si="39"/>
        <v>0</v>
      </c>
      <c r="AF115" s="65">
        <v>0</v>
      </c>
      <c r="AG115" s="39">
        <f t="shared" si="40"/>
        <v>1.46287319</v>
      </c>
      <c r="AH115" s="65">
        <v>1</v>
      </c>
      <c r="AI115" s="40" t="s">
        <v>284</v>
      </c>
      <c r="AJ115" s="15"/>
      <c r="AK115" s="20"/>
      <c r="AM115" s="20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ht="31.5" x14ac:dyDescent="0.25">
      <c r="A116" s="37" t="s">
        <v>224</v>
      </c>
      <c r="B116" s="38" t="s">
        <v>285</v>
      </c>
      <c r="C116" s="38" t="s">
        <v>286</v>
      </c>
      <c r="D116" s="39">
        <v>3.976</v>
      </c>
      <c r="E116" s="39">
        <v>0</v>
      </c>
      <c r="F116" s="39">
        <v>1.595</v>
      </c>
      <c r="G116" s="39">
        <v>0</v>
      </c>
      <c r="H116" s="39">
        <v>0</v>
      </c>
      <c r="I116" s="39">
        <v>0</v>
      </c>
      <c r="J116" s="39">
        <v>0</v>
      </c>
      <c r="K116" s="39" t="s">
        <v>283</v>
      </c>
      <c r="L116" s="39">
        <v>1</v>
      </c>
      <c r="M116" s="39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1.583</v>
      </c>
      <c r="T116" s="39">
        <v>0</v>
      </c>
      <c r="U116" s="39">
        <v>0</v>
      </c>
      <c r="V116" s="39">
        <v>0</v>
      </c>
      <c r="W116" s="39">
        <v>0</v>
      </c>
      <c r="X116" s="39" t="s">
        <v>283</v>
      </c>
      <c r="Y116" s="39">
        <v>1</v>
      </c>
      <c r="Z116" s="39">
        <v>0</v>
      </c>
      <c r="AA116" s="39">
        <v>0</v>
      </c>
      <c r="AB116" s="39">
        <v>0</v>
      </c>
      <c r="AC116" s="39">
        <v>0</v>
      </c>
      <c r="AD116" s="39">
        <v>0</v>
      </c>
      <c r="AE116" s="39">
        <f t="shared" si="39"/>
        <v>0</v>
      </c>
      <c r="AF116" s="65">
        <v>0</v>
      </c>
      <c r="AG116" s="39">
        <f t="shared" si="40"/>
        <v>-1.2000000000000011E-2</v>
      </c>
      <c r="AH116" s="65">
        <f t="shared" si="37"/>
        <v>-7.5235109717868408E-3</v>
      </c>
      <c r="AI116" s="40" t="s">
        <v>37</v>
      </c>
      <c r="AJ116" s="15"/>
      <c r="AK116" s="20"/>
      <c r="AM116" s="20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7" spans="1:64" ht="31.5" x14ac:dyDescent="0.25">
      <c r="A117" s="37" t="s">
        <v>224</v>
      </c>
      <c r="B117" s="38" t="s">
        <v>287</v>
      </c>
      <c r="C117" s="38" t="s">
        <v>288</v>
      </c>
      <c r="D117" s="39">
        <v>2.1589999999999998</v>
      </c>
      <c r="E117" s="39">
        <v>0</v>
      </c>
      <c r="F117" s="39">
        <v>2.1589999999999998</v>
      </c>
      <c r="G117" s="39">
        <v>0</v>
      </c>
      <c r="H117" s="39">
        <v>0</v>
      </c>
      <c r="I117" s="39">
        <v>0</v>
      </c>
      <c r="J117" s="39">
        <v>0</v>
      </c>
      <c r="K117" s="39" t="s">
        <v>289</v>
      </c>
      <c r="L117" s="39">
        <v>1</v>
      </c>
      <c r="M117" s="39">
        <v>0</v>
      </c>
      <c r="N117" s="39">
        <v>0</v>
      </c>
      <c r="O117" s="39">
        <v>0</v>
      </c>
      <c r="P117" s="39">
        <v>0</v>
      </c>
      <c r="Q117" s="39">
        <v>0</v>
      </c>
      <c r="R117" s="39">
        <v>0</v>
      </c>
      <c r="S117" s="39">
        <v>2.1726231899999999</v>
      </c>
      <c r="T117" s="39">
        <v>0</v>
      </c>
      <c r="U117" s="39">
        <v>0</v>
      </c>
      <c r="V117" s="39">
        <v>0</v>
      </c>
      <c r="W117" s="39">
        <v>0</v>
      </c>
      <c r="X117" s="39" t="s">
        <v>289</v>
      </c>
      <c r="Y117" s="39">
        <v>1</v>
      </c>
      <c r="Z117" s="39">
        <v>0</v>
      </c>
      <c r="AA117" s="39">
        <v>0</v>
      </c>
      <c r="AB117" s="39">
        <v>0</v>
      </c>
      <c r="AC117" s="39">
        <v>0</v>
      </c>
      <c r="AD117" s="39">
        <v>0</v>
      </c>
      <c r="AE117" s="39">
        <f t="shared" si="39"/>
        <v>0</v>
      </c>
      <c r="AF117" s="65">
        <v>0</v>
      </c>
      <c r="AG117" s="39">
        <f t="shared" si="40"/>
        <v>1.3623190000000118E-2</v>
      </c>
      <c r="AH117" s="65">
        <f t="shared" si="37"/>
        <v>6.3099536822603611E-3</v>
      </c>
      <c r="AI117" s="40" t="s">
        <v>37</v>
      </c>
      <c r="AJ117" s="15"/>
      <c r="AK117" s="20"/>
      <c r="AM117" s="20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</row>
    <row r="118" spans="1:64" ht="31.5" x14ac:dyDescent="0.25">
      <c r="A118" s="37" t="s">
        <v>224</v>
      </c>
      <c r="B118" s="38" t="s">
        <v>290</v>
      </c>
      <c r="C118" s="38" t="s">
        <v>291</v>
      </c>
      <c r="D118" s="39">
        <v>1.7929999999999999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>
        <v>0</v>
      </c>
      <c r="R118" s="39">
        <v>0</v>
      </c>
      <c r="S118" s="39">
        <v>0.89887318000000005</v>
      </c>
      <c r="T118" s="39">
        <v>0</v>
      </c>
      <c r="U118" s="39">
        <v>0</v>
      </c>
      <c r="V118" s="39">
        <v>0</v>
      </c>
      <c r="W118" s="39">
        <v>0</v>
      </c>
      <c r="X118" s="39" t="s">
        <v>289</v>
      </c>
      <c r="Y118" s="39">
        <v>1</v>
      </c>
      <c r="Z118" s="39">
        <v>0</v>
      </c>
      <c r="AA118" s="39">
        <v>0</v>
      </c>
      <c r="AB118" s="39">
        <v>0</v>
      </c>
      <c r="AC118" s="39">
        <v>0</v>
      </c>
      <c r="AD118" s="39">
        <v>0</v>
      </c>
      <c r="AE118" s="39">
        <f t="shared" si="39"/>
        <v>0</v>
      </c>
      <c r="AF118" s="65">
        <v>0</v>
      </c>
      <c r="AG118" s="39">
        <f t="shared" si="40"/>
        <v>0.89887318000000005</v>
      </c>
      <c r="AH118" s="65">
        <v>1</v>
      </c>
      <c r="AI118" s="40" t="s">
        <v>284</v>
      </c>
      <c r="AJ118" s="15"/>
      <c r="AK118" s="20"/>
      <c r="AM118" s="20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</row>
    <row r="119" spans="1:64" x14ac:dyDescent="0.25">
      <c r="A119" s="37" t="s">
        <v>224</v>
      </c>
      <c r="B119" s="38" t="s">
        <v>292</v>
      </c>
      <c r="C119" s="38" t="s">
        <v>293</v>
      </c>
      <c r="D119" s="39">
        <v>2.8120000000000003</v>
      </c>
      <c r="E119" s="39">
        <v>0</v>
      </c>
      <c r="F119" s="39">
        <v>2.0950000000000002</v>
      </c>
      <c r="G119" s="39">
        <v>0</v>
      </c>
      <c r="H119" s="39">
        <v>0</v>
      </c>
      <c r="I119" s="39">
        <v>0</v>
      </c>
      <c r="J119" s="39">
        <v>0</v>
      </c>
      <c r="K119" s="39" t="s">
        <v>294</v>
      </c>
      <c r="L119" s="39">
        <v>1</v>
      </c>
      <c r="M119" s="39">
        <v>0</v>
      </c>
      <c r="N119" s="39">
        <v>0</v>
      </c>
      <c r="O119" s="39">
        <v>0</v>
      </c>
      <c r="P119" s="39">
        <v>0</v>
      </c>
      <c r="Q119" s="39">
        <v>0</v>
      </c>
      <c r="R119" s="39">
        <v>0</v>
      </c>
      <c r="S119" s="39">
        <v>2.1486231899999999</v>
      </c>
      <c r="T119" s="39">
        <v>0</v>
      </c>
      <c r="U119" s="39">
        <v>0</v>
      </c>
      <c r="V119" s="39">
        <v>0</v>
      </c>
      <c r="W119" s="39">
        <v>0</v>
      </c>
      <c r="X119" s="39" t="s">
        <v>294</v>
      </c>
      <c r="Y119" s="39">
        <v>1</v>
      </c>
      <c r="Z119" s="39">
        <v>0</v>
      </c>
      <c r="AA119" s="39">
        <v>0</v>
      </c>
      <c r="AB119" s="39">
        <v>0</v>
      </c>
      <c r="AC119" s="39">
        <v>0</v>
      </c>
      <c r="AD119" s="39">
        <v>0</v>
      </c>
      <c r="AE119" s="39">
        <f t="shared" si="39"/>
        <v>0</v>
      </c>
      <c r="AF119" s="65">
        <v>0</v>
      </c>
      <c r="AG119" s="39">
        <f t="shared" si="40"/>
        <v>5.362318999999971E-2</v>
      </c>
      <c r="AH119" s="65">
        <f t="shared" si="37"/>
        <v>2.5595794749403201E-2</v>
      </c>
      <c r="AI119" s="40" t="s">
        <v>37</v>
      </c>
      <c r="AJ119" s="15"/>
      <c r="AK119" s="20"/>
      <c r="AM119" s="20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</row>
    <row r="120" spans="1:64" x14ac:dyDescent="0.25">
      <c r="A120" s="37" t="s">
        <v>224</v>
      </c>
      <c r="B120" s="38" t="s">
        <v>295</v>
      </c>
      <c r="C120" s="38" t="s">
        <v>296</v>
      </c>
      <c r="D120" s="39">
        <v>0.90500000000000003</v>
      </c>
      <c r="E120" s="39">
        <v>0</v>
      </c>
      <c r="F120" s="39">
        <v>0.90500000000000003</v>
      </c>
      <c r="G120" s="39">
        <v>0</v>
      </c>
      <c r="H120" s="39">
        <v>0</v>
      </c>
      <c r="I120" s="39">
        <v>0</v>
      </c>
      <c r="J120" s="39">
        <v>0</v>
      </c>
      <c r="K120" s="39" t="s">
        <v>294</v>
      </c>
      <c r="L120" s="39">
        <v>1</v>
      </c>
      <c r="M120" s="39">
        <v>0</v>
      </c>
      <c r="N120" s="39">
        <v>0</v>
      </c>
      <c r="O120" s="39">
        <v>0</v>
      </c>
      <c r="P120" s="39">
        <v>0</v>
      </c>
      <c r="Q120" s="39">
        <v>0</v>
      </c>
      <c r="R120" s="39">
        <v>0</v>
      </c>
      <c r="S120" s="39">
        <v>0.90500000000000003</v>
      </c>
      <c r="T120" s="39">
        <v>0</v>
      </c>
      <c r="U120" s="39">
        <v>0</v>
      </c>
      <c r="V120" s="39">
        <v>0</v>
      </c>
      <c r="W120" s="39">
        <v>0</v>
      </c>
      <c r="X120" s="39" t="s">
        <v>294</v>
      </c>
      <c r="Y120" s="39">
        <v>1</v>
      </c>
      <c r="Z120" s="39">
        <v>0</v>
      </c>
      <c r="AA120" s="39">
        <v>0</v>
      </c>
      <c r="AB120" s="39">
        <v>0</v>
      </c>
      <c r="AC120" s="39">
        <v>0</v>
      </c>
      <c r="AD120" s="39">
        <v>0</v>
      </c>
      <c r="AE120" s="39">
        <f t="shared" si="39"/>
        <v>0</v>
      </c>
      <c r="AF120" s="65">
        <v>0</v>
      </c>
      <c r="AG120" s="39">
        <f t="shared" si="40"/>
        <v>0</v>
      </c>
      <c r="AH120" s="65">
        <f t="shared" si="37"/>
        <v>0</v>
      </c>
      <c r="AI120" s="40" t="s">
        <v>37</v>
      </c>
      <c r="AJ120" s="15"/>
      <c r="AK120" s="20"/>
      <c r="AM120" s="20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</row>
    <row r="121" spans="1:64" ht="31.5" x14ac:dyDescent="0.25">
      <c r="A121" s="37" t="s">
        <v>224</v>
      </c>
      <c r="B121" s="38" t="s">
        <v>297</v>
      </c>
      <c r="C121" s="38" t="s">
        <v>298</v>
      </c>
      <c r="D121" s="39">
        <v>40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  <c r="Q121" s="39">
        <v>0</v>
      </c>
      <c r="R121" s="39">
        <v>0</v>
      </c>
      <c r="S121" s="39">
        <v>0</v>
      </c>
      <c r="T121" s="39">
        <v>0</v>
      </c>
      <c r="U121" s="39">
        <v>0</v>
      </c>
      <c r="V121" s="39">
        <v>0</v>
      </c>
      <c r="W121" s="39">
        <v>0</v>
      </c>
      <c r="X121" s="39">
        <v>0</v>
      </c>
      <c r="Y121" s="39">
        <v>0</v>
      </c>
      <c r="Z121" s="39">
        <v>0</v>
      </c>
      <c r="AA121" s="39">
        <v>0</v>
      </c>
      <c r="AB121" s="39">
        <v>0</v>
      </c>
      <c r="AC121" s="39">
        <v>0</v>
      </c>
      <c r="AD121" s="39">
        <v>0</v>
      </c>
      <c r="AE121" s="39">
        <f t="shared" si="39"/>
        <v>0</v>
      </c>
      <c r="AF121" s="65">
        <v>0</v>
      </c>
      <c r="AG121" s="39">
        <f t="shared" si="40"/>
        <v>0</v>
      </c>
      <c r="AH121" s="65">
        <v>0</v>
      </c>
      <c r="AI121" s="40" t="s">
        <v>37</v>
      </c>
      <c r="AJ121" s="15"/>
      <c r="AK121" s="20"/>
      <c r="AM121" s="20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</row>
    <row r="122" spans="1:64" ht="47.25" x14ac:dyDescent="0.25">
      <c r="A122" s="37" t="s">
        <v>224</v>
      </c>
      <c r="B122" s="38" t="s">
        <v>299</v>
      </c>
      <c r="C122" s="38" t="s">
        <v>300</v>
      </c>
      <c r="D122" s="39">
        <v>36.553980000000003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39">
        <v>0</v>
      </c>
      <c r="R122" s="39">
        <v>0</v>
      </c>
      <c r="S122" s="39">
        <v>0</v>
      </c>
      <c r="T122" s="39">
        <v>0</v>
      </c>
      <c r="U122" s="39">
        <v>0</v>
      </c>
      <c r="V122" s="39">
        <v>0</v>
      </c>
      <c r="W122" s="39">
        <v>0</v>
      </c>
      <c r="X122" s="39">
        <v>0</v>
      </c>
      <c r="Y122" s="39">
        <v>0</v>
      </c>
      <c r="Z122" s="39">
        <v>0</v>
      </c>
      <c r="AA122" s="39">
        <v>0</v>
      </c>
      <c r="AB122" s="39">
        <v>0</v>
      </c>
      <c r="AC122" s="39">
        <v>0</v>
      </c>
      <c r="AD122" s="39">
        <v>0</v>
      </c>
      <c r="AE122" s="39">
        <f t="shared" si="39"/>
        <v>0</v>
      </c>
      <c r="AF122" s="65">
        <v>0</v>
      </c>
      <c r="AG122" s="39">
        <f t="shared" si="40"/>
        <v>0</v>
      </c>
      <c r="AH122" s="65">
        <v>0</v>
      </c>
      <c r="AI122" s="40" t="s">
        <v>37</v>
      </c>
      <c r="AJ122" s="15"/>
      <c r="AK122" s="20"/>
      <c r="AM122" s="20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</row>
    <row r="123" spans="1:64" ht="61.5" customHeight="1" x14ac:dyDescent="0.25">
      <c r="A123" s="37" t="s">
        <v>224</v>
      </c>
      <c r="B123" s="38" t="s">
        <v>301</v>
      </c>
      <c r="C123" s="43" t="s">
        <v>302</v>
      </c>
      <c r="D123" s="39">
        <v>28.245335000000001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39">
        <v>0</v>
      </c>
      <c r="R123" s="39">
        <v>0</v>
      </c>
      <c r="S123" s="39">
        <v>0</v>
      </c>
      <c r="T123" s="39">
        <v>0</v>
      </c>
      <c r="U123" s="39">
        <v>0</v>
      </c>
      <c r="V123" s="39">
        <v>0</v>
      </c>
      <c r="W123" s="39">
        <v>0</v>
      </c>
      <c r="X123" s="39">
        <v>0</v>
      </c>
      <c r="Y123" s="39">
        <v>0</v>
      </c>
      <c r="Z123" s="39">
        <v>0</v>
      </c>
      <c r="AA123" s="39">
        <v>0</v>
      </c>
      <c r="AB123" s="39">
        <v>0</v>
      </c>
      <c r="AC123" s="39">
        <v>0</v>
      </c>
      <c r="AD123" s="39">
        <v>0</v>
      </c>
      <c r="AE123" s="39">
        <f t="shared" si="39"/>
        <v>0</v>
      </c>
      <c r="AF123" s="65">
        <v>0</v>
      </c>
      <c r="AG123" s="39">
        <f t="shared" si="40"/>
        <v>0</v>
      </c>
      <c r="AH123" s="65">
        <v>0</v>
      </c>
      <c r="AI123" s="40" t="s">
        <v>37</v>
      </c>
      <c r="AJ123" s="15"/>
      <c r="AK123" s="20"/>
      <c r="AM123" s="20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</row>
    <row r="124" spans="1:64" ht="61.5" customHeight="1" x14ac:dyDescent="0.25">
      <c r="A124" s="37" t="s">
        <v>224</v>
      </c>
      <c r="B124" s="38" t="s">
        <v>303</v>
      </c>
      <c r="C124" s="43" t="s">
        <v>304</v>
      </c>
      <c r="D124" s="39">
        <v>9.9756451599999991</v>
      </c>
      <c r="E124" s="39">
        <v>0</v>
      </c>
      <c r="F124" s="39">
        <v>2.58776874</v>
      </c>
      <c r="G124" s="39">
        <v>0</v>
      </c>
      <c r="H124" s="39">
        <v>0</v>
      </c>
      <c r="I124" s="39">
        <v>0</v>
      </c>
      <c r="J124" s="39">
        <v>0</v>
      </c>
      <c r="K124" s="39" t="s">
        <v>305</v>
      </c>
      <c r="L124" s="39">
        <v>1</v>
      </c>
      <c r="M124" s="39">
        <v>0</v>
      </c>
      <c r="N124" s="39">
        <v>0</v>
      </c>
      <c r="O124" s="39">
        <v>0</v>
      </c>
      <c r="P124" s="39">
        <v>0</v>
      </c>
      <c r="Q124" s="39">
        <v>0</v>
      </c>
      <c r="R124" s="39">
        <v>0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39">
        <v>0</v>
      </c>
      <c r="Y124" s="39">
        <v>0</v>
      </c>
      <c r="Z124" s="39">
        <v>0</v>
      </c>
      <c r="AA124" s="39">
        <v>0</v>
      </c>
      <c r="AB124" s="39">
        <v>0</v>
      </c>
      <c r="AC124" s="39">
        <v>0</v>
      </c>
      <c r="AD124" s="39">
        <v>0</v>
      </c>
      <c r="AE124" s="39">
        <f t="shared" si="39"/>
        <v>0</v>
      </c>
      <c r="AF124" s="65">
        <v>0</v>
      </c>
      <c r="AG124" s="39">
        <f t="shared" si="40"/>
        <v>-2.58776874</v>
      </c>
      <c r="AH124" s="65">
        <f t="shared" si="37"/>
        <v>-1</v>
      </c>
      <c r="AI124" s="40" t="s">
        <v>306</v>
      </c>
      <c r="AJ124" s="15"/>
      <c r="AK124" s="20"/>
      <c r="AM124" s="20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</row>
    <row r="125" spans="1:64" ht="61.5" customHeight="1" x14ac:dyDescent="0.25">
      <c r="A125" s="37" t="s">
        <v>224</v>
      </c>
      <c r="B125" s="38" t="s">
        <v>307</v>
      </c>
      <c r="C125" s="43" t="s">
        <v>308</v>
      </c>
      <c r="D125" s="39">
        <v>6.9500125200000005</v>
      </c>
      <c r="E125" s="39">
        <v>0</v>
      </c>
      <c r="F125" s="39">
        <v>2.3687170200000001</v>
      </c>
      <c r="G125" s="39">
        <v>0</v>
      </c>
      <c r="H125" s="39">
        <v>0</v>
      </c>
      <c r="I125" s="39">
        <v>0</v>
      </c>
      <c r="J125" s="39">
        <v>0</v>
      </c>
      <c r="K125" s="39" t="s">
        <v>305</v>
      </c>
      <c r="L125" s="39">
        <v>1</v>
      </c>
      <c r="M125" s="39">
        <v>0</v>
      </c>
      <c r="N125" s="39">
        <v>0</v>
      </c>
      <c r="O125" s="39">
        <v>0</v>
      </c>
      <c r="P125" s="39">
        <v>0</v>
      </c>
      <c r="Q125" s="39">
        <v>0</v>
      </c>
      <c r="R125" s="39">
        <v>0</v>
      </c>
      <c r="S125" s="39">
        <v>0</v>
      </c>
      <c r="T125" s="39">
        <v>0</v>
      </c>
      <c r="U125" s="39">
        <v>0</v>
      </c>
      <c r="V125" s="39">
        <v>0</v>
      </c>
      <c r="W125" s="39">
        <v>0</v>
      </c>
      <c r="X125" s="39">
        <v>0</v>
      </c>
      <c r="Y125" s="39">
        <v>0</v>
      </c>
      <c r="Z125" s="39">
        <v>0</v>
      </c>
      <c r="AA125" s="39">
        <v>0</v>
      </c>
      <c r="AB125" s="39">
        <v>0</v>
      </c>
      <c r="AC125" s="39">
        <v>0</v>
      </c>
      <c r="AD125" s="39">
        <v>0</v>
      </c>
      <c r="AE125" s="39">
        <f t="shared" si="39"/>
        <v>0</v>
      </c>
      <c r="AF125" s="65">
        <v>0</v>
      </c>
      <c r="AG125" s="39">
        <f t="shared" si="40"/>
        <v>-2.3687170200000001</v>
      </c>
      <c r="AH125" s="65">
        <f t="shared" si="37"/>
        <v>-1</v>
      </c>
      <c r="AI125" s="40" t="s">
        <v>306</v>
      </c>
      <c r="AJ125" s="15"/>
      <c r="AK125" s="20"/>
      <c r="AM125" s="20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</row>
    <row r="126" spans="1:64" ht="61.5" customHeight="1" x14ac:dyDescent="0.25">
      <c r="A126" s="37" t="s">
        <v>224</v>
      </c>
      <c r="B126" s="38" t="s">
        <v>309</v>
      </c>
      <c r="C126" s="43" t="s">
        <v>310</v>
      </c>
      <c r="D126" s="39">
        <v>9.9606128100000006</v>
      </c>
      <c r="E126" s="39">
        <v>0</v>
      </c>
      <c r="F126" s="39">
        <v>2.57001122</v>
      </c>
      <c r="G126" s="39">
        <v>0</v>
      </c>
      <c r="H126" s="39">
        <v>0</v>
      </c>
      <c r="I126" s="39">
        <v>0</v>
      </c>
      <c r="J126" s="39">
        <v>0</v>
      </c>
      <c r="K126" s="39" t="s">
        <v>305</v>
      </c>
      <c r="L126" s="39">
        <v>1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39">
        <v>0</v>
      </c>
      <c r="Z126" s="39"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f t="shared" si="39"/>
        <v>0</v>
      </c>
      <c r="AF126" s="65">
        <v>0</v>
      </c>
      <c r="AG126" s="39">
        <f t="shared" si="40"/>
        <v>-2.57001122</v>
      </c>
      <c r="AH126" s="65">
        <f t="shared" si="37"/>
        <v>-1</v>
      </c>
      <c r="AI126" s="40" t="s">
        <v>306</v>
      </c>
      <c r="AJ126" s="15"/>
      <c r="AK126" s="20"/>
      <c r="AM126" s="20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</row>
    <row r="127" spans="1:64" ht="61.5" customHeight="1" x14ac:dyDescent="0.25">
      <c r="A127" s="37" t="s">
        <v>224</v>
      </c>
      <c r="B127" s="38" t="s">
        <v>311</v>
      </c>
      <c r="C127" s="43" t="s">
        <v>312</v>
      </c>
      <c r="D127" s="39">
        <v>6.9106043600000007</v>
      </c>
      <c r="E127" s="39">
        <v>0</v>
      </c>
      <c r="F127" s="39">
        <v>2.3293088499999999</v>
      </c>
      <c r="G127" s="39">
        <v>0</v>
      </c>
      <c r="H127" s="39">
        <v>0</v>
      </c>
      <c r="I127" s="39">
        <v>0</v>
      </c>
      <c r="J127" s="39">
        <v>0</v>
      </c>
      <c r="K127" s="39" t="s">
        <v>305</v>
      </c>
      <c r="L127" s="39">
        <v>1</v>
      </c>
      <c r="M127" s="39">
        <v>0</v>
      </c>
      <c r="N127" s="39">
        <v>0</v>
      </c>
      <c r="O127" s="39">
        <v>0</v>
      </c>
      <c r="P127" s="39">
        <v>0</v>
      </c>
      <c r="Q127" s="39">
        <v>0</v>
      </c>
      <c r="R127" s="39">
        <v>0</v>
      </c>
      <c r="S127" s="39">
        <v>0</v>
      </c>
      <c r="T127" s="39">
        <v>0</v>
      </c>
      <c r="U127" s="39">
        <v>0</v>
      </c>
      <c r="V127" s="39">
        <v>0</v>
      </c>
      <c r="W127" s="39">
        <v>0</v>
      </c>
      <c r="X127" s="39">
        <v>0</v>
      </c>
      <c r="Y127" s="39">
        <v>0</v>
      </c>
      <c r="Z127" s="39">
        <v>0</v>
      </c>
      <c r="AA127" s="39">
        <v>0</v>
      </c>
      <c r="AB127" s="39">
        <v>0</v>
      </c>
      <c r="AC127" s="39">
        <v>0</v>
      </c>
      <c r="AD127" s="39">
        <v>0</v>
      </c>
      <c r="AE127" s="39">
        <f t="shared" si="39"/>
        <v>0</v>
      </c>
      <c r="AF127" s="65">
        <v>0</v>
      </c>
      <c r="AG127" s="39">
        <f t="shared" si="40"/>
        <v>-2.3293088499999999</v>
      </c>
      <c r="AH127" s="65">
        <f t="shared" si="37"/>
        <v>-1</v>
      </c>
      <c r="AI127" s="40" t="s">
        <v>306</v>
      </c>
      <c r="AJ127" s="15"/>
      <c r="AK127" s="20"/>
      <c r="AM127" s="20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</row>
    <row r="128" spans="1:64" ht="61.5" customHeight="1" x14ac:dyDescent="0.25">
      <c r="A128" s="37" t="s">
        <v>224</v>
      </c>
      <c r="B128" s="38" t="s">
        <v>313</v>
      </c>
      <c r="C128" s="43" t="s">
        <v>314</v>
      </c>
      <c r="D128" s="39">
        <v>22.806754210000001</v>
      </c>
      <c r="E128" s="39">
        <v>0</v>
      </c>
      <c r="F128" s="39">
        <v>2.7106801799999998</v>
      </c>
      <c r="G128" s="39">
        <v>0</v>
      </c>
      <c r="H128" s="39">
        <v>0</v>
      </c>
      <c r="I128" s="39">
        <v>0</v>
      </c>
      <c r="J128" s="39">
        <v>0</v>
      </c>
      <c r="K128" s="39" t="s">
        <v>305</v>
      </c>
      <c r="L128" s="39">
        <v>1</v>
      </c>
      <c r="M128" s="39">
        <v>0</v>
      </c>
      <c r="N128" s="39">
        <v>0</v>
      </c>
      <c r="O128" s="39">
        <v>0</v>
      </c>
      <c r="P128" s="39">
        <v>0</v>
      </c>
      <c r="Q128" s="39">
        <v>0</v>
      </c>
      <c r="R128" s="39"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39">
        <v>0</v>
      </c>
      <c r="Y128" s="39">
        <v>0</v>
      </c>
      <c r="Z128" s="39">
        <v>0</v>
      </c>
      <c r="AA128" s="39">
        <v>0</v>
      </c>
      <c r="AB128" s="39">
        <v>0</v>
      </c>
      <c r="AC128" s="39">
        <v>0</v>
      </c>
      <c r="AD128" s="39">
        <v>0</v>
      </c>
      <c r="AE128" s="39">
        <f t="shared" si="39"/>
        <v>0</v>
      </c>
      <c r="AF128" s="65">
        <v>0</v>
      </c>
      <c r="AG128" s="39">
        <f t="shared" si="40"/>
        <v>-2.7106801799999998</v>
      </c>
      <c r="AH128" s="65">
        <f t="shared" si="37"/>
        <v>-1</v>
      </c>
      <c r="AI128" s="40" t="s">
        <v>306</v>
      </c>
      <c r="AJ128" s="15"/>
      <c r="AK128" s="20"/>
      <c r="AM128" s="20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</row>
    <row r="129" spans="1:64" ht="61.5" customHeight="1" x14ac:dyDescent="0.25">
      <c r="A129" s="37" t="s">
        <v>224</v>
      </c>
      <c r="B129" s="38" t="s">
        <v>315</v>
      </c>
      <c r="C129" s="43" t="s">
        <v>316</v>
      </c>
      <c r="D129" s="39" t="s">
        <v>37</v>
      </c>
      <c r="E129" s="39" t="s">
        <v>37</v>
      </c>
      <c r="F129" s="39" t="s">
        <v>37</v>
      </c>
      <c r="G129" s="39" t="s">
        <v>37</v>
      </c>
      <c r="H129" s="39" t="s">
        <v>37</v>
      </c>
      <c r="I129" s="39" t="s">
        <v>37</v>
      </c>
      <c r="J129" s="39" t="s">
        <v>37</v>
      </c>
      <c r="K129" s="39" t="s">
        <v>37</v>
      </c>
      <c r="L129" s="39" t="s">
        <v>37</v>
      </c>
      <c r="M129" s="39" t="s">
        <v>37</v>
      </c>
      <c r="N129" s="39" t="s">
        <v>37</v>
      </c>
      <c r="O129" s="39" t="s">
        <v>37</v>
      </c>
      <c r="P129" s="39" t="s">
        <v>37</v>
      </c>
      <c r="Q129" s="39" t="s">
        <v>37</v>
      </c>
      <c r="R129" s="39"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39">
        <v>0</v>
      </c>
      <c r="Y129" s="39">
        <v>0</v>
      </c>
      <c r="Z129" s="39">
        <v>0</v>
      </c>
      <c r="AA129" s="39">
        <v>0</v>
      </c>
      <c r="AB129" s="39">
        <v>0</v>
      </c>
      <c r="AC129" s="39">
        <v>0</v>
      </c>
      <c r="AD129" s="39">
        <v>0</v>
      </c>
      <c r="AE129" s="39" t="s">
        <v>37</v>
      </c>
      <c r="AF129" s="65" t="s">
        <v>37</v>
      </c>
      <c r="AG129" s="39" t="s">
        <v>37</v>
      </c>
      <c r="AH129" s="65" t="s">
        <v>37</v>
      </c>
      <c r="AI129" s="40" t="s">
        <v>317</v>
      </c>
      <c r="AJ129" s="15"/>
      <c r="AK129" s="20"/>
      <c r="AM129" s="20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</row>
    <row r="130" spans="1:64" ht="61.5" customHeight="1" x14ac:dyDescent="0.25">
      <c r="A130" s="37" t="s">
        <v>224</v>
      </c>
      <c r="B130" s="38" t="s">
        <v>318</v>
      </c>
      <c r="C130" s="43" t="s">
        <v>319</v>
      </c>
      <c r="D130" s="39">
        <v>0.35563599999999995</v>
      </c>
      <c r="E130" s="39">
        <v>0</v>
      </c>
      <c r="F130" s="39">
        <v>0.35563599999999995</v>
      </c>
      <c r="G130" s="39">
        <v>0</v>
      </c>
      <c r="H130" s="39">
        <v>0</v>
      </c>
      <c r="I130" s="39">
        <v>0</v>
      </c>
      <c r="J130" s="39">
        <v>0</v>
      </c>
      <c r="K130" s="39" t="s">
        <v>320</v>
      </c>
      <c r="L130" s="39">
        <v>2</v>
      </c>
      <c r="M130" s="39">
        <v>0</v>
      </c>
      <c r="N130" s="39">
        <v>0</v>
      </c>
      <c r="O130" s="39">
        <v>0</v>
      </c>
      <c r="P130" s="39">
        <v>0</v>
      </c>
      <c r="Q130" s="39">
        <v>0</v>
      </c>
      <c r="R130" s="39">
        <v>0</v>
      </c>
      <c r="S130" s="39">
        <v>0</v>
      </c>
      <c r="T130" s="39">
        <v>0</v>
      </c>
      <c r="U130" s="39">
        <v>0</v>
      </c>
      <c r="V130" s="39">
        <v>0</v>
      </c>
      <c r="W130" s="39">
        <v>0</v>
      </c>
      <c r="X130" s="39">
        <v>0</v>
      </c>
      <c r="Y130" s="39">
        <v>0</v>
      </c>
      <c r="Z130" s="39">
        <v>0</v>
      </c>
      <c r="AA130" s="39">
        <v>0</v>
      </c>
      <c r="AB130" s="39">
        <v>0</v>
      </c>
      <c r="AC130" s="39">
        <v>0</v>
      </c>
      <c r="AD130" s="39">
        <v>0</v>
      </c>
      <c r="AE130" s="39">
        <f t="shared" si="39"/>
        <v>0</v>
      </c>
      <c r="AF130" s="65">
        <v>0</v>
      </c>
      <c r="AG130" s="39">
        <f t="shared" si="40"/>
        <v>-0.35563599999999995</v>
      </c>
      <c r="AH130" s="65">
        <f t="shared" si="37"/>
        <v>-1</v>
      </c>
      <c r="AI130" s="40" t="s">
        <v>321</v>
      </c>
      <c r="AJ130" s="15"/>
      <c r="AK130" s="20"/>
      <c r="AM130" s="20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</row>
    <row r="131" spans="1:64" ht="61.5" customHeight="1" x14ac:dyDescent="0.25">
      <c r="A131" s="37" t="s">
        <v>224</v>
      </c>
      <c r="B131" s="38" t="s">
        <v>322</v>
      </c>
      <c r="C131" s="43" t="s">
        <v>323</v>
      </c>
      <c r="D131" s="39" t="s">
        <v>37</v>
      </c>
      <c r="E131" s="39" t="s">
        <v>37</v>
      </c>
      <c r="F131" s="39" t="s">
        <v>37</v>
      </c>
      <c r="G131" s="39" t="s">
        <v>37</v>
      </c>
      <c r="H131" s="39" t="s">
        <v>37</v>
      </c>
      <c r="I131" s="39" t="s">
        <v>37</v>
      </c>
      <c r="J131" s="39" t="s">
        <v>37</v>
      </c>
      <c r="K131" s="39" t="s">
        <v>37</v>
      </c>
      <c r="L131" s="39" t="s">
        <v>37</v>
      </c>
      <c r="M131" s="39" t="s">
        <v>37</v>
      </c>
      <c r="N131" s="39" t="s">
        <v>37</v>
      </c>
      <c r="O131" s="39" t="s">
        <v>37</v>
      </c>
      <c r="P131" s="39" t="s">
        <v>37</v>
      </c>
      <c r="Q131" s="39" t="s">
        <v>37</v>
      </c>
      <c r="R131" s="39">
        <v>0</v>
      </c>
      <c r="S131" s="39">
        <v>0</v>
      </c>
      <c r="T131" s="39">
        <v>0</v>
      </c>
      <c r="U131" s="39">
        <v>0</v>
      </c>
      <c r="V131" s="39">
        <v>0</v>
      </c>
      <c r="W131" s="39">
        <v>0</v>
      </c>
      <c r="X131" s="39">
        <v>0</v>
      </c>
      <c r="Y131" s="39">
        <v>0</v>
      </c>
      <c r="Z131" s="39">
        <v>0</v>
      </c>
      <c r="AA131" s="39">
        <v>0</v>
      </c>
      <c r="AB131" s="39">
        <v>0</v>
      </c>
      <c r="AC131" s="39">
        <v>0</v>
      </c>
      <c r="AD131" s="39">
        <v>0</v>
      </c>
      <c r="AE131" s="39" t="s">
        <v>37</v>
      </c>
      <c r="AF131" s="65" t="s">
        <v>37</v>
      </c>
      <c r="AG131" s="39" t="s">
        <v>37</v>
      </c>
      <c r="AH131" s="65" t="s">
        <v>37</v>
      </c>
      <c r="AI131" s="40" t="s">
        <v>324</v>
      </c>
      <c r="AJ131" s="15"/>
      <c r="AK131" s="20"/>
      <c r="AM131" s="20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</row>
    <row r="132" spans="1:64" ht="61.5" customHeight="1" x14ac:dyDescent="0.25">
      <c r="A132" s="37" t="s">
        <v>224</v>
      </c>
      <c r="B132" s="38" t="s">
        <v>325</v>
      </c>
      <c r="C132" s="43" t="s">
        <v>326</v>
      </c>
      <c r="D132" s="39">
        <v>0.17781799999999998</v>
      </c>
      <c r="E132" s="39">
        <v>0</v>
      </c>
      <c r="F132" s="39">
        <v>0.17781799999999998</v>
      </c>
      <c r="G132" s="39">
        <v>0</v>
      </c>
      <c r="H132" s="39">
        <v>0</v>
      </c>
      <c r="I132" s="39">
        <v>0</v>
      </c>
      <c r="J132" s="39">
        <v>0</v>
      </c>
      <c r="K132" s="39" t="s">
        <v>320</v>
      </c>
      <c r="L132" s="39">
        <v>1</v>
      </c>
      <c r="M132" s="39">
        <v>0</v>
      </c>
      <c r="N132" s="39">
        <v>0</v>
      </c>
      <c r="O132" s="39">
        <v>0</v>
      </c>
      <c r="P132" s="39">
        <v>0</v>
      </c>
      <c r="Q132" s="39">
        <v>0</v>
      </c>
      <c r="R132" s="39">
        <v>0</v>
      </c>
      <c r="S132" s="39">
        <v>0</v>
      </c>
      <c r="T132" s="39">
        <v>0</v>
      </c>
      <c r="U132" s="39">
        <v>0</v>
      </c>
      <c r="V132" s="39">
        <v>0</v>
      </c>
      <c r="W132" s="39">
        <v>0</v>
      </c>
      <c r="X132" s="39">
        <v>0</v>
      </c>
      <c r="Y132" s="39">
        <v>0</v>
      </c>
      <c r="Z132" s="39">
        <v>0</v>
      </c>
      <c r="AA132" s="39">
        <v>0</v>
      </c>
      <c r="AB132" s="39">
        <v>0</v>
      </c>
      <c r="AC132" s="39">
        <v>0</v>
      </c>
      <c r="AD132" s="39">
        <v>0</v>
      </c>
      <c r="AE132" s="39">
        <f t="shared" si="39"/>
        <v>0</v>
      </c>
      <c r="AF132" s="65">
        <v>0</v>
      </c>
      <c r="AG132" s="39">
        <f t="shared" si="40"/>
        <v>-0.17781799999999998</v>
      </c>
      <c r="AH132" s="65">
        <f t="shared" si="37"/>
        <v>-1</v>
      </c>
      <c r="AI132" s="40" t="s">
        <v>327</v>
      </c>
      <c r="AJ132" s="15"/>
      <c r="AK132" s="20"/>
      <c r="AM132" s="20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</row>
    <row r="133" spans="1:64" ht="61.5" customHeight="1" x14ac:dyDescent="0.25">
      <c r="A133" s="37" t="s">
        <v>224</v>
      </c>
      <c r="B133" s="38" t="s">
        <v>328</v>
      </c>
      <c r="C133" s="43" t="s">
        <v>329</v>
      </c>
      <c r="D133" s="39">
        <v>0.71127200000000002</v>
      </c>
      <c r="E133" s="39">
        <v>0</v>
      </c>
      <c r="F133" s="39">
        <v>0.17781799999999998</v>
      </c>
      <c r="G133" s="39">
        <v>0</v>
      </c>
      <c r="H133" s="39">
        <v>0</v>
      </c>
      <c r="I133" s="39">
        <v>0</v>
      </c>
      <c r="J133" s="39">
        <v>0</v>
      </c>
      <c r="K133" s="39" t="s">
        <v>320</v>
      </c>
      <c r="L133" s="39">
        <v>1</v>
      </c>
      <c r="M133" s="39">
        <v>0</v>
      </c>
      <c r="N133" s="39">
        <v>0</v>
      </c>
      <c r="O133" s="39">
        <v>0</v>
      </c>
      <c r="P133" s="39">
        <v>0</v>
      </c>
      <c r="Q133" s="39">
        <v>0</v>
      </c>
      <c r="R133" s="39"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39">
        <v>0</v>
      </c>
      <c r="Y133" s="39">
        <v>0</v>
      </c>
      <c r="Z133" s="39">
        <v>0</v>
      </c>
      <c r="AA133" s="39">
        <v>0</v>
      </c>
      <c r="AB133" s="39">
        <v>0</v>
      </c>
      <c r="AC133" s="39">
        <v>0</v>
      </c>
      <c r="AD133" s="39">
        <v>0</v>
      </c>
      <c r="AE133" s="39">
        <f t="shared" si="39"/>
        <v>0</v>
      </c>
      <c r="AF133" s="65">
        <v>0</v>
      </c>
      <c r="AG133" s="39">
        <f t="shared" si="40"/>
        <v>-0.17781799999999998</v>
      </c>
      <c r="AH133" s="65">
        <f t="shared" si="37"/>
        <v>-1</v>
      </c>
      <c r="AI133" s="40" t="s">
        <v>327</v>
      </c>
      <c r="AJ133" s="15"/>
      <c r="AK133" s="20"/>
      <c r="AM133" s="20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</row>
    <row r="134" spans="1:64" ht="61.5" customHeight="1" x14ac:dyDescent="0.25">
      <c r="A134" s="37" t="s">
        <v>224</v>
      </c>
      <c r="B134" s="38" t="s">
        <v>330</v>
      </c>
      <c r="C134" s="43" t="s">
        <v>331</v>
      </c>
      <c r="D134" s="39">
        <v>0.35563599999999995</v>
      </c>
      <c r="E134" s="39">
        <v>0</v>
      </c>
      <c r="F134" s="39">
        <v>0.35563599999999995</v>
      </c>
      <c r="G134" s="39">
        <v>0</v>
      </c>
      <c r="H134" s="39">
        <v>0</v>
      </c>
      <c r="I134" s="39">
        <v>0</v>
      </c>
      <c r="J134" s="39">
        <v>0</v>
      </c>
      <c r="K134" s="39" t="s">
        <v>320</v>
      </c>
      <c r="L134" s="39">
        <v>2</v>
      </c>
      <c r="M134" s="39">
        <v>0</v>
      </c>
      <c r="N134" s="39">
        <v>0</v>
      </c>
      <c r="O134" s="39">
        <v>0</v>
      </c>
      <c r="P134" s="39">
        <v>0</v>
      </c>
      <c r="Q134" s="39">
        <v>0</v>
      </c>
      <c r="R134" s="39"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39">
        <v>0</v>
      </c>
      <c r="Y134" s="39">
        <v>0</v>
      </c>
      <c r="Z134" s="39">
        <v>0</v>
      </c>
      <c r="AA134" s="39">
        <v>0</v>
      </c>
      <c r="AB134" s="39">
        <v>0</v>
      </c>
      <c r="AC134" s="39">
        <v>0</v>
      </c>
      <c r="AD134" s="39">
        <v>0</v>
      </c>
      <c r="AE134" s="39">
        <f t="shared" si="39"/>
        <v>0</v>
      </c>
      <c r="AF134" s="65">
        <v>0</v>
      </c>
      <c r="AG134" s="39">
        <f t="shared" si="40"/>
        <v>-0.35563599999999995</v>
      </c>
      <c r="AH134" s="65">
        <f t="shared" si="37"/>
        <v>-1</v>
      </c>
      <c r="AI134" s="40" t="s">
        <v>327</v>
      </c>
      <c r="AJ134" s="15"/>
      <c r="AK134" s="20"/>
      <c r="AM134" s="20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</row>
    <row r="135" spans="1:64" ht="31.5" x14ac:dyDescent="0.25">
      <c r="A135" s="37" t="s">
        <v>224</v>
      </c>
      <c r="B135" s="38" t="s">
        <v>332</v>
      </c>
      <c r="C135" s="43" t="s">
        <v>333</v>
      </c>
      <c r="D135" s="39">
        <v>13.759323259999999</v>
      </c>
      <c r="E135" s="39">
        <v>0</v>
      </c>
      <c r="F135" s="39">
        <v>13.759323259999999</v>
      </c>
      <c r="G135" s="39">
        <v>0</v>
      </c>
      <c r="H135" s="39">
        <v>0</v>
      </c>
      <c r="I135" s="39">
        <v>0</v>
      </c>
      <c r="J135" s="39">
        <v>0</v>
      </c>
      <c r="K135" s="39" t="s">
        <v>334</v>
      </c>
      <c r="L135" s="39">
        <v>1</v>
      </c>
      <c r="M135" s="39">
        <v>0</v>
      </c>
      <c r="N135" s="39">
        <v>0</v>
      </c>
      <c r="O135" s="39">
        <v>0</v>
      </c>
      <c r="P135" s="39">
        <v>0</v>
      </c>
      <c r="Q135" s="39">
        <v>0</v>
      </c>
      <c r="R135" s="39">
        <v>0</v>
      </c>
      <c r="S135" s="39">
        <v>8.0020365099999999</v>
      </c>
      <c r="T135" s="39">
        <v>0</v>
      </c>
      <c r="U135" s="39">
        <v>0</v>
      </c>
      <c r="V135" s="39">
        <v>0</v>
      </c>
      <c r="W135" s="39">
        <v>0</v>
      </c>
      <c r="X135" s="39" t="s">
        <v>334</v>
      </c>
      <c r="Y135" s="39">
        <v>1</v>
      </c>
      <c r="Z135" s="39">
        <v>0</v>
      </c>
      <c r="AA135" s="39">
        <v>0</v>
      </c>
      <c r="AB135" s="39">
        <v>0</v>
      </c>
      <c r="AC135" s="39">
        <v>0</v>
      </c>
      <c r="AD135" s="39">
        <v>0</v>
      </c>
      <c r="AE135" s="39">
        <f t="shared" si="39"/>
        <v>0</v>
      </c>
      <c r="AF135" s="65">
        <v>0</v>
      </c>
      <c r="AG135" s="39">
        <f t="shared" si="40"/>
        <v>-5.7572867499999987</v>
      </c>
      <c r="AH135" s="65">
        <f t="shared" si="37"/>
        <v>-0.41842804629331742</v>
      </c>
      <c r="AI135" s="40" t="s">
        <v>335</v>
      </c>
      <c r="AJ135" s="15"/>
      <c r="AK135" s="20"/>
      <c r="AM135" s="20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</row>
    <row r="136" spans="1:64" ht="31.5" x14ac:dyDescent="0.25">
      <c r="A136" s="37" t="s">
        <v>224</v>
      </c>
      <c r="B136" s="38" t="s">
        <v>336</v>
      </c>
      <c r="C136" s="43" t="s">
        <v>337</v>
      </c>
      <c r="D136" s="39">
        <v>3.35479539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>
        <v>0</v>
      </c>
      <c r="Q136" s="39">
        <v>0</v>
      </c>
      <c r="R136" s="39">
        <v>0</v>
      </c>
      <c r="S136" s="39">
        <v>0</v>
      </c>
      <c r="T136" s="39">
        <v>0</v>
      </c>
      <c r="U136" s="39">
        <v>0</v>
      </c>
      <c r="V136" s="39">
        <v>0</v>
      </c>
      <c r="W136" s="39">
        <v>0</v>
      </c>
      <c r="X136" s="39">
        <v>0</v>
      </c>
      <c r="Y136" s="39">
        <v>0</v>
      </c>
      <c r="Z136" s="39">
        <v>0</v>
      </c>
      <c r="AA136" s="39">
        <v>0</v>
      </c>
      <c r="AB136" s="39">
        <v>0</v>
      </c>
      <c r="AC136" s="39">
        <v>0</v>
      </c>
      <c r="AD136" s="39">
        <v>0</v>
      </c>
      <c r="AE136" s="39">
        <f t="shared" si="39"/>
        <v>0</v>
      </c>
      <c r="AF136" s="65">
        <v>0</v>
      </c>
      <c r="AG136" s="39">
        <f t="shared" si="40"/>
        <v>0</v>
      </c>
      <c r="AH136" s="65">
        <v>0</v>
      </c>
      <c r="AI136" s="40" t="s">
        <v>37</v>
      </c>
      <c r="AJ136" s="15"/>
      <c r="AK136" s="20"/>
      <c r="AM136" s="20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</row>
    <row r="137" spans="1:64" ht="31.5" x14ac:dyDescent="0.25">
      <c r="A137" s="37" t="s">
        <v>224</v>
      </c>
      <c r="B137" s="38" t="s">
        <v>338</v>
      </c>
      <c r="C137" s="43" t="s">
        <v>339</v>
      </c>
      <c r="D137" s="39">
        <v>7.1137399800000001</v>
      </c>
      <c r="E137" s="39">
        <v>0</v>
      </c>
      <c r="F137" s="39">
        <v>7.1137399800000001</v>
      </c>
      <c r="G137" s="39">
        <v>0</v>
      </c>
      <c r="H137" s="39">
        <v>0</v>
      </c>
      <c r="I137" s="39">
        <v>0</v>
      </c>
      <c r="J137" s="39">
        <v>0</v>
      </c>
      <c r="K137" s="39" t="s">
        <v>340</v>
      </c>
      <c r="L137" s="39">
        <v>1</v>
      </c>
      <c r="M137" s="39">
        <v>0</v>
      </c>
      <c r="N137" s="39">
        <v>0</v>
      </c>
      <c r="O137" s="39">
        <v>0</v>
      </c>
      <c r="P137" s="39">
        <v>0</v>
      </c>
      <c r="Q137" s="39">
        <v>0</v>
      </c>
      <c r="R137" s="39">
        <v>0</v>
      </c>
      <c r="S137" s="39">
        <v>7.2054825199999994</v>
      </c>
      <c r="T137" s="39">
        <v>0</v>
      </c>
      <c r="U137" s="39">
        <v>0</v>
      </c>
      <c r="V137" s="39">
        <v>0</v>
      </c>
      <c r="W137" s="39">
        <v>0</v>
      </c>
      <c r="X137" s="39" t="s">
        <v>340</v>
      </c>
      <c r="Y137" s="39">
        <v>1</v>
      </c>
      <c r="Z137" s="39">
        <v>0</v>
      </c>
      <c r="AA137" s="39">
        <v>0</v>
      </c>
      <c r="AB137" s="39">
        <v>0</v>
      </c>
      <c r="AC137" s="39">
        <v>0</v>
      </c>
      <c r="AD137" s="39">
        <v>0</v>
      </c>
      <c r="AE137" s="39">
        <f t="shared" si="39"/>
        <v>0</v>
      </c>
      <c r="AF137" s="65">
        <v>0</v>
      </c>
      <c r="AG137" s="39">
        <f t="shared" si="40"/>
        <v>9.1742539999999373E-2</v>
      </c>
      <c r="AH137" s="65">
        <f t="shared" si="37"/>
        <v>1.2896527038931689E-2</v>
      </c>
      <c r="AI137" s="40" t="s">
        <v>37</v>
      </c>
      <c r="AJ137" s="15"/>
      <c r="AK137" s="20"/>
      <c r="AM137" s="20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</row>
    <row r="138" spans="1:64" ht="31.5" x14ac:dyDescent="0.25">
      <c r="A138" s="37" t="s">
        <v>224</v>
      </c>
      <c r="B138" s="38" t="s">
        <v>341</v>
      </c>
      <c r="C138" s="43" t="s">
        <v>342</v>
      </c>
      <c r="D138" s="39">
        <v>0.38073093999999996</v>
      </c>
      <c r="E138" s="39">
        <v>0</v>
      </c>
      <c r="F138" s="39">
        <v>0.38073093999999996</v>
      </c>
      <c r="G138" s="39">
        <v>0</v>
      </c>
      <c r="H138" s="39">
        <v>0</v>
      </c>
      <c r="I138" s="39">
        <v>0</v>
      </c>
      <c r="J138" s="39">
        <v>0</v>
      </c>
      <c r="K138" s="39" t="s">
        <v>343</v>
      </c>
      <c r="L138" s="39">
        <v>4</v>
      </c>
      <c r="M138" s="39">
        <v>0</v>
      </c>
      <c r="N138" s="39">
        <v>0</v>
      </c>
      <c r="O138" s="39">
        <v>0</v>
      </c>
      <c r="P138" s="39">
        <v>0</v>
      </c>
      <c r="Q138" s="39">
        <v>0</v>
      </c>
      <c r="R138" s="39">
        <v>0</v>
      </c>
      <c r="S138" s="39">
        <v>0.357902</v>
      </c>
      <c r="T138" s="39">
        <v>0</v>
      </c>
      <c r="U138" s="39">
        <v>0</v>
      </c>
      <c r="V138" s="39">
        <v>0</v>
      </c>
      <c r="W138" s="39">
        <v>0</v>
      </c>
      <c r="X138" s="39" t="s">
        <v>343</v>
      </c>
      <c r="Y138" s="39">
        <v>4</v>
      </c>
      <c r="Z138" s="39">
        <v>0</v>
      </c>
      <c r="AA138" s="39">
        <v>0</v>
      </c>
      <c r="AB138" s="39">
        <v>0</v>
      </c>
      <c r="AC138" s="39">
        <v>0</v>
      </c>
      <c r="AD138" s="39">
        <v>0</v>
      </c>
      <c r="AE138" s="39">
        <f t="shared" si="39"/>
        <v>0</v>
      </c>
      <c r="AF138" s="65">
        <v>0</v>
      </c>
      <c r="AG138" s="39">
        <f t="shared" si="40"/>
        <v>-2.2828939999999964E-2</v>
      </c>
      <c r="AH138" s="65">
        <f t="shared" si="37"/>
        <v>-5.9960821676325979E-2</v>
      </c>
      <c r="AI138" s="40" t="s">
        <v>37</v>
      </c>
      <c r="AJ138" s="15"/>
      <c r="AK138" s="20"/>
      <c r="AM138" s="20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</row>
    <row r="139" spans="1:64" ht="47.25" x14ac:dyDescent="0.25">
      <c r="A139" s="37" t="s">
        <v>224</v>
      </c>
      <c r="B139" s="38" t="s">
        <v>344</v>
      </c>
      <c r="C139" s="43" t="s">
        <v>345</v>
      </c>
      <c r="D139" s="39">
        <v>46.948260859999998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  <c r="Q139" s="39">
        <v>0</v>
      </c>
      <c r="R139" s="39">
        <v>0</v>
      </c>
      <c r="S139" s="39">
        <v>0</v>
      </c>
      <c r="T139" s="39">
        <v>0</v>
      </c>
      <c r="U139" s="39">
        <v>0</v>
      </c>
      <c r="V139" s="39">
        <v>0</v>
      </c>
      <c r="W139" s="39">
        <v>0</v>
      </c>
      <c r="X139" s="39">
        <v>0</v>
      </c>
      <c r="Y139" s="39">
        <v>0</v>
      </c>
      <c r="Z139" s="39">
        <v>0</v>
      </c>
      <c r="AA139" s="39">
        <v>0</v>
      </c>
      <c r="AB139" s="39">
        <v>0</v>
      </c>
      <c r="AC139" s="39">
        <v>0</v>
      </c>
      <c r="AD139" s="39">
        <v>0</v>
      </c>
      <c r="AE139" s="39">
        <f t="shared" si="39"/>
        <v>0</v>
      </c>
      <c r="AF139" s="65">
        <v>0</v>
      </c>
      <c r="AG139" s="39">
        <f t="shared" si="40"/>
        <v>0</v>
      </c>
      <c r="AH139" s="65">
        <v>0</v>
      </c>
      <c r="AI139" s="40" t="s">
        <v>37</v>
      </c>
      <c r="AJ139" s="15"/>
      <c r="AK139" s="20"/>
      <c r="AM139" s="20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</row>
    <row r="140" spans="1:64" ht="63" x14ac:dyDescent="0.25">
      <c r="A140" s="37" t="s">
        <v>224</v>
      </c>
      <c r="B140" s="38" t="s">
        <v>346</v>
      </c>
      <c r="C140" s="43" t="s">
        <v>347</v>
      </c>
      <c r="D140" s="39" t="s">
        <v>37</v>
      </c>
      <c r="E140" s="39" t="s">
        <v>37</v>
      </c>
      <c r="F140" s="39" t="s">
        <v>37</v>
      </c>
      <c r="G140" s="39" t="s">
        <v>37</v>
      </c>
      <c r="H140" s="39" t="s">
        <v>37</v>
      </c>
      <c r="I140" s="39" t="s">
        <v>37</v>
      </c>
      <c r="J140" s="39" t="s">
        <v>37</v>
      </c>
      <c r="K140" s="39" t="s">
        <v>37</v>
      </c>
      <c r="L140" s="39" t="s">
        <v>37</v>
      </c>
      <c r="M140" s="39" t="s">
        <v>37</v>
      </c>
      <c r="N140" s="39" t="s">
        <v>37</v>
      </c>
      <c r="O140" s="39" t="s">
        <v>37</v>
      </c>
      <c r="P140" s="39" t="s">
        <v>37</v>
      </c>
      <c r="Q140" s="39" t="s">
        <v>37</v>
      </c>
      <c r="R140" s="39">
        <v>0</v>
      </c>
      <c r="S140" s="39">
        <v>4.5441455199999989</v>
      </c>
      <c r="T140" s="39">
        <v>0</v>
      </c>
      <c r="U140" s="39">
        <v>0</v>
      </c>
      <c r="V140" s="39">
        <v>0</v>
      </c>
      <c r="W140" s="39">
        <v>0</v>
      </c>
      <c r="X140" s="39" t="s">
        <v>348</v>
      </c>
      <c r="Y140" s="39">
        <v>1</v>
      </c>
      <c r="Z140" s="39">
        <v>0</v>
      </c>
      <c r="AA140" s="39">
        <v>0</v>
      </c>
      <c r="AB140" s="39">
        <v>0</v>
      </c>
      <c r="AC140" s="39">
        <v>0</v>
      </c>
      <c r="AD140" s="39">
        <v>0</v>
      </c>
      <c r="AE140" s="39" t="s">
        <v>37</v>
      </c>
      <c r="AF140" s="65" t="s">
        <v>37</v>
      </c>
      <c r="AG140" s="39" t="s">
        <v>37</v>
      </c>
      <c r="AH140" s="65" t="s">
        <v>37</v>
      </c>
      <c r="AI140" s="40" t="s">
        <v>349</v>
      </c>
      <c r="AJ140" s="15"/>
      <c r="AK140" s="20"/>
      <c r="AM140" s="20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</row>
    <row r="141" spans="1:64" ht="31.5" x14ac:dyDescent="0.25">
      <c r="A141" s="37" t="s">
        <v>224</v>
      </c>
      <c r="B141" s="38" t="s">
        <v>350</v>
      </c>
      <c r="C141" s="43" t="s">
        <v>351</v>
      </c>
      <c r="D141" s="39" t="s">
        <v>37</v>
      </c>
      <c r="E141" s="39" t="s">
        <v>37</v>
      </c>
      <c r="F141" s="39" t="s">
        <v>37</v>
      </c>
      <c r="G141" s="39" t="s">
        <v>37</v>
      </c>
      <c r="H141" s="39" t="s">
        <v>37</v>
      </c>
      <c r="I141" s="39" t="s">
        <v>37</v>
      </c>
      <c r="J141" s="39" t="s">
        <v>37</v>
      </c>
      <c r="K141" s="39" t="s">
        <v>37</v>
      </c>
      <c r="L141" s="39" t="s">
        <v>37</v>
      </c>
      <c r="M141" s="39" t="s">
        <v>37</v>
      </c>
      <c r="N141" s="39" t="s">
        <v>37</v>
      </c>
      <c r="O141" s="39" t="s">
        <v>37</v>
      </c>
      <c r="P141" s="39" t="s">
        <v>37</v>
      </c>
      <c r="Q141" s="39" t="s">
        <v>37</v>
      </c>
      <c r="R141" s="39">
        <v>0</v>
      </c>
      <c r="S141" s="39">
        <v>2.6617030000000002</v>
      </c>
      <c r="T141" s="39">
        <v>0</v>
      </c>
      <c r="U141" s="39">
        <v>0</v>
      </c>
      <c r="V141" s="39">
        <v>0</v>
      </c>
      <c r="W141" s="39">
        <v>0</v>
      </c>
      <c r="X141" s="39" t="s">
        <v>352</v>
      </c>
      <c r="Y141" s="39">
        <v>1</v>
      </c>
      <c r="Z141" s="39">
        <v>0</v>
      </c>
      <c r="AA141" s="39">
        <v>0</v>
      </c>
      <c r="AB141" s="39">
        <v>0</v>
      </c>
      <c r="AC141" s="39">
        <v>0</v>
      </c>
      <c r="AD141" s="39">
        <v>0</v>
      </c>
      <c r="AE141" s="39" t="s">
        <v>37</v>
      </c>
      <c r="AF141" s="65" t="s">
        <v>37</v>
      </c>
      <c r="AG141" s="39" t="s">
        <v>37</v>
      </c>
      <c r="AH141" s="65" t="s">
        <v>37</v>
      </c>
      <c r="AI141" s="40" t="s">
        <v>353</v>
      </c>
      <c r="AJ141" s="15"/>
      <c r="AK141" s="20"/>
      <c r="AM141" s="20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</row>
    <row r="142" spans="1:64" ht="94.5" x14ac:dyDescent="0.25">
      <c r="A142" s="37" t="s">
        <v>224</v>
      </c>
      <c r="B142" s="38" t="s">
        <v>354</v>
      </c>
      <c r="C142" s="43" t="s">
        <v>355</v>
      </c>
      <c r="D142" s="39">
        <v>70.60023253</v>
      </c>
      <c r="E142" s="39">
        <v>0</v>
      </c>
      <c r="F142" s="39">
        <v>6.4334477100000003</v>
      </c>
      <c r="G142" s="39">
        <v>0</v>
      </c>
      <c r="H142" s="39">
        <v>0</v>
      </c>
      <c r="I142" s="39">
        <v>0</v>
      </c>
      <c r="J142" s="39">
        <v>0</v>
      </c>
      <c r="K142" s="39" t="s">
        <v>356</v>
      </c>
      <c r="L142" s="39">
        <v>1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9">
        <v>0</v>
      </c>
      <c r="S142" s="39">
        <v>6.0713314800000004</v>
      </c>
      <c r="T142" s="39">
        <v>0</v>
      </c>
      <c r="U142" s="39">
        <v>0</v>
      </c>
      <c r="V142" s="39">
        <v>0</v>
      </c>
      <c r="W142" s="39">
        <v>0</v>
      </c>
      <c r="X142" s="39" t="s">
        <v>357</v>
      </c>
      <c r="Y142" s="39">
        <v>9</v>
      </c>
      <c r="Z142" s="39">
        <v>0</v>
      </c>
      <c r="AA142" s="39">
        <v>0</v>
      </c>
      <c r="AB142" s="39">
        <v>0</v>
      </c>
      <c r="AC142" s="39">
        <v>0</v>
      </c>
      <c r="AD142" s="39">
        <v>0</v>
      </c>
      <c r="AE142" s="39">
        <f t="shared" si="39"/>
        <v>0</v>
      </c>
      <c r="AF142" s="65">
        <v>0</v>
      </c>
      <c r="AG142" s="39">
        <f t="shared" si="40"/>
        <v>-0.36211622999999982</v>
      </c>
      <c r="AH142" s="65">
        <f t="shared" si="37"/>
        <v>-5.6286496187283042E-2</v>
      </c>
      <c r="AI142" s="40" t="s">
        <v>37</v>
      </c>
      <c r="AJ142" s="15"/>
      <c r="AK142" s="20"/>
      <c r="AM142" s="20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</row>
    <row r="143" spans="1:64" ht="47.25" x14ac:dyDescent="0.25">
      <c r="A143" s="37" t="s">
        <v>224</v>
      </c>
      <c r="B143" s="38" t="s">
        <v>358</v>
      </c>
      <c r="C143" s="43" t="s">
        <v>359</v>
      </c>
      <c r="D143" s="39">
        <v>63.80017513</v>
      </c>
      <c r="E143" s="39">
        <v>0</v>
      </c>
      <c r="F143" s="39">
        <v>21.6290303</v>
      </c>
      <c r="G143" s="39">
        <v>0</v>
      </c>
      <c r="H143" s="39">
        <v>0</v>
      </c>
      <c r="I143" s="39">
        <v>0</v>
      </c>
      <c r="J143" s="39">
        <v>0</v>
      </c>
      <c r="K143" s="39" t="s">
        <v>360</v>
      </c>
      <c r="L143" s="39">
        <v>32</v>
      </c>
      <c r="M143" s="39">
        <v>0</v>
      </c>
      <c r="N143" s="39">
        <v>0</v>
      </c>
      <c r="O143" s="39">
        <v>0</v>
      </c>
      <c r="P143" s="39">
        <v>0</v>
      </c>
      <c r="Q143" s="39">
        <v>0</v>
      </c>
      <c r="R143" s="39">
        <v>0</v>
      </c>
      <c r="S143" s="39">
        <v>8.6160065499999998</v>
      </c>
      <c r="T143" s="39">
        <v>0</v>
      </c>
      <c r="U143" s="39">
        <v>0</v>
      </c>
      <c r="V143" s="39">
        <v>0</v>
      </c>
      <c r="W143" s="39">
        <v>0</v>
      </c>
      <c r="X143" s="39" t="s">
        <v>361</v>
      </c>
      <c r="Y143" s="39">
        <v>4</v>
      </c>
      <c r="Z143" s="39">
        <v>6.6000000000000003E-2</v>
      </c>
      <c r="AA143" s="39">
        <v>0</v>
      </c>
      <c r="AB143" s="39">
        <v>0</v>
      </c>
      <c r="AC143" s="39">
        <v>0</v>
      </c>
      <c r="AD143" s="39">
        <v>0</v>
      </c>
      <c r="AE143" s="39">
        <f t="shared" si="39"/>
        <v>0</v>
      </c>
      <c r="AF143" s="65">
        <v>0</v>
      </c>
      <c r="AG143" s="39">
        <f t="shared" si="40"/>
        <v>-13.01302375</v>
      </c>
      <c r="AH143" s="65">
        <f t="shared" si="37"/>
        <v>-0.60164619354201931</v>
      </c>
      <c r="AI143" s="40" t="s">
        <v>362</v>
      </c>
      <c r="AJ143" s="15"/>
      <c r="AK143" s="20"/>
      <c r="AM143" s="20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</row>
    <row r="144" spans="1:64" ht="94.5" x14ac:dyDescent="0.25">
      <c r="A144" s="37" t="s">
        <v>224</v>
      </c>
      <c r="B144" s="38" t="s">
        <v>363</v>
      </c>
      <c r="C144" s="43" t="s">
        <v>364</v>
      </c>
      <c r="D144" s="39">
        <v>5.9140000000000006</v>
      </c>
      <c r="E144" s="39">
        <v>0</v>
      </c>
      <c r="F144" s="39">
        <v>5.5410000000000004</v>
      </c>
      <c r="G144" s="39">
        <v>0</v>
      </c>
      <c r="H144" s="39">
        <v>0</v>
      </c>
      <c r="I144" s="39">
        <v>0</v>
      </c>
      <c r="J144" s="39">
        <v>0</v>
      </c>
      <c r="K144" s="39" t="s">
        <v>365</v>
      </c>
      <c r="L144" s="39">
        <v>37</v>
      </c>
      <c r="M144" s="39">
        <v>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39">
        <v>0</v>
      </c>
      <c r="T144" s="39">
        <v>0</v>
      </c>
      <c r="U144" s="39">
        <v>0</v>
      </c>
      <c r="V144" s="39">
        <v>0</v>
      </c>
      <c r="W144" s="39">
        <v>0</v>
      </c>
      <c r="X144" s="39">
        <v>0</v>
      </c>
      <c r="Y144" s="39">
        <v>0</v>
      </c>
      <c r="Z144" s="39">
        <v>0</v>
      </c>
      <c r="AA144" s="39">
        <v>0</v>
      </c>
      <c r="AB144" s="39">
        <v>0</v>
      </c>
      <c r="AC144" s="39">
        <v>0</v>
      </c>
      <c r="AD144" s="39">
        <v>0</v>
      </c>
      <c r="AE144" s="39">
        <f t="shared" si="39"/>
        <v>0</v>
      </c>
      <c r="AF144" s="65">
        <v>0</v>
      </c>
      <c r="AG144" s="39">
        <f t="shared" si="40"/>
        <v>-5.5410000000000004</v>
      </c>
      <c r="AH144" s="65">
        <f t="shared" si="37"/>
        <v>-1</v>
      </c>
      <c r="AI144" s="40" t="s">
        <v>366</v>
      </c>
      <c r="AJ144" s="15"/>
      <c r="AK144" s="20"/>
      <c r="AM144" s="20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</row>
    <row r="145" spans="1:64" ht="31.5" x14ac:dyDescent="0.25">
      <c r="A145" s="37" t="s">
        <v>224</v>
      </c>
      <c r="B145" s="38" t="s">
        <v>367</v>
      </c>
      <c r="C145" s="43" t="s">
        <v>368</v>
      </c>
      <c r="D145" s="39">
        <v>65.287831000000011</v>
      </c>
      <c r="E145" s="49">
        <v>0</v>
      </c>
      <c r="F145" s="39">
        <v>65.287830999999997</v>
      </c>
      <c r="G145" s="39">
        <v>0</v>
      </c>
      <c r="H145" s="39">
        <v>0</v>
      </c>
      <c r="I145" s="49">
        <v>0</v>
      </c>
      <c r="J145" s="39">
        <v>0</v>
      </c>
      <c r="K145" s="39" t="s">
        <v>369</v>
      </c>
      <c r="L145" s="49">
        <v>0</v>
      </c>
      <c r="M145" s="49">
        <v>0.15</v>
      </c>
      <c r="N145" s="39">
        <v>0</v>
      </c>
      <c r="O145" s="49">
        <v>0</v>
      </c>
      <c r="P145" s="49">
        <v>0</v>
      </c>
      <c r="Q145" s="49">
        <v>0</v>
      </c>
      <c r="R145" s="39">
        <v>0</v>
      </c>
      <c r="S145" s="39">
        <v>0</v>
      </c>
      <c r="T145" s="39">
        <v>0</v>
      </c>
      <c r="U145" s="39">
        <v>0</v>
      </c>
      <c r="V145" s="39">
        <v>0</v>
      </c>
      <c r="W145" s="39">
        <v>0</v>
      </c>
      <c r="X145" s="39">
        <v>0</v>
      </c>
      <c r="Y145" s="39">
        <v>0</v>
      </c>
      <c r="Z145" s="39">
        <v>0</v>
      </c>
      <c r="AA145" s="39">
        <v>0</v>
      </c>
      <c r="AB145" s="39">
        <v>0</v>
      </c>
      <c r="AC145" s="39">
        <v>0</v>
      </c>
      <c r="AD145" s="39">
        <v>0</v>
      </c>
      <c r="AE145" s="39">
        <f t="shared" si="39"/>
        <v>0</v>
      </c>
      <c r="AF145" s="65">
        <v>0</v>
      </c>
      <c r="AG145" s="39">
        <f t="shared" si="40"/>
        <v>-65.287830999999997</v>
      </c>
      <c r="AH145" s="65">
        <f t="shared" si="37"/>
        <v>-1</v>
      </c>
      <c r="AI145" s="40" t="s">
        <v>370</v>
      </c>
      <c r="AJ145" s="15"/>
      <c r="AK145" s="20"/>
      <c r="AM145" s="20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</row>
    <row r="146" spans="1:64" ht="47.25" x14ac:dyDescent="0.25">
      <c r="A146" s="37" t="s">
        <v>224</v>
      </c>
      <c r="B146" s="38" t="s">
        <v>371</v>
      </c>
      <c r="C146" s="43" t="s">
        <v>372</v>
      </c>
      <c r="D146" s="39" t="s">
        <v>37</v>
      </c>
      <c r="E146" s="49" t="s">
        <v>37</v>
      </c>
      <c r="F146" s="39" t="s">
        <v>37</v>
      </c>
      <c r="G146" s="39" t="s">
        <v>37</v>
      </c>
      <c r="H146" s="39" t="s">
        <v>37</v>
      </c>
      <c r="I146" s="49" t="s">
        <v>37</v>
      </c>
      <c r="J146" s="39" t="s">
        <v>37</v>
      </c>
      <c r="K146" s="39" t="s">
        <v>37</v>
      </c>
      <c r="L146" s="49" t="s">
        <v>37</v>
      </c>
      <c r="M146" s="49" t="s">
        <v>37</v>
      </c>
      <c r="N146" s="39" t="s">
        <v>37</v>
      </c>
      <c r="O146" s="49" t="s">
        <v>37</v>
      </c>
      <c r="P146" s="49" t="s">
        <v>37</v>
      </c>
      <c r="Q146" s="49" t="s">
        <v>37</v>
      </c>
      <c r="R146" s="39">
        <v>0</v>
      </c>
      <c r="S146" s="39">
        <v>6.9416666600000001</v>
      </c>
      <c r="T146" s="39">
        <v>0</v>
      </c>
      <c r="U146" s="39">
        <v>0</v>
      </c>
      <c r="V146" s="39">
        <v>0</v>
      </c>
      <c r="W146" s="39">
        <v>0</v>
      </c>
      <c r="X146" s="39" t="s">
        <v>373</v>
      </c>
      <c r="Y146" s="39">
        <v>2</v>
      </c>
      <c r="Z146" s="39">
        <v>0</v>
      </c>
      <c r="AA146" s="39">
        <v>0</v>
      </c>
      <c r="AB146" s="39">
        <v>0</v>
      </c>
      <c r="AC146" s="39">
        <v>0</v>
      </c>
      <c r="AD146" s="39">
        <v>0</v>
      </c>
      <c r="AE146" s="39" t="s">
        <v>37</v>
      </c>
      <c r="AF146" s="65" t="s">
        <v>37</v>
      </c>
      <c r="AG146" s="39" t="s">
        <v>37</v>
      </c>
      <c r="AH146" s="65" t="s">
        <v>37</v>
      </c>
      <c r="AI146" s="40" t="s">
        <v>374</v>
      </c>
      <c r="AJ146" s="15"/>
      <c r="AK146" s="20"/>
      <c r="AM146" s="20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</row>
    <row r="147" spans="1:64" ht="47.25" x14ac:dyDescent="0.25">
      <c r="A147" s="37" t="s">
        <v>224</v>
      </c>
      <c r="B147" s="38" t="s">
        <v>375</v>
      </c>
      <c r="C147" s="38" t="s">
        <v>376</v>
      </c>
      <c r="D147" s="39" t="s">
        <v>37</v>
      </c>
      <c r="E147" s="49" t="s">
        <v>37</v>
      </c>
      <c r="F147" s="39" t="s">
        <v>37</v>
      </c>
      <c r="G147" s="39" t="s">
        <v>37</v>
      </c>
      <c r="H147" s="39" t="s">
        <v>37</v>
      </c>
      <c r="I147" s="49" t="s">
        <v>37</v>
      </c>
      <c r="J147" s="39" t="s">
        <v>37</v>
      </c>
      <c r="K147" s="39" t="s">
        <v>37</v>
      </c>
      <c r="L147" s="49" t="s">
        <v>37</v>
      </c>
      <c r="M147" s="49" t="s">
        <v>37</v>
      </c>
      <c r="N147" s="39" t="s">
        <v>37</v>
      </c>
      <c r="O147" s="49" t="s">
        <v>37</v>
      </c>
      <c r="P147" s="49" t="s">
        <v>37</v>
      </c>
      <c r="Q147" s="49" t="s">
        <v>37</v>
      </c>
      <c r="R147" s="39">
        <v>0</v>
      </c>
      <c r="S147" s="39">
        <v>3.2285059999999999</v>
      </c>
      <c r="T147" s="39">
        <v>0</v>
      </c>
      <c r="U147" s="39">
        <v>0</v>
      </c>
      <c r="V147" s="39">
        <v>0</v>
      </c>
      <c r="W147" s="39">
        <v>0</v>
      </c>
      <c r="X147" s="39" t="s">
        <v>377</v>
      </c>
      <c r="Y147" s="39">
        <v>2</v>
      </c>
      <c r="Z147" s="39">
        <v>0</v>
      </c>
      <c r="AA147" s="39">
        <v>0</v>
      </c>
      <c r="AB147" s="39">
        <v>0</v>
      </c>
      <c r="AC147" s="39">
        <v>0</v>
      </c>
      <c r="AD147" s="39">
        <v>0</v>
      </c>
      <c r="AE147" s="39" t="s">
        <v>37</v>
      </c>
      <c r="AF147" s="65" t="s">
        <v>37</v>
      </c>
      <c r="AG147" s="39" t="s">
        <v>37</v>
      </c>
      <c r="AH147" s="65" t="s">
        <v>37</v>
      </c>
      <c r="AI147" s="40" t="s">
        <v>374</v>
      </c>
      <c r="AJ147" s="15"/>
      <c r="AK147" s="20"/>
      <c r="AM147" s="20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</row>
    <row r="148" spans="1:64" ht="31.5" x14ac:dyDescent="0.25">
      <c r="A148" s="37" t="s">
        <v>224</v>
      </c>
      <c r="B148" s="39" t="s">
        <v>378</v>
      </c>
      <c r="C148" s="38" t="s">
        <v>379</v>
      </c>
      <c r="D148" s="39" t="s">
        <v>37</v>
      </c>
      <c r="E148" s="39" t="s">
        <v>37</v>
      </c>
      <c r="F148" s="39" t="s">
        <v>37</v>
      </c>
      <c r="G148" s="39" t="s">
        <v>37</v>
      </c>
      <c r="H148" s="39" t="s">
        <v>37</v>
      </c>
      <c r="I148" s="39" t="s">
        <v>37</v>
      </c>
      <c r="J148" s="39" t="s">
        <v>37</v>
      </c>
      <c r="K148" s="39" t="s">
        <v>37</v>
      </c>
      <c r="L148" s="39" t="s">
        <v>37</v>
      </c>
      <c r="M148" s="39" t="s">
        <v>37</v>
      </c>
      <c r="N148" s="39" t="s">
        <v>37</v>
      </c>
      <c r="O148" s="39" t="s">
        <v>37</v>
      </c>
      <c r="P148" s="39" t="s">
        <v>37</v>
      </c>
      <c r="Q148" s="39" t="s">
        <v>37</v>
      </c>
      <c r="R148" s="39">
        <v>0</v>
      </c>
      <c r="S148" s="39">
        <v>2.15416667</v>
      </c>
      <c r="T148" s="39">
        <v>0</v>
      </c>
      <c r="U148" s="39">
        <v>0</v>
      </c>
      <c r="V148" s="39">
        <v>0</v>
      </c>
      <c r="W148" s="39">
        <v>0</v>
      </c>
      <c r="X148" s="39" t="s">
        <v>352</v>
      </c>
      <c r="Y148" s="39">
        <v>1</v>
      </c>
      <c r="Z148" s="39">
        <v>0</v>
      </c>
      <c r="AA148" s="39">
        <v>0</v>
      </c>
      <c r="AB148" s="39">
        <v>0</v>
      </c>
      <c r="AC148" s="39">
        <v>0</v>
      </c>
      <c r="AD148" s="39">
        <v>0</v>
      </c>
      <c r="AE148" s="39" t="s">
        <v>37</v>
      </c>
      <c r="AF148" s="65" t="s">
        <v>37</v>
      </c>
      <c r="AG148" s="39" t="s">
        <v>37</v>
      </c>
      <c r="AH148" s="65" t="s">
        <v>37</v>
      </c>
      <c r="AI148" s="40" t="s">
        <v>353</v>
      </c>
      <c r="AJ148" s="15"/>
      <c r="AK148" s="20"/>
      <c r="AM148" s="20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</row>
    <row r="149" spans="1:64" ht="31.5" x14ac:dyDescent="0.25">
      <c r="A149" s="37" t="s">
        <v>224</v>
      </c>
      <c r="B149" s="38" t="s">
        <v>380</v>
      </c>
      <c r="C149" s="38" t="s">
        <v>381</v>
      </c>
      <c r="D149" s="39">
        <v>6.8092113699999999</v>
      </c>
      <c r="E149" s="39">
        <v>0</v>
      </c>
      <c r="F149" s="39">
        <v>2.23047073</v>
      </c>
      <c r="G149" s="39">
        <v>0</v>
      </c>
      <c r="H149" s="39">
        <v>0</v>
      </c>
      <c r="I149" s="39">
        <v>0</v>
      </c>
      <c r="J149" s="39">
        <v>0</v>
      </c>
      <c r="K149" s="39" t="s">
        <v>305</v>
      </c>
      <c r="L149" s="39">
        <v>2</v>
      </c>
      <c r="M149" s="39">
        <v>0</v>
      </c>
      <c r="N149" s="39">
        <v>0</v>
      </c>
      <c r="O149" s="39">
        <v>0</v>
      </c>
      <c r="P149" s="39">
        <v>0</v>
      </c>
      <c r="Q149" s="39">
        <v>0</v>
      </c>
      <c r="R149" s="39">
        <v>0</v>
      </c>
      <c r="S149" s="39">
        <v>0</v>
      </c>
      <c r="T149" s="39">
        <v>0</v>
      </c>
      <c r="U149" s="39">
        <v>0</v>
      </c>
      <c r="V149" s="39">
        <v>0</v>
      </c>
      <c r="W149" s="39">
        <v>0</v>
      </c>
      <c r="X149" s="39">
        <v>0</v>
      </c>
      <c r="Y149" s="39">
        <v>0</v>
      </c>
      <c r="Z149" s="39">
        <v>0</v>
      </c>
      <c r="AA149" s="39">
        <v>0</v>
      </c>
      <c r="AB149" s="39">
        <v>0</v>
      </c>
      <c r="AC149" s="39">
        <v>0</v>
      </c>
      <c r="AD149" s="39">
        <v>0</v>
      </c>
      <c r="AE149" s="39">
        <f t="shared" si="39"/>
        <v>0</v>
      </c>
      <c r="AF149" s="65">
        <v>0</v>
      </c>
      <c r="AG149" s="39">
        <f t="shared" si="40"/>
        <v>-2.23047073</v>
      </c>
      <c r="AH149" s="65">
        <f t="shared" si="37"/>
        <v>-1</v>
      </c>
      <c r="AI149" s="40" t="s">
        <v>306</v>
      </c>
      <c r="AJ149" s="15"/>
      <c r="AK149" s="20"/>
      <c r="AM149" s="20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</row>
    <row r="150" spans="1:64" ht="31.5" x14ac:dyDescent="0.25">
      <c r="A150" s="37" t="s">
        <v>224</v>
      </c>
      <c r="B150" s="38" t="s">
        <v>382</v>
      </c>
      <c r="C150" s="38" t="s">
        <v>383</v>
      </c>
      <c r="D150" s="39">
        <v>9.977219569999999</v>
      </c>
      <c r="E150" s="39">
        <v>0</v>
      </c>
      <c r="F150" s="39">
        <v>2.5888321900000002</v>
      </c>
      <c r="G150" s="39">
        <v>0</v>
      </c>
      <c r="H150" s="39">
        <v>0</v>
      </c>
      <c r="I150" s="39">
        <v>0</v>
      </c>
      <c r="J150" s="39">
        <v>0</v>
      </c>
      <c r="K150" s="39" t="s">
        <v>305</v>
      </c>
      <c r="L150" s="39">
        <v>1</v>
      </c>
      <c r="M150" s="39">
        <v>0</v>
      </c>
      <c r="N150" s="39">
        <v>0</v>
      </c>
      <c r="O150" s="39">
        <v>0</v>
      </c>
      <c r="P150" s="39">
        <v>0</v>
      </c>
      <c r="Q150" s="39">
        <v>0</v>
      </c>
      <c r="R150" s="39">
        <v>0</v>
      </c>
      <c r="S150" s="39">
        <v>0</v>
      </c>
      <c r="T150" s="39">
        <v>0</v>
      </c>
      <c r="U150" s="39">
        <v>0</v>
      </c>
      <c r="V150" s="39">
        <v>0</v>
      </c>
      <c r="W150" s="39">
        <v>0</v>
      </c>
      <c r="X150" s="39">
        <v>0</v>
      </c>
      <c r="Y150" s="39">
        <v>0</v>
      </c>
      <c r="Z150" s="39">
        <v>0</v>
      </c>
      <c r="AA150" s="39">
        <v>0</v>
      </c>
      <c r="AB150" s="39">
        <v>0</v>
      </c>
      <c r="AC150" s="39">
        <v>0</v>
      </c>
      <c r="AD150" s="39">
        <v>0</v>
      </c>
      <c r="AE150" s="39">
        <f t="shared" si="39"/>
        <v>0</v>
      </c>
      <c r="AF150" s="65">
        <v>0</v>
      </c>
      <c r="AG150" s="39">
        <f t="shared" si="40"/>
        <v>-2.5888321900000002</v>
      </c>
      <c r="AH150" s="65">
        <f t="shared" ref="AH150:AH171" si="41">AG150/F150</f>
        <v>-1</v>
      </c>
      <c r="AI150" s="40" t="s">
        <v>306</v>
      </c>
      <c r="AJ150" s="15"/>
      <c r="AK150" s="20"/>
      <c r="AM150" s="20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</row>
    <row r="151" spans="1:64" ht="31.5" x14ac:dyDescent="0.25">
      <c r="A151" s="37" t="s">
        <v>224</v>
      </c>
      <c r="B151" s="38" t="s">
        <v>384</v>
      </c>
      <c r="C151" s="43" t="s">
        <v>385</v>
      </c>
      <c r="D151" s="39">
        <v>6.9994544400000001</v>
      </c>
      <c r="E151" s="39">
        <v>0</v>
      </c>
      <c r="F151" s="39">
        <v>2.4179886100000001</v>
      </c>
      <c r="G151" s="39">
        <v>0</v>
      </c>
      <c r="H151" s="39">
        <v>0</v>
      </c>
      <c r="I151" s="39">
        <v>0</v>
      </c>
      <c r="J151" s="39">
        <v>0</v>
      </c>
      <c r="K151" s="39" t="s">
        <v>305</v>
      </c>
      <c r="L151" s="39">
        <v>1</v>
      </c>
      <c r="M151" s="39">
        <v>0</v>
      </c>
      <c r="N151" s="39">
        <v>0</v>
      </c>
      <c r="O151" s="39">
        <v>0</v>
      </c>
      <c r="P151" s="39">
        <v>0</v>
      </c>
      <c r="Q151" s="39">
        <v>0</v>
      </c>
      <c r="R151" s="39">
        <v>0</v>
      </c>
      <c r="S151" s="39">
        <v>0</v>
      </c>
      <c r="T151" s="39">
        <v>0</v>
      </c>
      <c r="U151" s="39">
        <v>0</v>
      </c>
      <c r="V151" s="39">
        <v>0</v>
      </c>
      <c r="W151" s="39">
        <v>0</v>
      </c>
      <c r="X151" s="39">
        <v>0</v>
      </c>
      <c r="Y151" s="39">
        <v>0</v>
      </c>
      <c r="Z151" s="39">
        <v>0</v>
      </c>
      <c r="AA151" s="39">
        <v>0</v>
      </c>
      <c r="AB151" s="39">
        <v>0</v>
      </c>
      <c r="AC151" s="39">
        <v>0</v>
      </c>
      <c r="AD151" s="39">
        <v>0</v>
      </c>
      <c r="AE151" s="39">
        <f t="shared" si="39"/>
        <v>0</v>
      </c>
      <c r="AF151" s="65">
        <v>0</v>
      </c>
      <c r="AG151" s="39">
        <f t="shared" si="40"/>
        <v>-2.4179886100000001</v>
      </c>
      <c r="AH151" s="65">
        <f t="shared" si="41"/>
        <v>-1</v>
      </c>
      <c r="AI151" s="40" t="s">
        <v>306</v>
      </c>
      <c r="AJ151" s="15"/>
      <c r="AK151" s="20"/>
      <c r="AM151" s="20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</row>
    <row r="152" spans="1:64" ht="47.25" x14ac:dyDescent="0.25">
      <c r="A152" s="37" t="s">
        <v>224</v>
      </c>
      <c r="B152" s="38" t="s">
        <v>386</v>
      </c>
      <c r="C152" s="43" t="s">
        <v>387</v>
      </c>
      <c r="D152" s="39">
        <v>260.39</v>
      </c>
      <c r="E152" s="39">
        <v>0</v>
      </c>
      <c r="F152" s="39">
        <v>11.65</v>
      </c>
      <c r="G152" s="39">
        <v>0</v>
      </c>
      <c r="H152" s="39">
        <v>0</v>
      </c>
      <c r="I152" s="39">
        <v>0</v>
      </c>
      <c r="J152" s="39">
        <v>0</v>
      </c>
      <c r="K152" s="39" t="s">
        <v>388</v>
      </c>
      <c r="L152" s="39">
        <v>3</v>
      </c>
      <c r="M152" s="39">
        <v>0</v>
      </c>
      <c r="N152" s="39">
        <v>0</v>
      </c>
      <c r="O152" s="39">
        <v>0</v>
      </c>
      <c r="P152" s="39">
        <v>0</v>
      </c>
      <c r="Q152" s="39">
        <v>0</v>
      </c>
      <c r="R152" s="39">
        <v>0</v>
      </c>
      <c r="S152" s="39">
        <v>0</v>
      </c>
      <c r="T152" s="39">
        <v>0</v>
      </c>
      <c r="U152" s="39">
        <v>0</v>
      </c>
      <c r="V152" s="39">
        <v>0</v>
      </c>
      <c r="W152" s="39">
        <v>0</v>
      </c>
      <c r="X152" s="39">
        <v>0</v>
      </c>
      <c r="Y152" s="39">
        <v>0</v>
      </c>
      <c r="Z152" s="39">
        <v>0</v>
      </c>
      <c r="AA152" s="39">
        <v>0</v>
      </c>
      <c r="AB152" s="39">
        <v>0</v>
      </c>
      <c r="AC152" s="39">
        <v>0</v>
      </c>
      <c r="AD152" s="39">
        <v>0</v>
      </c>
      <c r="AE152" s="39">
        <f t="shared" si="39"/>
        <v>0</v>
      </c>
      <c r="AF152" s="65">
        <v>0</v>
      </c>
      <c r="AG152" s="39">
        <f t="shared" si="40"/>
        <v>-11.65</v>
      </c>
      <c r="AH152" s="65">
        <f t="shared" si="41"/>
        <v>-1</v>
      </c>
      <c r="AI152" s="40" t="s">
        <v>389</v>
      </c>
      <c r="AJ152" s="15"/>
      <c r="AK152" s="20"/>
      <c r="AM152" s="20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</row>
    <row r="153" spans="1:64" ht="31.5" x14ac:dyDescent="0.25">
      <c r="A153" s="37" t="s">
        <v>224</v>
      </c>
      <c r="B153" s="38" t="s">
        <v>390</v>
      </c>
      <c r="C153" s="43" t="s">
        <v>391</v>
      </c>
      <c r="D153" s="39" t="s">
        <v>37</v>
      </c>
      <c r="E153" s="39" t="s">
        <v>37</v>
      </c>
      <c r="F153" s="39" t="s">
        <v>37</v>
      </c>
      <c r="G153" s="39" t="s">
        <v>37</v>
      </c>
      <c r="H153" s="39" t="s">
        <v>37</v>
      </c>
      <c r="I153" s="39" t="s">
        <v>37</v>
      </c>
      <c r="J153" s="39" t="s">
        <v>37</v>
      </c>
      <c r="K153" s="39" t="s">
        <v>37</v>
      </c>
      <c r="L153" s="39" t="s">
        <v>37</v>
      </c>
      <c r="M153" s="39" t="s">
        <v>37</v>
      </c>
      <c r="N153" s="39" t="s">
        <v>37</v>
      </c>
      <c r="O153" s="39" t="s">
        <v>37</v>
      </c>
      <c r="P153" s="39" t="s">
        <v>37</v>
      </c>
      <c r="Q153" s="39" t="s">
        <v>37</v>
      </c>
      <c r="R153" s="39">
        <v>0</v>
      </c>
      <c r="S153" s="39">
        <v>0</v>
      </c>
      <c r="T153" s="39">
        <v>0</v>
      </c>
      <c r="U153" s="39">
        <v>0</v>
      </c>
      <c r="V153" s="39">
        <v>0</v>
      </c>
      <c r="W153" s="39">
        <v>0</v>
      </c>
      <c r="X153" s="39">
        <v>0</v>
      </c>
      <c r="Y153" s="39">
        <v>0</v>
      </c>
      <c r="Z153" s="39">
        <v>0</v>
      </c>
      <c r="AA153" s="39">
        <v>0</v>
      </c>
      <c r="AB153" s="39">
        <v>0</v>
      </c>
      <c r="AC153" s="39">
        <v>0</v>
      </c>
      <c r="AD153" s="39">
        <v>0</v>
      </c>
      <c r="AE153" s="39" t="s">
        <v>37</v>
      </c>
      <c r="AF153" s="65" t="s">
        <v>37</v>
      </c>
      <c r="AG153" s="39" t="s">
        <v>37</v>
      </c>
      <c r="AH153" s="65" t="s">
        <v>37</v>
      </c>
      <c r="AI153" s="40" t="s">
        <v>392</v>
      </c>
      <c r="AJ153" s="15"/>
      <c r="AK153" s="20"/>
      <c r="AM153" s="20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</row>
    <row r="154" spans="1:64" ht="47.25" x14ac:dyDescent="0.25">
      <c r="A154" s="37" t="s">
        <v>224</v>
      </c>
      <c r="B154" s="43" t="s">
        <v>393</v>
      </c>
      <c r="C154" s="43" t="s">
        <v>394</v>
      </c>
      <c r="D154" s="39">
        <v>52.890012419999998</v>
      </c>
      <c r="E154" s="39">
        <v>0</v>
      </c>
      <c r="F154" s="39">
        <v>8.0176697299999997</v>
      </c>
      <c r="G154" s="39">
        <v>0</v>
      </c>
      <c r="H154" s="39">
        <v>0</v>
      </c>
      <c r="I154" s="39">
        <v>0</v>
      </c>
      <c r="J154" s="39">
        <v>0</v>
      </c>
      <c r="K154" s="39" t="s">
        <v>395</v>
      </c>
      <c r="L154" s="39">
        <v>2</v>
      </c>
      <c r="M154" s="39">
        <v>0</v>
      </c>
      <c r="N154" s="39">
        <v>0</v>
      </c>
      <c r="O154" s="39">
        <v>0</v>
      </c>
      <c r="P154" s="39">
        <v>0</v>
      </c>
      <c r="Q154" s="39">
        <v>0</v>
      </c>
      <c r="R154" s="39">
        <v>0</v>
      </c>
      <c r="S154" s="39">
        <v>0</v>
      </c>
      <c r="T154" s="39">
        <v>0</v>
      </c>
      <c r="U154" s="39">
        <v>0</v>
      </c>
      <c r="V154" s="39">
        <v>0</v>
      </c>
      <c r="W154" s="39">
        <v>0</v>
      </c>
      <c r="X154" s="39">
        <v>0</v>
      </c>
      <c r="Y154" s="39">
        <v>0</v>
      </c>
      <c r="Z154" s="39">
        <v>0</v>
      </c>
      <c r="AA154" s="39">
        <v>0</v>
      </c>
      <c r="AB154" s="39">
        <v>0</v>
      </c>
      <c r="AC154" s="39">
        <v>0</v>
      </c>
      <c r="AD154" s="39">
        <v>0</v>
      </c>
      <c r="AE154" s="39">
        <f t="shared" si="39"/>
        <v>0</v>
      </c>
      <c r="AF154" s="65">
        <v>0</v>
      </c>
      <c r="AG154" s="39">
        <f t="shared" si="40"/>
        <v>-8.0176697299999997</v>
      </c>
      <c r="AH154" s="65">
        <f t="shared" si="41"/>
        <v>-1</v>
      </c>
      <c r="AI154" s="40" t="s">
        <v>396</v>
      </c>
      <c r="AJ154" s="15"/>
      <c r="AK154" s="20"/>
      <c r="AM154" s="20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</row>
    <row r="155" spans="1:64" ht="47.25" x14ac:dyDescent="0.25">
      <c r="A155" s="37" t="s">
        <v>224</v>
      </c>
      <c r="B155" s="43" t="s">
        <v>397</v>
      </c>
      <c r="C155" s="43" t="s">
        <v>398</v>
      </c>
      <c r="D155" s="39">
        <v>73.295856189999995</v>
      </c>
      <c r="E155" s="39">
        <v>0</v>
      </c>
      <c r="F155" s="39">
        <v>59.531377089999992</v>
      </c>
      <c r="G155" s="39">
        <v>0</v>
      </c>
      <c r="H155" s="39">
        <v>0</v>
      </c>
      <c r="I155" s="39">
        <v>0</v>
      </c>
      <c r="J155" s="39">
        <v>0</v>
      </c>
      <c r="K155" s="39" t="s">
        <v>305</v>
      </c>
      <c r="L155" s="39">
        <v>1</v>
      </c>
      <c r="M155" s="39">
        <v>0</v>
      </c>
      <c r="N155" s="39">
        <v>0</v>
      </c>
      <c r="O155" s="39">
        <v>0</v>
      </c>
      <c r="P155" s="39">
        <v>0</v>
      </c>
      <c r="Q155" s="39">
        <v>0</v>
      </c>
      <c r="R155" s="39">
        <v>0</v>
      </c>
      <c r="S155" s="39">
        <v>0</v>
      </c>
      <c r="T155" s="39">
        <v>0</v>
      </c>
      <c r="U155" s="39">
        <v>0</v>
      </c>
      <c r="V155" s="39">
        <v>0</v>
      </c>
      <c r="W155" s="39">
        <v>0</v>
      </c>
      <c r="X155" s="39">
        <v>0</v>
      </c>
      <c r="Y155" s="39">
        <v>0</v>
      </c>
      <c r="Z155" s="39">
        <v>0</v>
      </c>
      <c r="AA155" s="39">
        <v>0</v>
      </c>
      <c r="AB155" s="39">
        <v>0</v>
      </c>
      <c r="AC155" s="39">
        <v>0</v>
      </c>
      <c r="AD155" s="39">
        <v>0</v>
      </c>
      <c r="AE155" s="39">
        <f t="shared" si="39"/>
        <v>0</v>
      </c>
      <c r="AF155" s="65">
        <v>0</v>
      </c>
      <c r="AG155" s="39">
        <f t="shared" si="40"/>
        <v>-59.531377089999992</v>
      </c>
      <c r="AH155" s="65">
        <f t="shared" si="41"/>
        <v>-1</v>
      </c>
      <c r="AI155" s="40" t="s">
        <v>399</v>
      </c>
      <c r="AJ155" s="15"/>
      <c r="AK155" s="20"/>
      <c r="AM155" s="20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</row>
    <row r="156" spans="1:64" ht="47.25" x14ac:dyDescent="0.25">
      <c r="A156" s="27" t="s">
        <v>400</v>
      </c>
      <c r="B156" s="28" t="s">
        <v>401</v>
      </c>
      <c r="C156" s="29" t="s">
        <v>36</v>
      </c>
      <c r="D156" s="36">
        <f>D157</f>
        <v>0</v>
      </c>
      <c r="E156" s="36">
        <f>E157</f>
        <v>0</v>
      </c>
      <c r="F156" s="36">
        <f t="shared" ref="F156:AG156" si="42">F157</f>
        <v>0</v>
      </c>
      <c r="G156" s="36">
        <f t="shared" si="42"/>
        <v>0</v>
      </c>
      <c r="H156" s="36">
        <f t="shared" si="42"/>
        <v>0</v>
      </c>
      <c r="I156" s="36">
        <f t="shared" si="42"/>
        <v>0</v>
      </c>
      <c r="J156" s="36">
        <f t="shared" si="42"/>
        <v>0</v>
      </c>
      <c r="K156" s="36">
        <f t="shared" si="42"/>
        <v>0</v>
      </c>
      <c r="L156" s="36">
        <f t="shared" si="42"/>
        <v>0</v>
      </c>
      <c r="M156" s="36">
        <f t="shared" si="42"/>
        <v>0</v>
      </c>
      <c r="N156" s="36">
        <f t="shared" si="42"/>
        <v>0</v>
      </c>
      <c r="O156" s="36">
        <f t="shared" si="42"/>
        <v>0</v>
      </c>
      <c r="P156" s="36">
        <f t="shared" si="42"/>
        <v>0</v>
      </c>
      <c r="Q156" s="36">
        <f t="shared" si="42"/>
        <v>0</v>
      </c>
      <c r="R156" s="36">
        <f t="shared" si="42"/>
        <v>0</v>
      </c>
      <c r="S156" s="36">
        <f t="shared" si="42"/>
        <v>0</v>
      </c>
      <c r="T156" s="36">
        <f t="shared" si="42"/>
        <v>0</v>
      </c>
      <c r="U156" s="36">
        <f t="shared" si="42"/>
        <v>0</v>
      </c>
      <c r="V156" s="36">
        <f t="shared" si="42"/>
        <v>0</v>
      </c>
      <c r="W156" s="36">
        <f t="shared" si="42"/>
        <v>0</v>
      </c>
      <c r="X156" s="36">
        <f t="shared" si="42"/>
        <v>0</v>
      </c>
      <c r="Y156" s="36">
        <f t="shared" si="42"/>
        <v>0</v>
      </c>
      <c r="Z156" s="36">
        <f t="shared" si="42"/>
        <v>0</v>
      </c>
      <c r="AA156" s="36">
        <f t="shared" si="42"/>
        <v>0</v>
      </c>
      <c r="AB156" s="36">
        <f t="shared" si="42"/>
        <v>0</v>
      </c>
      <c r="AC156" s="36">
        <f t="shared" si="42"/>
        <v>0</v>
      </c>
      <c r="AD156" s="36">
        <f t="shared" si="42"/>
        <v>0</v>
      </c>
      <c r="AE156" s="36">
        <f t="shared" si="42"/>
        <v>0</v>
      </c>
      <c r="AF156" s="31">
        <v>0</v>
      </c>
      <c r="AG156" s="36">
        <f t="shared" si="42"/>
        <v>0</v>
      </c>
      <c r="AH156" s="31">
        <v>0</v>
      </c>
      <c r="AI156" s="32" t="s">
        <v>37</v>
      </c>
      <c r="AJ156" s="15"/>
      <c r="AK156" s="20"/>
      <c r="AM156" s="20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</row>
    <row r="157" spans="1:64" x14ac:dyDescent="0.25">
      <c r="A157" s="27" t="s">
        <v>402</v>
      </c>
      <c r="B157" s="28" t="s">
        <v>403</v>
      </c>
      <c r="C157" s="29" t="s">
        <v>36</v>
      </c>
      <c r="D157" s="36">
        <f>D158+D159</f>
        <v>0</v>
      </c>
      <c r="E157" s="36">
        <f>E158+E159</f>
        <v>0</v>
      </c>
      <c r="F157" s="36">
        <f t="shared" ref="F157:AG157" si="43">F158+F159</f>
        <v>0</v>
      </c>
      <c r="G157" s="36">
        <f t="shared" si="43"/>
        <v>0</v>
      </c>
      <c r="H157" s="36">
        <f t="shared" si="43"/>
        <v>0</v>
      </c>
      <c r="I157" s="36">
        <f t="shared" si="43"/>
        <v>0</v>
      </c>
      <c r="J157" s="36">
        <f t="shared" si="43"/>
        <v>0</v>
      </c>
      <c r="K157" s="36">
        <f t="shared" si="43"/>
        <v>0</v>
      </c>
      <c r="L157" s="36">
        <f t="shared" si="43"/>
        <v>0</v>
      </c>
      <c r="M157" s="36">
        <f t="shared" si="43"/>
        <v>0</v>
      </c>
      <c r="N157" s="36">
        <f t="shared" si="43"/>
        <v>0</v>
      </c>
      <c r="O157" s="36">
        <f t="shared" si="43"/>
        <v>0</v>
      </c>
      <c r="P157" s="36">
        <f t="shared" si="43"/>
        <v>0</v>
      </c>
      <c r="Q157" s="36">
        <f t="shared" si="43"/>
        <v>0</v>
      </c>
      <c r="R157" s="36">
        <f t="shared" si="43"/>
        <v>0</v>
      </c>
      <c r="S157" s="36">
        <f t="shared" si="43"/>
        <v>0</v>
      </c>
      <c r="T157" s="36">
        <f t="shared" si="43"/>
        <v>0</v>
      </c>
      <c r="U157" s="36">
        <f t="shared" si="43"/>
        <v>0</v>
      </c>
      <c r="V157" s="36">
        <f t="shared" si="43"/>
        <v>0</v>
      </c>
      <c r="W157" s="36">
        <f t="shared" si="43"/>
        <v>0</v>
      </c>
      <c r="X157" s="36">
        <f t="shared" si="43"/>
        <v>0</v>
      </c>
      <c r="Y157" s="36">
        <f t="shared" si="43"/>
        <v>0</v>
      </c>
      <c r="Z157" s="36">
        <f t="shared" si="43"/>
        <v>0</v>
      </c>
      <c r="AA157" s="36">
        <f t="shared" si="43"/>
        <v>0</v>
      </c>
      <c r="AB157" s="36">
        <f t="shared" si="43"/>
        <v>0</v>
      </c>
      <c r="AC157" s="36">
        <f t="shared" si="43"/>
        <v>0</v>
      </c>
      <c r="AD157" s="36">
        <f t="shared" si="43"/>
        <v>0</v>
      </c>
      <c r="AE157" s="36">
        <f t="shared" si="43"/>
        <v>0</v>
      </c>
      <c r="AF157" s="31">
        <v>0</v>
      </c>
      <c r="AG157" s="36">
        <f t="shared" si="43"/>
        <v>0</v>
      </c>
      <c r="AH157" s="31">
        <v>0</v>
      </c>
      <c r="AI157" s="32" t="s">
        <v>37</v>
      </c>
      <c r="AJ157" s="15"/>
      <c r="AK157" s="20"/>
      <c r="AM157" s="20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</row>
    <row r="158" spans="1:64" ht="47.25" x14ac:dyDescent="0.25">
      <c r="A158" s="27" t="s">
        <v>404</v>
      </c>
      <c r="B158" s="28" t="s">
        <v>405</v>
      </c>
      <c r="C158" s="29" t="s">
        <v>36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36">
        <v>0</v>
      </c>
      <c r="R158" s="36">
        <v>0</v>
      </c>
      <c r="S158" s="36">
        <v>0</v>
      </c>
      <c r="T158" s="36">
        <v>0</v>
      </c>
      <c r="U158" s="36">
        <v>0</v>
      </c>
      <c r="V158" s="36">
        <v>0</v>
      </c>
      <c r="W158" s="36">
        <v>0</v>
      </c>
      <c r="X158" s="36">
        <v>0</v>
      </c>
      <c r="Y158" s="36">
        <v>0</v>
      </c>
      <c r="Z158" s="36">
        <v>0</v>
      </c>
      <c r="AA158" s="36">
        <v>0</v>
      </c>
      <c r="AB158" s="36">
        <v>0</v>
      </c>
      <c r="AC158" s="36">
        <v>0</v>
      </c>
      <c r="AD158" s="36">
        <v>0</v>
      </c>
      <c r="AE158" s="36">
        <v>0</v>
      </c>
      <c r="AF158" s="31">
        <v>0</v>
      </c>
      <c r="AG158" s="36">
        <v>0</v>
      </c>
      <c r="AH158" s="31">
        <v>0</v>
      </c>
      <c r="AI158" s="32" t="s">
        <v>37</v>
      </c>
      <c r="AJ158" s="15"/>
      <c r="AK158" s="20"/>
      <c r="AM158" s="20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</row>
    <row r="159" spans="1:64" ht="31.5" x14ac:dyDescent="0.25">
      <c r="A159" s="28" t="s">
        <v>406</v>
      </c>
      <c r="B159" s="28" t="s">
        <v>407</v>
      </c>
      <c r="C159" s="29" t="s">
        <v>36</v>
      </c>
      <c r="D159" s="29">
        <v>0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29">
        <v>0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</v>
      </c>
      <c r="AA159" s="29">
        <v>0</v>
      </c>
      <c r="AB159" s="29">
        <v>0</v>
      </c>
      <c r="AC159" s="29">
        <v>0</v>
      </c>
      <c r="AD159" s="29">
        <v>0</v>
      </c>
      <c r="AE159" s="29">
        <v>0</v>
      </c>
      <c r="AF159" s="31">
        <v>0</v>
      </c>
      <c r="AG159" s="29">
        <v>0</v>
      </c>
      <c r="AH159" s="31">
        <v>0</v>
      </c>
      <c r="AI159" s="32" t="s">
        <v>37</v>
      </c>
      <c r="AJ159" s="15"/>
      <c r="AK159" s="20"/>
      <c r="AM159" s="20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</row>
    <row r="160" spans="1:64" x14ac:dyDescent="0.25">
      <c r="A160" s="27" t="s">
        <v>408</v>
      </c>
      <c r="B160" s="35" t="s">
        <v>409</v>
      </c>
      <c r="C160" s="35" t="s">
        <v>36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31">
        <v>0</v>
      </c>
      <c r="AG160" s="30">
        <v>0</v>
      </c>
      <c r="AH160" s="31">
        <v>0</v>
      </c>
      <c r="AI160" s="32" t="s">
        <v>37</v>
      </c>
      <c r="AJ160" s="15"/>
      <c r="AK160" s="20"/>
      <c r="AM160" s="20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</row>
    <row r="161" spans="1:64" ht="47.25" x14ac:dyDescent="0.25">
      <c r="A161" s="27" t="s">
        <v>410</v>
      </c>
      <c r="B161" s="35" t="s">
        <v>405</v>
      </c>
      <c r="C161" s="35" t="s">
        <v>36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31">
        <v>0</v>
      </c>
      <c r="AG161" s="30">
        <v>0</v>
      </c>
      <c r="AH161" s="31">
        <v>0</v>
      </c>
      <c r="AI161" s="32" t="s">
        <v>37</v>
      </c>
      <c r="AJ161" s="15"/>
      <c r="AK161" s="20"/>
      <c r="AM161" s="20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</row>
    <row r="162" spans="1:64" ht="31.5" x14ac:dyDescent="0.25">
      <c r="A162" s="27" t="s">
        <v>411</v>
      </c>
      <c r="B162" s="35" t="s">
        <v>407</v>
      </c>
      <c r="C162" s="35" t="s">
        <v>36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31">
        <v>0</v>
      </c>
      <c r="AG162" s="30">
        <v>0</v>
      </c>
      <c r="AH162" s="31">
        <v>0</v>
      </c>
      <c r="AI162" s="32" t="s">
        <v>37</v>
      </c>
      <c r="AJ162" s="15"/>
      <c r="AK162" s="20"/>
      <c r="AM162" s="20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</row>
    <row r="163" spans="1:64" x14ac:dyDescent="0.25">
      <c r="A163" s="29" t="s">
        <v>412</v>
      </c>
      <c r="B163" s="28" t="s">
        <v>413</v>
      </c>
      <c r="C163" s="29" t="s">
        <v>36</v>
      </c>
      <c r="D163" s="30">
        <f>SUM(D171,D168,D165,D164)</f>
        <v>3827.7356744083049</v>
      </c>
      <c r="E163" s="30">
        <f>SUM(E171,E168,E165,E164)</f>
        <v>0</v>
      </c>
      <c r="F163" s="30">
        <f t="shared" ref="F163:AG163" si="44">SUM(F171,F168,F165,F164)</f>
        <v>610.31584184999997</v>
      </c>
      <c r="G163" s="30">
        <f t="shared" si="44"/>
        <v>0</v>
      </c>
      <c r="H163" s="30">
        <f t="shared" si="44"/>
        <v>13.76</v>
      </c>
      <c r="I163" s="30">
        <f t="shared" si="44"/>
        <v>0</v>
      </c>
      <c r="J163" s="30">
        <f t="shared" si="44"/>
        <v>0</v>
      </c>
      <c r="K163" s="30">
        <f t="shared" si="44"/>
        <v>0</v>
      </c>
      <c r="L163" s="30">
        <f t="shared" si="44"/>
        <v>0</v>
      </c>
      <c r="M163" s="30">
        <f t="shared" si="44"/>
        <v>0</v>
      </c>
      <c r="N163" s="30">
        <f t="shared" si="44"/>
        <v>0</v>
      </c>
      <c r="O163" s="30">
        <f t="shared" si="44"/>
        <v>1202.9169999999999</v>
      </c>
      <c r="P163" s="30">
        <f t="shared" si="44"/>
        <v>0</v>
      </c>
      <c r="Q163" s="30">
        <f t="shared" si="44"/>
        <v>0</v>
      </c>
      <c r="R163" s="30">
        <f t="shared" si="44"/>
        <v>0</v>
      </c>
      <c r="S163" s="30">
        <f t="shared" si="44"/>
        <v>896.55084287000011</v>
      </c>
      <c r="T163" s="30">
        <f t="shared" si="44"/>
        <v>0</v>
      </c>
      <c r="U163" s="30">
        <f t="shared" si="44"/>
        <v>15.05</v>
      </c>
      <c r="V163" s="30">
        <f t="shared" si="44"/>
        <v>0</v>
      </c>
      <c r="W163" s="30">
        <f t="shared" si="44"/>
        <v>0</v>
      </c>
      <c r="X163" s="30">
        <f t="shared" si="44"/>
        <v>0</v>
      </c>
      <c r="Y163" s="30">
        <f t="shared" si="44"/>
        <v>0</v>
      </c>
      <c r="Z163" s="30">
        <f t="shared" si="44"/>
        <v>0</v>
      </c>
      <c r="AA163" s="30">
        <f t="shared" si="44"/>
        <v>0</v>
      </c>
      <c r="AB163" s="30">
        <f t="shared" si="44"/>
        <v>580</v>
      </c>
      <c r="AC163" s="30">
        <f t="shared" si="44"/>
        <v>0</v>
      </c>
      <c r="AD163" s="30">
        <f t="shared" si="44"/>
        <v>0</v>
      </c>
      <c r="AE163" s="30">
        <f t="shared" si="44"/>
        <v>0</v>
      </c>
      <c r="AF163" s="31">
        <v>0</v>
      </c>
      <c r="AG163" s="30">
        <f t="shared" si="44"/>
        <v>286.23500102000008</v>
      </c>
      <c r="AH163" s="31">
        <f t="shared" si="41"/>
        <v>0.46899487346151719</v>
      </c>
      <c r="AI163" s="32" t="s">
        <v>37</v>
      </c>
      <c r="AJ163" s="15"/>
      <c r="AK163" s="20"/>
      <c r="AM163" s="20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</row>
    <row r="164" spans="1:64" ht="31.5" x14ac:dyDescent="0.25">
      <c r="A164" s="27" t="s">
        <v>414</v>
      </c>
      <c r="B164" s="28" t="s">
        <v>415</v>
      </c>
      <c r="C164" s="29" t="s">
        <v>36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31">
        <v>0</v>
      </c>
      <c r="AG164" s="30">
        <v>0</v>
      </c>
      <c r="AH164" s="31">
        <v>0</v>
      </c>
      <c r="AI164" s="32" t="s">
        <v>37</v>
      </c>
      <c r="AJ164" s="15"/>
      <c r="AK164" s="20"/>
      <c r="AM164" s="20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</row>
    <row r="165" spans="1:64" x14ac:dyDescent="0.25">
      <c r="A165" s="27" t="s">
        <v>416</v>
      </c>
      <c r="B165" s="28" t="s">
        <v>417</v>
      </c>
      <c r="C165" s="29" t="s">
        <v>36</v>
      </c>
      <c r="D165" s="30">
        <f>SUM(D166:D167)</f>
        <v>499.99999999999994</v>
      </c>
      <c r="E165" s="30">
        <f t="shared" ref="E165:AG165" si="45">SUM(E166:E167)</f>
        <v>0</v>
      </c>
      <c r="F165" s="30">
        <f t="shared" si="45"/>
        <v>500</v>
      </c>
      <c r="G165" s="30">
        <f t="shared" si="45"/>
        <v>0</v>
      </c>
      <c r="H165" s="30">
        <f t="shared" si="45"/>
        <v>13.76</v>
      </c>
      <c r="I165" s="30">
        <f t="shared" si="45"/>
        <v>0</v>
      </c>
      <c r="J165" s="30">
        <f t="shared" si="45"/>
        <v>0</v>
      </c>
      <c r="K165" s="30">
        <f t="shared" si="45"/>
        <v>0</v>
      </c>
      <c r="L165" s="30">
        <f t="shared" si="45"/>
        <v>0</v>
      </c>
      <c r="M165" s="30">
        <f t="shared" si="45"/>
        <v>0</v>
      </c>
      <c r="N165" s="30">
        <f t="shared" si="45"/>
        <v>0</v>
      </c>
      <c r="O165" s="30">
        <f t="shared" si="45"/>
        <v>0</v>
      </c>
      <c r="P165" s="30">
        <f t="shared" si="45"/>
        <v>0</v>
      </c>
      <c r="Q165" s="30">
        <f t="shared" si="45"/>
        <v>0</v>
      </c>
      <c r="R165" s="30">
        <f t="shared" si="45"/>
        <v>0</v>
      </c>
      <c r="S165" s="30">
        <f t="shared" si="45"/>
        <v>771.9893817200001</v>
      </c>
      <c r="T165" s="30">
        <f t="shared" si="45"/>
        <v>0</v>
      </c>
      <c r="U165" s="30">
        <f t="shared" si="45"/>
        <v>15.05</v>
      </c>
      <c r="V165" s="30">
        <f t="shared" si="45"/>
        <v>0</v>
      </c>
      <c r="W165" s="30">
        <f t="shared" si="45"/>
        <v>0</v>
      </c>
      <c r="X165" s="30">
        <f t="shared" si="45"/>
        <v>0</v>
      </c>
      <c r="Y165" s="30">
        <f t="shared" si="45"/>
        <v>0</v>
      </c>
      <c r="Z165" s="30">
        <f t="shared" si="45"/>
        <v>0</v>
      </c>
      <c r="AA165" s="30">
        <f t="shared" si="45"/>
        <v>0</v>
      </c>
      <c r="AB165" s="30">
        <f t="shared" si="45"/>
        <v>0</v>
      </c>
      <c r="AC165" s="30">
        <f t="shared" si="45"/>
        <v>0</v>
      </c>
      <c r="AD165" s="30">
        <f t="shared" si="45"/>
        <v>0</v>
      </c>
      <c r="AE165" s="30">
        <f t="shared" si="45"/>
        <v>0</v>
      </c>
      <c r="AF165" s="31">
        <v>0</v>
      </c>
      <c r="AG165" s="30">
        <f t="shared" si="45"/>
        <v>271.9893817200001</v>
      </c>
      <c r="AH165" s="31">
        <f t="shared" ref="AH165:AH166" si="46">AG165/F165</f>
        <v>0.54397876344000018</v>
      </c>
      <c r="AI165" s="32" t="s">
        <v>37</v>
      </c>
      <c r="AJ165" s="15"/>
      <c r="AK165" s="20"/>
      <c r="AM165" s="20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</row>
    <row r="166" spans="1:64" ht="47.25" x14ac:dyDescent="0.25">
      <c r="A166" s="37" t="s">
        <v>416</v>
      </c>
      <c r="B166" s="43" t="s">
        <v>418</v>
      </c>
      <c r="C166" s="43" t="s">
        <v>419</v>
      </c>
      <c r="D166" s="39">
        <v>499.99999999999994</v>
      </c>
      <c r="E166" s="49">
        <v>0</v>
      </c>
      <c r="F166" s="39">
        <v>500</v>
      </c>
      <c r="G166" s="39">
        <v>0</v>
      </c>
      <c r="H166" s="39">
        <v>13.76</v>
      </c>
      <c r="I166" s="49">
        <v>0</v>
      </c>
      <c r="J166" s="39">
        <v>0</v>
      </c>
      <c r="K166" s="39" t="s">
        <v>420</v>
      </c>
      <c r="L166" s="49">
        <v>0</v>
      </c>
      <c r="M166" s="49">
        <v>0</v>
      </c>
      <c r="N166" s="39">
        <v>0</v>
      </c>
      <c r="O166" s="49">
        <v>0</v>
      </c>
      <c r="P166" s="49">
        <v>0</v>
      </c>
      <c r="Q166" s="49">
        <v>0</v>
      </c>
      <c r="R166" s="39">
        <v>0</v>
      </c>
      <c r="S166" s="39">
        <v>771.9893817200001</v>
      </c>
      <c r="T166" s="39">
        <v>0</v>
      </c>
      <c r="U166" s="39">
        <v>15.05</v>
      </c>
      <c r="V166" s="39">
        <v>0</v>
      </c>
      <c r="W166" s="39">
        <v>0</v>
      </c>
      <c r="X166" s="39" t="s">
        <v>420</v>
      </c>
      <c r="Y166" s="39">
        <v>0</v>
      </c>
      <c r="Z166" s="39">
        <v>0</v>
      </c>
      <c r="AA166" s="39">
        <v>0</v>
      </c>
      <c r="AB166" s="39">
        <v>0</v>
      </c>
      <c r="AC166" s="39">
        <v>0</v>
      </c>
      <c r="AD166" s="39">
        <v>0</v>
      </c>
      <c r="AE166" s="39">
        <f t="shared" ref="AE166" si="47">R166-E166</f>
        <v>0</v>
      </c>
      <c r="AF166" s="65">
        <v>0</v>
      </c>
      <c r="AG166" s="39">
        <f t="shared" ref="AG166" si="48">S166-F166</f>
        <v>271.9893817200001</v>
      </c>
      <c r="AH166" s="65">
        <f t="shared" si="46"/>
        <v>0.54397876344000018</v>
      </c>
      <c r="AI166" s="40" t="s">
        <v>421</v>
      </c>
      <c r="AJ166" s="15"/>
      <c r="AK166" s="20"/>
      <c r="AM166" s="20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</row>
    <row r="167" spans="1:64" ht="47.25" x14ac:dyDescent="0.25">
      <c r="A167" s="37" t="s">
        <v>416</v>
      </c>
      <c r="B167" s="43" t="s">
        <v>422</v>
      </c>
      <c r="C167" s="43" t="s">
        <v>423</v>
      </c>
      <c r="D167" s="39" t="s">
        <v>37</v>
      </c>
      <c r="E167" s="49" t="s">
        <v>37</v>
      </c>
      <c r="F167" s="39" t="s">
        <v>37</v>
      </c>
      <c r="G167" s="39" t="s">
        <v>37</v>
      </c>
      <c r="H167" s="39" t="s">
        <v>37</v>
      </c>
      <c r="I167" s="49" t="s">
        <v>37</v>
      </c>
      <c r="J167" s="39" t="s">
        <v>37</v>
      </c>
      <c r="K167" s="39" t="s">
        <v>37</v>
      </c>
      <c r="L167" s="49" t="s">
        <v>37</v>
      </c>
      <c r="M167" s="49" t="s">
        <v>37</v>
      </c>
      <c r="N167" s="39" t="s">
        <v>37</v>
      </c>
      <c r="O167" s="49" t="s">
        <v>37</v>
      </c>
      <c r="P167" s="49" t="s">
        <v>37</v>
      </c>
      <c r="Q167" s="49" t="s">
        <v>37</v>
      </c>
      <c r="R167" s="39">
        <v>0</v>
      </c>
      <c r="S167" s="39">
        <v>0</v>
      </c>
      <c r="T167" s="39">
        <v>0</v>
      </c>
      <c r="U167" s="39">
        <v>0</v>
      </c>
      <c r="V167" s="39">
        <v>0</v>
      </c>
      <c r="W167" s="39">
        <v>0</v>
      </c>
      <c r="X167" s="39">
        <v>0</v>
      </c>
      <c r="Y167" s="39">
        <v>0</v>
      </c>
      <c r="Z167" s="39">
        <v>0</v>
      </c>
      <c r="AA167" s="39">
        <v>0</v>
      </c>
      <c r="AB167" s="39">
        <v>0</v>
      </c>
      <c r="AC167" s="39">
        <v>0</v>
      </c>
      <c r="AD167" s="39">
        <v>0</v>
      </c>
      <c r="AE167" s="39" t="s">
        <v>37</v>
      </c>
      <c r="AF167" s="65" t="s">
        <v>37</v>
      </c>
      <c r="AG167" s="39" t="s">
        <v>37</v>
      </c>
      <c r="AH167" s="65" t="s">
        <v>37</v>
      </c>
      <c r="AI167" s="40" t="s">
        <v>374</v>
      </c>
      <c r="AJ167" s="15"/>
      <c r="AK167" s="20"/>
      <c r="AM167" s="20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</row>
    <row r="168" spans="1:64" x14ac:dyDescent="0.25">
      <c r="A168" s="27" t="s">
        <v>424</v>
      </c>
      <c r="B168" s="28" t="s">
        <v>425</v>
      </c>
      <c r="C168" s="29" t="s">
        <v>36</v>
      </c>
      <c r="D168" s="36">
        <f>SUM(D169:D170)</f>
        <v>853.46494011999994</v>
      </c>
      <c r="E168" s="36">
        <f t="shared" ref="E168:AG168" si="49">SUM(E169:E170)</f>
        <v>0</v>
      </c>
      <c r="F168" s="36">
        <f t="shared" si="49"/>
        <v>0</v>
      </c>
      <c r="G168" s="36">
        <f t="shared" si="49"/>
        <v>0</v>
      </c>
      <c r="H168" s="36">
        <f t="shared" si="49"/>
        <v>0</v>
      </c>
      <c r="I168" s="36">
        <f t="shared" si="49"/>
        <v>0</v>
      </c>
      <c r="J168" s="36">
        <f t="shared" si="49"/>
        <v>0</v>
      </c>
      <c r="K168" s="36">
        <f t="shared" si="49"/>
        <v>0</v>
      </c>
      <c r="L168" s="36">
        <f t="shared" si="49"/>
        <v>0</v>
      </c>
      <c r="M168" s="36">
        <f t="shared" si="49"/>
        <v>0</v>
      </c>
      <c r="N168" s="36">
        <f t="shared" si="49"/>
        <v>0</v>
      </c>
      <c r="O168" s="36">
        <f t="shared" si="49"/>
        <v>0</v>
      </c>
      <c r="P168" s="36">
        <f t="shared" si="49"/>
        <v>0</v>
      </c>
      <c r="Q168" s="36">
        <f t="shared" si="49"/>
        <v>0</v>
      </c>
      <c r="R168" s="36">
        <f t="shared" si="49"/>
        <v>0</v>
      </c>
      <c r="S168" s="36">
        <f t="shared" si="49"/>
        <v>124.56146115</v>
      </c>
      <c r="T168" s="36">
        <f t="shared" si="49"/>
        <v>0</v>
      </c>
      <c r="U168" s="36">
        <f t="shared" si="49"/>
        <v>0</v>
      </c>
      <c r="V168" s="36">
        <f t="shared" si="49"/>
        <v>0</v>
      </c>
      <c r="W168" s="36">
        <f t="shared" si="49"/>
        <v>0</v>
      </c>
      <c r="X168" s="36">
        <f t="shared" si="49"/>
        <v>0</v>
      </c>
      <c r="Y168" s="36">
        <f t="shared" si="49"/>
        <v>0</v>
      </c>
      <c r="Z168" s="36">
        <f t="shared" si="49"/>
        <v>0</v>
      </c>
      <c r="AA168" s="36">
        <f t="shared" si="49"/>
        <v>0</v>
      </c>
      <c r="AB168" s="36">
        <f t="shared" si="49"/>
        <v>580</v>
      </c>
      <c r="AC168" s="36">
        <f t="shared" si="49"/>
        <v>0</v>
      </c>
      <c r="AD168" s="36">
        <f t="shared" si="49"/>
        <v>0</v>
      </c>
      <c r="AE168" s="36">
        <f t="shared" si="49"/>
        <v>0</v>
      </c>
      <c r="AF168" s="31">
        <v>0</v>
      </c>
      <c r="AG168" s="36">
        <f t="shared" si="49"/>
        <v>124.56146115</v>
      </c>
      <c r="AH168" s="31">
        <v>1</v>
      </c>
      <c r="AI168" s="32" t="s">
        <v>37</v>
      </c>
      <c r="AJ168" s="15"/>
      <c r="AK168" s="20"/>
      <c r="AM168" s="20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</row>
    <row r="169" spans="1:64" ht="63" x14ac:dyDescent="0.25">
      <c r="A169" s="37" t="s">
        <v>424</v>
      </c>
      <c r="B169" s="43" t="s">
        <v>426</v>
      </c>
      <c r="C169" s="43" t="s">
        <v>427</v>
      </c>
      <c r="D169" s="39">
        <v>704.99198097999999</v>
      </c>
      <c r="E169" s="49">
        <v>0</v>
      </c>
      <c r="F169" s="39">
        <v>0</v>
      </c>
      <c r="G169" s="39">
        <v>0</v>
      </c>
      <c r="H169" s="39">
        <v>0</v>
      </c>
      <c r="I169" s="49">
        <v>0</v>
      </c>
      <c r="J169" s="39">
        <v>0</v>
      </c>
      <c r="K169" s="39">
        <v>0</v>
      </c>
      <c r="L169" s="49">
        <v>0</v>
      </c>
      <c r="M169" s="49">
        <v>0</v>
      </c>
      <c r="N169" s="39">
        <v>0</v>
      </c>
      <c r="O169" s="49">
        <v>0</v>
      </c>
      <c r="P169" s="49">
        <v>0</v>
      </c>
      <c r="Q169" s="49">
        <v>0</v>
      </c>
      <c r="R169" s="39">
        <v>0</v>
      </c>
      <c r="S169" s="39">
        <v>0</v>
      </c>
      <c r="T169" s="39">
        <v>0</v>
      </c>
      <c r="U169" s="39">
        <v>0</v>
      </c>
      <c r="V169" s="39">
        <v>0</v>
      </c>
      <c r="W169" s="39">
        <v>0</v>
      </c>
      <c r="X169" s="39">
        <v>0</v>
      </c>
      <c r="Y169" s="39">
        <v>0</v>
      </c>
      <c r="Z169" s="39">
        <v>0</v>
      </c>
      <c r="AA169" s="39">
        <v>0</v>
      </c>
      <c r="AB169" s="39">
        <v>0</v>
      </c>
      <c r="AC169" s="39">
        <v>0</v>
      </c>
      <c r="AD169" s="39">
        <v>0</v>
      </c>
      <c r="AE169" s="39">
        <f t="shared" ref="AE169:AE170" si="50">R169-E169</f>
        <v>0</v>
      </c>
      <c r="AF169" s="65">
        <v>0</v>
      </c>
      <c r="AG169" s="39">
        <f t="shared" ref="AG169:AG170" si="51">S169-F169</f>
        <v>0</v>
      </c>
      <c r="AH169" s="65">
        <v>0</v>
      </c>
      <c r="AI169" s="40" t="s">
        <v>37</v>
      </c>
      <c r="AJ169" s="15"/>
      <c r="AK169" s="20"/>
      <c r="AM169" s="20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</row>
    <row r="170" spans="1:64" ht="47.25" x14ac:dyDescent="0.25">
      <c r="A170" s="37" t="s">
        <v>424</v>
      </c>
      <c r="B170" s="50" t="s">
        <v>428</v>
      </c>
      <c r="C170" s="39" t="s">
        <v>429</v>
      </c>
      <c r="D170" s="39">
        <v>148.47295914</v>
      </c>
      <c r="E170" s="49">
        <v>0</v>
      </c>
      <c r="F170" s="39">
        <v>0</v>
      </c>
      <c r="G170" s="39">
        <v>0</v>
      </c>
      <c r="H170" s="39">
        <v>0</v>
      </c>
      <c r="I170" s="49">
        <v>0</v>
      </c>
      <c r="J170" s="39">
        <v>0</v>
      </c>
      <c r="K170" s="39">
        <v>0</v>
      </c>
      <c r="L170" s="49">
        <v>0</v>
      </c>
      <c r="M170" s="49">
        <v>0</v>
      </c>
      <c r="N170" s="39">
        <v>0</v>
      </c>
      <c r="O170" s="49">
        <v>0</v>
      </c>
      <c r="P170" s="49">
        <v>0</v>
      </c>
      <c r="Q170" s="49">
        <v>0</v>
      </c>
      <c r="R170" s="39">
        <v>0</v>
      </c>
      <c r="S170" s="39">
        <v>124.56146115</v>
      </c>
      <c r="T170" s="39">
        <v>0</v>
      </c>
      <c r="U170" s="39">
        <v>0</v>
      </c>
      <c r="V170" s="39">
        <v>0</v>
      </c>
      <c r="W170" s="39">
        <v>0</v>
      </c>
      <c r="X170" s="39" t="s">
        <v>430</v>
      </c>
      <c r="Y170" s="39">
        <v>0</v>
      </c>
      <c r="Z170" s="39">
        <v>0</v>
      </c>
      <c r="AA170" s="39">
        <v>0</v>
      </c>
      <c r="AB170" s="39">
        <v>580</v>
      </c>
      <c r="AC170" s="39">
        <v>0</v>
      </c>
      <c r="AD170" s="39">
        <v>0</v>
      </c>
      <c r="AE170" s="39">
        <f t="shared" si="50"/>
        <v>0</v>
      </c>
      <c r="AF170" s="65">
        <v>0</v>
      </c>
      <c r="AG170" s="39">
        <f t="shared" si="51"/>
        <v>124.56146115</v>
      </c>
      <c r="AH170" s="65">
        <v>1</v>
      </c>
      <c r="AI170" s="40" t="s">
        <v>431</v>
      </c>
      <c r="AJ170" s="15"/>
      <c r="AK170" s="20"/>
      <c r="AM170" s="20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</row>
    <row r="171" spans="1:64" x14ac:dyDescent="0.25">
      <c r="A171" s="27" t="s">
        <v>432</v>
      </c>
      <c r="B171" s="28" t="s">
        <v>433</v>
      </c>
      <c r="C171" s="29" t="s">
        <v>36</v>
      </c>
      <c r="D171" s="36">
        <f t="shared" ref="D171:AE171" si="52">SUM(D172:D176)</f>
        <v>2474.270734288305</v>
      </c>
      <c r="E171" s="36">
        <f t="shared" si="52"/>
        <v>0</v>
      </c>
      <c r="F171" s="36">
        <f t="shared" si="52"/>
        <v>110.31584185000003</v>
      </c>
      <c r="G171" s="36">
        <f t="shared" si="52"/>
        <v>0</v>
      </c>
      <c r="H171" s="36">
        <f t="shared" si="52"/>
        <v>0</v>
      </c>
      <c r="I171" s="36">
        <f t="shared" si="52"/>
        <v>0</v>
      </c>
      <c r="J171" s="36">
        <f t="shared" si="52"/>
        <v>0</v>
      </c>
      <c r="K171" s="36">
        <f t="shared" si="52"/>
        <v>0</v>
      </c>
      <c r="L171" s="36">
        <f t="shared" si="52"/>
        <v>0</v>
      </c>
      <c r="M171" s="36">
        <f t="shared" si="52"/>
        <v>0</v>
      </c>
      <c r="N171" s="36">
        <f t="shared" si="52"/>
        <v>0</v>
      </c>
      <c r="O171" s="36">
        <f t="shared" si="52"/>
        <v>1202.9169999999999</v>
      </c>
      <c r="P171" s="36">
        <f t="shared" si="52"/>
        <v>0</v>
      </c>
      <c r="Q171" s="36">
        <f t="shared" si="52"/>
        <v>0</v>
      </c>
      <c r="R171" s="36">
        <f t="shared" si="52"/>
        <v>0</v>
      </c>
      <c r="S171" s="36">
        <f t="shared" si="52"/>
        <v>0</v>
      </c>
      <c r="T171" s="36">
        <f t="shared" si="52"/>
        <v>0</v>
      </c>
      <c r="U171" s="36">
        <f t="shared" si="52"/>
        <v>0</v>
      </c>
      <c r="V171" s="36">
        <f t="shared" si="52"/>
        <v>0</v>
      </c>
      <c r="W171" s="36">
        <f t="shared" si="52"/>
        <v>0</v>
      </c>
      <c r="X171" s="36">
        <f t="shared" si="52"/>
        <v>0</v>
      </c>
      <c r="Y171" s="36">
        <f t="shared" si="52"/>
        <v>0</v>
      </c>
      <c r="Z171" s="36">
        <f t="shared" si="52"/>
        <v>0</v>
      </c>
      <c r="AA171" s="36">
        <f t="shared" si="52"/>
        <v>0</v>
      </c>
      <c r="AB171" s="36">
        <f t="shared" si="52"/>
        <v>0</v>
      </c>
      <c r="AC171" s="36">
        <f t="shared" si="52"/>
        <v>0</v>
      </c>
      <c r="AD171" s="36">
        <f t="shared" si="52"/>
        <v>0</v>
      </c>
      <c r="AE171" s="36">
        <f t="shared" si="52"/>
        <v>0</v>
      </c>
      <c r="AF171" s="31">
        <v>0</v>
      </c>
      <c r="AG171" s="36">
        <f>SUM(AG172:AG176)</f>
        <v>-110.31584185000003</v>
      </c>
      <c r="AH171" s="31">
        <f t="shared" si="41"/>
        <v>-1</v>
      </c>
      <c r="AI171" s="32" t="s">
        <v>37</v>
      </c>
      <c r="AJ171" s="15"/>
      <c r="AK171" s="20"/>
      <c r="AM171" s="20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</row>
    <row r="172" spans="1:64" ht="31.5" x14ac:dyDescent="0.25">
      <c r="A172" s="37" t="s">
        <v>432</v>
      </c>
      <c r="B172" s="43" t="s">
        <v>434</v>
      </c>
      <c r="C172" s="43" t="s">
        <v>435</v>
      </c>
      <c r="D172" s="39">
        <v>1493.3980338983051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9">
        <v>0</v>
      </c>
      <c r="O172" s="39">
        <v>0</v>
      </c>
      <c r="P172" s="39">
        <v>0</v>
      </c>
      <c r="Q172" s="39">
        <v>0</v>
      </c>
      <c r="R172" s="39">
        <v>0</v>
      </c>
      <c r="S172" s="39">
        <v>0</v>
      </c>
      <c r="T172" s="39">
        <v>0</v>
      </c>
      <c r="U172" s="39">
        <v>0</v>
      </c>
      <c r="V172" s="39">
        <v>0</v>
      </c>
      <c r="W172" s="39">
        <v>0</v>
      </c>
      <c r="X172" s="39">
        <v>0</v>
      </c>
      <c r="Y172" s="39">
        <v>0</v>
      </c>
      <c r="Z172" s="39">
        <v>0</v>
      </c>
      <c r="AA172" s="39">
        <v>0</v>
      </c>
      <c r="AB172" s="39">
        <v>0</v>
      </c>
      <c r="AC172" s="39">
        <v>0</v>
      </c>
      <c r="AD172" s="39">
        <v>0</v>
      </c>
      <c r="AE172" s="39">
        <f t="shared" ref="AE172:AE176" si="53">R172-E172</f>
        <v>0</v>
      </c>
      <c r="AF172" s="65">
        <v>0</v>
      </c>
      <c r="AG172" s="39">
        <f t="shared" ref="AG172:AG176" si="54">S172-F172</f>
        <v>0</v>
      </c>
      <c r="AH172" s="65">
        <v>0</v>
      </c>
      <c r="AI172" s="40" t="s">
        <v>37</v>
      </c>
      <c r="AJ172" s="15"/>
      <c r="AK172" s="20"/>
      <c r="AM172" s="20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</row>
    <row r="173" spans="1:64" ht="47.25" x14ac:dyDescent="0.25">
      <c r="A173" s="37" t="s">
        <v>432</v>
      </c>
      <c r="B173" s="44" t="s">
        <v>436</v>
      </c>
      <c r="C173" s="43" t="s">
        <v>437</v>
      </c>
      <c r="D173" s="39">
        <v>402.78684808999998</v>
      </c>
      <c r="E173" s="39">
        <v>0</v>
      </c>
      <c r="F173" s="39">
        <v>100.31584185000003</v>
      </c>
      <c r="G173" s="39">
        <v>0</v>
      </c>
      <c r="H173" s="39">
        <v>0</v>
      </c>
      <c r="I173" s="39">
        <v>0</v>
      </c>
      <c r="J173" s="39">
        <v>0</v>
      </c>
      <c r="K173" s="39" t="s">
        <v>438</v>
      </c>
      <c r="L173" s="39">
        <v>0</v>
      </c>
      <c r="M173" s="39">
        <v>0</v>
      </c>
      <c r="N173" s="39">
        <v>0</v>
      </c>
      <c r="O173" s="39">
        <v>1200</v>
      </c>
      <c r="P173" s="39">
        <v>0</v>
      </c>
      <c r="Q173" s="39">
        <v>0</v>
      </c>
      <c r="R173" s="39">
        <v>0</v>
      </c>
      <c r="S173" s="39">
        <v>0</v>
      </c>
      <c r="T173" s="39">
        <v>0</v>
      </c>
      <c r="U173" s="39">
        <v>0</v>
      </c>
      <c r="V173" s="39">
        <v>0</v>
      </c>
      <c r="W173" s="39">
        <v>0</v>
      </c>
      <c r="X173" s="39">
        <v>0</v>
      </c>
      <c r="Y173" s="39">
        <v>0</v>
      </c>
      <c r="Z173" s="39">
        <v>0</v>
      </c>
      <c r="AA173" s="39">
        <v>0</v>
      </c>
      <c r="AB173" s="39">
        <v>0</v>
      </c>
      <c r="AC173" s="39">
        <v>0</v>
      </c>
      <c r="AD173" s="39">
        <v>0</v>
      </c>
      <c r="AE173" s="39">
        <f t="shared" si="53"/>
        <v>0</v>
      </c>
      <c r="AF173" s="65">
        <v>0</v>
      </c>
      <c r="AG173" s="39">
        <f t="shared" si="54"/>
        <v>-100.31584185000003</v>
      </c>
      <c r="AH173" s="65">
        <f t="shared" ref="AH173:AH175" si="55">AG173/F173</f>
        <v>-1</v>
      </c>
      <c r="AI173" s="40" t="s">
        <v>439</v>
      </c>
      <c r="AJ173" s="15"/>
      <c r="AK173" s="20"/>
      <c r="AM173" s="20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</row>
    <row r="174" spans="1:64" ht="47.25" x14ac:dyDescent="0.25">
      <c r="A174" s="37" t="s">
        <v>432</v>
      </c>
      <c r="B174" s="44" t="s">
        <v>440</v>
      </c>
      <c r="C174" s="43" t="s">
        <v>441</v>
      </c>
      <c r="D174" s="39">
        <v>231</v>
      </c>
      <c r="E174" s="49">
        <v>0</v>
      </c>
      <c r="F174" s="39">
        <v>0</v>
      </c>
      <c r="G174" s="39">
        <v>0</v>
      </c>
      <c r="H174" s="39">
        <v>0</v>
      </c>
      <c r="I174" s="49">
        <v>0</v>
      </c>
      <c r="J174" s="39">
        <v>0</v>
      </c>
      <c r="K174" s="39">
        <v>0</v>
      </c>
      <c r="L174" s="49">
        <v>0</v>
      </c>
      <c r="M174" s="49">
        <v>0</v>
      </c>
      <c r="N174" s="39">
        <v>0</v>
      </c>
      <c r="O174" s="49">
        <v>0</v>
      </c>
      <c r="P174" s="49">
        <v>0</v>
      </c>
      <c r="Q174" s="49">
        <v>0</v>
      </c>
      <c r="R174" s="39">
        <v>0</v>
      </c>
      <c r="S174" s="39">
        <v>0</v>
      </c>
      <c r="T174" s="39">
        <v>0</v>
      </c>
      <c r="U174" s="39">
        <v>0</v>
      </c>
      <c r="V174" s="39">
        <v>0</v>
      </c>
      <c r="W174" s="39">
        <v>0</v>
      </c>
      <c r="X174" s="39">
        <v>0</v>
      </c>
      <c r="Y174" s="39">
        <v>0</v>
      </c>
      <c r="Z174" s="39">
        <v>0</v>
      </c>
      <c r="AA174" s="39">
        <v>0</v>
      </c>
      <c r="AB174" s="39">
        <v>0</v>
      </c>
      <c r="AC174" s="39">
        <v>0</v>
      </c>
      <c r="AD174" s="39">
        <v>0</v>
      </c>
      <c r="AE174" s="39">
        <f t="shared" si="53"/>
        <v>0</v>
      </c>
      <c r="AF174" s="65">
        <v>0</v>
      </c>
      <c r="AG174" s="39">
        <f t="shared" si="54"/>
        <v>0</v>
      </c>
      <c r="AH174" s="65">
        <v>0</v>
      </c>
      <c r="AI174" s="40" t="s">
        <v>37</v>
      </c>
      <c r="AJ174" s="15"/>
      <c r="AK174" s="20"/>
      <c r="AM174" s="20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</row>
    <row r="175" spans="1:64" ht="47.25" x14ac:dyDescent="0.25">
      <c r="A175" s="37" t="s">
        <v>432</v>
      </c>
      <c r="B175" s="44" t="s">
        <v>442</v>
      </c>
      <c r="C175" s="38" t="s">
        <v>443</v>
      </c>
      <c r="D175" s="39">
        <v>10</v>
      </c>
      <c r="E175" s="39">
        <v>0</v>
      </c>
      <c r="F175" s="39">
        <v>10</v>
      </c>
      <c r="G175" s="39">
        <v>0</v>
      </c>
      <c r="H175" s="39">
        <v>0</v>
      </c>
      <c r="I175" s="39">
        <v>0</v>
      </c>
      <c r="J175" s="39">
        <v>0</v>
      </c>
      <c r="K175" s="39" t="s">
        <v>444</v>
      </c>
      <c r="L175" s="39">
        <v>0</v>
      </c>
      <c r="M175" s="39">
        <v>0</v>
      </c>
      <c r="N175" s="39">
        <v>0</v>
      </c>
      <c r="O175" s="39">
        <v>2.9169999999999998</v>
      </c>
      <c r="P175" s="39">
        <v>0</v>
      </c>
      <c r="Q175" s="39">
        <v>0</v>
      </c>
      <c r="R175" s="39">
        <v>0</v>
      </c>
      <c r="S175" s="39">
        <v>0</v>
      </c>
      <c r="T175" s="39">
        <v>0</v>
      </c>
      <c r="U175" s="39">
        <v>0</v>
      </c>
      <c r="V175" s="39">
        <v>0</v>
      </c>
      <c r="W175" s="39">
        <v>0</v>
      </c>
      <c r="X175" s="39">
        <v>0</v>
      </c>
      <c r="Y175" s="39">
        <v>0</v>
      </c>
      <c r="Z175" s="39">
        <v>0</v>
      </c>
      <c r="AA175" s="39">
        <v>0</v>
      </c>
      <c r="AB175" s="39">
        <v>0</v>
      </c>
      <c r="AC175" s="39">
        <v>0</v>
      </c>
      <c r="AD175" s="39">
        <v>0</v>
      </c>
      <c r="AE175" s="39">
        <f t="shared" si="53"/>
        <v>0</v>
      </c>
      <c r="AF175" s="65">
        <v>0</v>
      </c>
      <c r="AG175" s="39">
        <f t="shared" si="54"/>
        <v>-10</v>
      </c>
      <c r="AH175" s="65">
        <f t="shared" si="55"/>
        <v>-1</v>
      </c>
      <c r="AI175" s="40" t="s">
        <v>445</v>
      </c>
      <c r="AJ175" s="15"/>
      <c r="AK175" s="20"/>
      <c r="AM175" s="20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</row>
    <row r="176" spans="1:64" ht="47.25" x14ac:dyDescent="0.25">
      <c r="A176" s="37" t="s">
        <v>432</v>
      </c>
      <c r="B176" s="44" t="s">
        <v>446</v>
      </c>
      <c r="C176" s="43" t="s">
        <v>447</v>
      </c>
      <c r="D176" s="39">
        <v>337.08585229999994</v>
      </c>
      <c r="E176" s="49">
        <v>0</v>
      </c>
      <c r="F176" s="39">
        <v>0</v>
      </c>
      <c r="G176" s="39">
        <v>0</v>
      </c>
      <c r="H176" s="39">
        <v>0</v>
      </c>
      <c r="I176" s="49">
        <v>0</v>
      </c>
      <c r="J176" s="39">
        <v>0</v>
      </c>
      <c r="K176" s="39">
        <v>0</v>
      </c>
      <c r="L176" s="49">
        <v>0</v>
      </c>
      <c r="M176" s="49">
        <v>0</v>
      </c>
      <c r="N176" s="39">
        <v>0</v>
      </c>
      <c r="O176" s="49">
        <v>0</v>
      </c>
      <c r="P176" s="49">
        <v>0</v>
      </c>
      <c r="Q176" s="49">
        <v>0</v>
      </c>
      <c r="R176" s="39">
        <v>0</v>
      </c>
      <c r="S176" s="39">
        <v>0</v>
      </c>
      <c r="T176" s="39">
        <v>0</v>
      </c>
      <c r="U176" s="39">
        <v>0</v>
      </c>
      <c r="V176" s="39">
        <v>0</v>
      </c>
      <c r="W176" s="39">
        <v>0</v>
      </c>
      <c r="X176" s="39">
        <v>0</v>
      </c>
      <c r="Y176" s="39">
        <v>0</v>
      </c>
      <c r="Z176" s="39">
        <v>0</v>
      </c>
      <c r="AA176" s="39">
        <v>0</v>
      </c>
      <c r="AB176" s="39">
        <v>0</v>
      </c>
      <c r="AC176" s="39">
        <v>0</v>
      </c>
      <c r="AD176" s="39">
        <v>0</v>
      </c>
      <c r="AE176" s="39">
        <f t="shared" si="53"/>
        <v>0</v>
      </c>
      <c r="AF176" s="65">
        <v>0</v>
      </c>
      <c r="AG176" s="39">
        <f t="shared" si="54"/>
        <v>0</v>
      </c>
      <c r="AH176" s="65">
        <v>0</v>
      </c>
      <c r="AI176" s="40" t="s">
        <v>37</v>
      </c>
      <c r="AJ176" s="15"/>
      <c r="AK176" s="20"/>
      <c r="AM176" s="20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</row>
    <row r="177" spans="1:64" ht="31.5" x14ac:dyDescent="0.25">
      <c r="A177" s="27" t="s">
        <v>448</v>
      </c>
      <c r="B177" s="28" t="s">
        <v>449</v>
      </c>
      <c r="C177" s="29" t="s">
        <v>36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31">
        <v>0</v>
      </c>
      <c r="AG177" s="30">
        <v>0</v>
      </c>
      <c r="AH177" s="31">
        <v>0</v>
      </c>
      <c r="AI177" s="32" t="s">
        <v>37</v>
      </c>
      <c r="AJ177" s="15"/>
      <c r="AK177" s="20"/>
      <c r="AM177" s="20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</row>
    <row r="178" spans="1:64" x14ac:dyDescent="0.25">
      <c r="A178" s="27" t="s">
        <v>450</v>
      </c>
      <c r="B178" s="28" t="s">
        <v>451</v>
      </c>
      <c r="C178" s="29" t="s">
        <v>36</v>
      </c>
      <c r="D178" s="30">
        <f t="shared" ref="D178:AE178" si="56">SUM(D179:D243)</f>
        <v>464.74115820999998</v>
      </c>
      <c r="E178" s="30">
        <f t="shared" si="56"/>
        <v>101.5</v>
      </c>
      <c r="F178" s="30">
        <f t="shared" si="56"/>
        <v>112.46894860999997</v>
      </c>
      <c r="G178" s="30">
        <f t="shared" si="56"/>
        <v>0</v>
      </c>
      <c r="H178" s="30">
        <f t="shared" si="56"/>
        <v>0</v>
      </c>
      <c r="I178" s="30">
        <f t="shared" si="56"/>
        <v>0</v>
      </c>
      <c r="J178" s="30">
        <f t="shared" si="56"/>
        <v>0</v>
      </c>
      <c r="K178" s="30">
        <f t="shared" si="56"/>
        <v>0</v>
      </c>
      <c r="L178" s="30">
        <f t="shared" si="56"/>
        <v>43</v>
      </c>
      <c r="M178" s="30">
        <f t="shared" si="56"/>
        <v>0</v>
      </c>
      <c r="N178" s="30">
        <f t="shared" si="56"/>
        <v>0</v>
      </c>
      <c r="O178" s="30">
        <f t="shared" si="56"/>
        <v>0</v>
      </c>
      <c r="P178" s="30">
        <f t="shared" si="56"/>
        <v>0</v>
      </c>
      <c r="Q178" s="30">
        <f t="shared" si="56"/>
        <v>0</v>
      </c>
      <c r="R178" s="30">
        <f t="shared" si="56"/>
        <v>0</v>
      </c>
      <c r="S178" s="30">
        <f t="shared" si="56"/>
        <v>100.47318563000005</v>
      </c>
      <c r="T178" s="30">
        <f t="shared" si="56"/>
        <v>0</v>
      </c>
      <c r="U178" s="30">
        <f t="shared" si="56"/>
        <v>0</v>
      </c>
      <c r="V178" s="30">
        <f t="shared" si="56"/>
        <v>0</v>
      </c>
      <c r="W178" s="30">
        <f t="shared" si="56"/>
        <v>0</v>
      </c>
      <c r="X178" s="30">
        <f t="shared" si="56"/>
        <v>0</v>
      </c>
      <c r="Y178" s="30">
        <f t="shared" si="56"/>
        <v>47</v>
      </c>
      <c r="Z178" s="30">
        <f t="shared" si="56"/>
        <v>0</v>
      </c>
      <c r="AA178" s="30">
        <f t="shared" si="56"/>
        <v>0</v>
      </c>
      <c r="AB178" s="30">
        <f t="shared" si="56"/>
        <v>0</v>
      </c>
      <c r="AC178" s="30">
        <f t="shared" si="56"/>
        <v>0</v>
      </c>
      <c r="AD178" s="30">
        <f t="shared" si="56"/>
        <v>0</v>
      </c>
      <c r="AE178" s="30">
        <f t="shared" si="56"/>
        <v>-101.5</v>
      </c>
      <c r="AF178" s="31">
        <f t="shared" ref="AF178:AF241" si="57">AE178/E178</f>
        <v>-1</v>
      </c>
      <c r="AG178" s="30">
        <f>SUM(AG179:AG243)</f>
        <v>-27.229238680000002</v>
      </c>
      <c r="AH178" s="31">
        <f t="shared" ref="AH178:AH238" si="58">AG178/F178</f>
        <v>-0.24210450098916425</v>
      </c>
      <c r="AI178" s="32" t="s">
        <v>37</v>
      </c>
      <c r="AJ178" s="15"/>
      <c r="AK178" s="20"/>
      <c r="AM178" s="20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</row>
    <row r="179" spans="1:64" ht="31.5" x14ac:dyDescent="0.25">
      <c r="A179" s="41" t="s">
        <v>450</v>
      </c>
      <c r="B179" s="51" t="s">
        <v>452</v>
      </c>
      <c r="C179" s="48" t="s">
        <v>453</v>
      </c>
      <c r="D179" s="39">
        <v>2.7450000000000001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9">
        <v>0</v>
      </c>
      <c r="O179" s="39">
        <v>0</v>
      </c>
      <c r="P179" s="39">
        <v>0</v>
      </c>
      <c r="Q179" s="39">
        <v>0</v>
      </c>
      <c r="R179" s="39">
        <v>0</v>
      </c>
      <c r="S179" s="39">
        <v>0</v>
      </c>
      <c r="T179" s="39">
        <v>0</v>
      </c>
      <c r="U179" s="39">
        <v>0</v>
      </c>
      <c r="V179" s="39">
        <v>0</v>
      </c>
      <c r="W179" s="39">
        <v>0</v>
      </c>
      <c r="X179" s="39">
        <v>0</v>
      </c>
      <c r="Y179" s="39">
        <v>0</v>
      </c>
      <c r="Z179" s="39">
        <v>0</v>
      </c>
      <c r="AA179" s="39">
        <v>0</v>
      </c>
      <c r="AB179" s="39">
        <v>0</v>
      </c>
      <c r="AC179" s="39">
        <v>0</v>
      </c>
      <c r="AD179" s="39">
        <v>0</v>
      </c>
      <c r="AE179" s="39">
        <f t="shared" ref="AE179:AE241" si="59">R179-E179</f>
        <v>0</v>
      </c>
      <c r="AF179" s="65">
        <v>0</v>
      </c>
      <c r="AG179" s="39">
        <f t="shared" ref="AG179:AG241" si="60">S179-F179</f>
        <v>0</v>
      </c>
      <c r="AH179" s="65">
        <v>0</v>
      </c>
      <c r="AI179" s="40" t="s">
        <v>37</v>
      </c>
      <c r="AJ179" s="15"/>
      <c r="AK179" s="20"/>
      <c r="AM179" s="20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</row>
    <row r="180" spans="1:64" ht="47.25" x14ac:dyDescent="0.25">
      <c r="A180" s="41" t="s">
        <v>450</v>
      </c>
      <c r="B180" s="42" t="s">
        <v>454</v>
      </c>
      <c r="C180" s="48" t="s">
        <v>455</v>
      </c>
      <c r="D180" s="39" t="s">
        <v>37</v>
      </c>
      <c r="E180" s="39" t="s">
        <v>37</v>
      </c>
      <c r="F180" s="39" t="s">
        <v>37</v>
      </c>
      <c r="G180" s="39" t="s">
        <v>37</v>
      </c>
      <c r="H180" s="39" t="s">
        <v>37</v>
      </c>
      <c r="I180" s="39" t="s">
        <v>37</v>
      </c>
      <c r="J180" s="39" t="s">
        <v>37</v>
      </c>
      <c r="K180" s="39" t="s">
        <v>37</v>
      </c>
      <c r="L180" s="39" t="s">
        <v>37</v>
      </c>
      <c r="M180" s="39" t="s">
        <v>37</v>
      </c>
      <c r="N180" s="39" t="s">
        <v>37</v>
      </c>
      <c r="O180" s="39" t="s">
        <v>37</v>
      </c>
      <c r="P180" s="39" t="s">
        <v>37</v>
      </c>
      <c r="Q180" s="39" t="s">
        <v>37</v>
      </c>
      <c r="R180" s="39">
        <v>0</v>
      </c>
      <c r="S180" s="39">
        <v>0</v>
      </c>
      <c r="T180" s="39">
        <v>0</v>
      </c>
      <c r="U180" s="39">
        <v>0</v>
      </c>
      <c r="V180" s="39">
        <v>0</v>
      </c>
      <c r="W180" s="39">
        <v>0</v>
      </c>
      <c r="X180" s="39">
        <v>0</v>
      </c>
      <c r="Y180" s="39">
        <v>0</v>
      </c>
      <c r="Z180" s="39">
        <v>0</v>
      </c>
      <c r="AA180" s="39">
        <v>0</v>
      </c>
      <c r="AB180" s="39">
        <v>0</v>
      </c>
      <c r="AC180" s="39">
        <v>0</v>
      </c>
      <c r="AD180" s="39">
        <v>0</v>
      </c>
      <c r="AE180" s="39" t="s">
        <v>37</v>
      </c>
      <c r="AF180" s="65" t="s">
        <v>37</v>
      </c>
      <c r="AG180" s="39" t="s">
        <v>37</v>
      </c>
      <c r="AH180" s="65" t="s">
        <v>37</v>
      </c>
      <c r="AI180" s="40" t="s">
        <v>456</v>
      </c>
      <c r="AJ180" s="15"/>
      <c r="AK180" s="20"/>
      <c r="AM180" s="20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</row>
    <row r="181" spans="1:64" ht="47.25" x14ac:dyDescent="0.25">
      <c r="A181" s="37" t="s">
        <v>450</v>
      </c>
      <c r="B181" s="44" t="s">
        <v>457</v>
      </c>
      <c r="C181" s="52" t="s">
        <v>458</v>
      </c>
      <c r="D181" s="39" t="s">
        <v>37</v>
      </c>
      <c r="E181" s="39" t="s">
        <v>37</v>
      </c>
      <c r="F181" s="39" t="s">
        <v>37</v>
      </c>
      <c r="G181" s="39" t="s">
        <v>37</v>
      </c>
      <c r="H181" s="39" t="s">
        <v>37</v>
      </c>
      <c r="I181" s="39" t="s">
        <v>37</v>
      </c>
      <c r="J181" s="39" t="s">
        <v>37</v>
      </c>
      <c r="K181" s="39" t="s">
        <v>37</v>
      </c>
      <c r="L181" s="39" t="s">
        <v>37</v>
      </c>
      <c r="M181" s="39" t="s">
        <v>37</v>
      </c>
      <c r="N181" s="39" t="s">
        <v>37</v>
      </c>
      <c r="O181" s="39" t="s">
        <v>37</v>
      </c>
      <c r="P181" s="39" t="s">
        <v>37</v>
      </c>
      <c r="Q181" s="39" t="s">
        <v>37</v>
      </c>
      <c r="R181" s="39">
        <v>0</v>
      </c>
      <c r="S181" s="39">
        <v>0</v>
      </c>
      <c r="T181" s="39">
        <v>0</v>
      </c>
      <c r="U181" s="39">
        <v>0</v>
      </c>
      <c r="V181" s="39">
        <v>0</v>
      </c>
      <c r="W181" s="39">
        <v>0</v>
      </c>
      <c r="X181" s="39">
        <v>0</v>
      </c>
      <c r="Y181" s="39">
        <v>0</v>
      </c>
      <c r="Z181" s="39">
        <v>0</v>
      </c>
      <c r="AA181" s="39">
        <v>0</v>
      </c>
      <c r="AB181" s="39">
        <v>0</v>
      </c>
      <c r="AC181" s="39">
        <v>0</v>
      </c>
      <c r="AD181" s="39">
        <v>0</v>
      </c>
      <c r="AE181" s="39" t="s">
        <v>37</v>
      </c>
      <c r="AF181" s="65" t="s">
        <v>37</v>
      </c>
      <c r="AG181" s="39" t="s">
        <v>37</v>
      </c>
      <c r="AH181" s="65" t="s">
        <v>37</v>
      </c>
      <c r="AI181" s="40" t="s">
        <v>456</v>
      </c>
      <c r="AJ181" s="15"/>
      <c r="AK181" s="20"/>
      <c r="AM181" s="20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</row>
    <row r="182" spans="1:64" ht="47.25" x14ac:dyDescent="0.25">
      <c r="A182" s="37" t="s">
        <v>450</v>
      </c>
      <c r="B182" s="44" t="s">
        <v>459</v>
      </c>
      <c r="C182" s="52" t="s">
        <v>460</v>
      </c>
      <c r="D182" s="39" t="s">
        <v>37</v>
      </c>
      <c r="E182" s="39" t="s">
        <v>37</v>
      </c>
      <c r="F182" s="39" t="s">
        <v>37</v>
      </c>
      <c r="G182" s="39" t="s">
        <v>37</v>
      </c>
      <c r="H182" s="39" t="s">
        <v>37</v>
      </c>
      <c r="I182" s="39" t="s">
        <v>37</v>
      </c>
      <c r="J182" s="39" t="s">
        <v>37</v>
      </c>
      <c r="K182" s="39" t="s">
        <v>37</v>
      </c>
      <c r="L182" s="39" t="s">
        <v>37</v>
      </c>
      <c r="M182" s="39" t="s">
        <v>37</v>
      </c>
      <c r="N182" s="39" t="s">
        <v>37</v>
      </c>
      <c r="O182" s="39" t="s">
        <v>37</v>
      </c>
      <c r="P182" s="39" t="s">
        <v>37</v>
      </c>
      <c r="Q182" s="39" t="s">
        <v>37</v>
      </c>
      <c r="R182" s="39">
        <v>0</v>
      </c>
      <c r="S182" s="39">
        <v>0</v>
      </c>
      <c r="T182" s="39">
        <v>0</v>
      </c>
      <c r="U182" s="39">
        <v>0</v>
      </c>
      <c r="V182" s="39">
        <v>0</v>
      </c>
      <c r="W182" s="39">
        <v>0</v>
      </c>
      <c r="X182" s="39">
        <v>0</v>
      </c>
      <c r="Y182" s="39">
        <v>0</v>
      </c>
      <c r="Z182" s="39">
        <v>0</v>
      </c>
      <c r="AA182" s="39">
        <v>0</v>
      </c>
      <c r="AB182" s="39">
        <v>0</v>
      </c>
      <c r="AC182" s="39">
        <v>0</v>
      </c>
      <c r="AD182" s="39">
        <v>0</v>
      </c>
      <c r="AE182" s="39" t="s">
        <v>37</v>
      </c>
      <c r="AF182" s="65" t="s">
        <v>37</v>
      </c>
      <c r="AG182" s="39" t="s">
        <v>37</v>
      </c>
      <c r="AH182" s="65" t="s">
        <v>37</v>
      </c>
      <c r="AI182" s="40" t="s">
        <v>456</v>
      </c>
      <c r="AJ182" s="15"/>
      <c r="AK182" s="20"/>
      <c r="AM182" s="20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</row>
    <row r="183" spans="1:64" ht="47.25" x14ac:dyDescent="0.25">
      <c r="A183" s="37" t="s">
        <v>450</v>
      </c>
      <c r="B183" s="38" t="s">
        <v>461</v>
      </c>
      <c r="C183" s="52" t="s">
        <v>462</v>
      </c>
      <c r="D183" s="39" t="s">
        <v>37</v>
      </c>
      <c r="E183" s="39" t="s">
        <v>37</v>
      </c>
      <c r="F183" s="39" t="s">
        <v>37</v>
      </c>
      <c r="G183" s="39" t="s">
        <v>37</v>
      </c>
      <c r="H183" s="39" t="s">
        <v>37</v>
      </c>
      <c r="I183" s="39" t="s">
        <v>37</v>
      </c>
      <c r="J183" s="39" t="s">
        <v>37</v>
      </c>
      <c r="K183" s="39" t="s">
        <v>37</v>
      </c>
      <c r="L183" s="39" t="s">
        <v>37</v>
      </c>
      <c r="M183" s="39" t="s">
        <v>37</v>
      </c>
      <c r="N183" s="39" t="s">
        <v>37</v>
      </c>
      <c r="O183" s="39" t="s">
        <v>37</v>
      </c>
      <c r="P183" s="39" t="s">
        <v>37</v>
      </c>
      <c r="Q183" s="39" t="s">
        <v>37</v>
      </c>
      <c r="R183" s="39">
        <v>0</v>
      </c>
      <c r="S183" s="39">
        <v>0</v>
      </c>
      <c r="T183" s="39">
        <v>0</v>
      </c>
      <c r="U183" s="39">
        <v>0</v>
      </c>
      <c r="V183" s="39">
        <v>0</v>
      </c>
      <c r="W183" s="39">
        <v>0</v>
      </c>
      <c r="X183" s="39">
        <v>0</v>
      </c>
      <c r="Y183" s="39">
        <v>0</v>
      </c>
      <c r="Z183" s="39">
        <v>0</v>
      </c>
      <c r="AA183" s="39">
        <v>0</v>
      </c>
      <c r="AB183" s="39">
        <v>0</v>
      </c>
      <c r="AC183" s="39">
        <v>0</v>
      </c>
      <c r="AD183" s="39">
        <v>0</v>
      </c>
      <c r="AE183" s="39" t="s">
        <v>37</v>
      </c>
      <c r="AF183" s="65" t="s">
        <v>37</v>
      </c>
      <c r="AG183" s="39" t="s">
        <v>37</v>
      </c>
      <c r="AH183" s="65" t="s">
        <v>37</v>
      </c>
      <c r="AI183" s="40" t="s">
        <v>456</v>
      </c>
      <c r="AJ183" s="15"/>
      <c r="AK183" s="20"/>
      <c r="AM183" s="20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</row>
    <row r="184" spans="1:64" ht="31.5" x14ac:dyDescent="0.25">
      <c r="A184" s="37" t="s">
        <v>450</v>
      </c>
      <c r="B184" s="38" t="s">
        <v>463</v>
      </c>
      <c r="C184" s="52" t="s">
        <v>464</v>
      </c>
      <c r="D184" s="39">
        <v>1.92722693</v>
      </c>
      <c r="E184" s="39">
        <v>0</v>
      </c>
      <c r="F184" s="39">
        <v>1.92722693</v>
      </c>
      <c r="G184" s="39">
        <v>0</v>
      </c>
      <c r="H184" s="39">
        <v>0</v>
      </c>
      <c r="I184" s="39">
        <v>0</v>
      </c>
      <c r="J184" s="39">
        <v>0</v>
      </c>
      <c r="K184" s="39" t="s">
        <v>465</v>
      </c>
      <c r="L184" s="39">
        <v>1</v>
      </c>
      <c r="M184" s="39">
        <v>0</v>
      </c>
      <c r="N184" s="39">
        <v>0</v>
      </c>
      <c r="O184" s="39">
        <v>0</v>
      </c>
      <c r="P184" s="39">
        <v>0</v>
      </c>
      <c r="Q184" s="39">
        <v>0</v>
      </c>
      <c r="R184" s="39">
        <v>0</v>
      </c>
      <c r="S184" s="39">
        <v>1.99376</v>
      </c>
      <c r="T184" s="39">
        <v>0</v>
      </c>
      <c r="U184" s="39">
        <v>0</v>
      </c>
      <c r="V184" s="39">
        <v>0</v>
      </c>
      <c r="W184" s="39">
        <v>0</v>
      </c>
      <c r="X184" s="39" t="s">
        <v>465</v>
      </c>
      <c r="Y184" s="39">
        <v>1</v>
      </c>
      <c r="Z184" s="39">
        <v>0</v>
      </c>
      <c r="AA184" s="39">
        <v>0</v>
      </c>
      <c r="AB184" s="39">
        <v>0</v>
      </c>
      <c r="AC184" s="39">
        <v>0</v>
      </c>
      <c r="AD184" s="39">
        <v>0</v>
      </c>
      <c r="AE184" s="39">
        <f t="shared" si="59"/>
        <v>0</v>
      </c>
      <c r="AF184" s="65">
        <v>0</v>
      </c>
      <c r="AG184" s="39">
        <f t="shared" si="60"/>
        <v>6.6533069999999972E-2</v>
      </c>
      <c r="AH184" s="65">
        <f t="shared" si="58"/>
        <v>3.4522696297109121E-2</v>
      </c>
      <c r="AI184" s="40" t="s">
        <v>37</v>
      </c>
      <c r="AJ184" s="15"/>
      <c r="AK184" s="20"/>
      <c r="AM184" s="20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</row>
    <row r="185" spans="1:64" ht="31.5" x14ac:dyDescent="0.25">
      <c r="A185" s="37" t="s">
        <v>450</v>
      </c>
      <c r="B185" s="38" t="s">
        <v>466</v>
      </c>
      <c r="C185" s="38" t="s">
        <v>467</v>
      </c>
      <c r="D185" s="39">
        <v>45.399861000000001</v>
      </c>
      <c r="E185" s="49">
        <v>0</v>
      </c>
      <c r="F185" s="39">
        <v>45.399861000000001</v>
      </c>
      <c r="G185" s="39">
        <v>0</v>
      </c>
      <c r="H185" s="39">
        <v>0</v>
      </c>
      <c r="I185" s="49">
        <v>0</v>
      </c>
      <c r="J185" s="39">
        <v>0</v>
      </c>
      <c r="K185" s="39" t="s">
        <v>468</v>
      </c>
      <c r="L185" s="49">
        <v>1</v>
      </c>
      <c r="M185" s="49">
        <v>0</v>
      </c>
      <c r="N185" s="39">
        <v>0</v>
      </c>
      <c r="O185" s="49">
        <v>0</v>
      </c>
      <c r="P185" s="49">
        <v>0</v>
      </c>
      <c r="Q185" s="49">
        <v>0</v>
      </c>
      <c r="R185" s="39">
        <v>0</v>
      </c>
      <c r="S185" s="39">
        <v>39.20426999</v>
      </c>
      <c r="T185" s="39">
        <v>0</v>
      </c>
      <c r="U185" s="39">
        <v>0</v>
      </c>
      <c r="V185" s="39">
        <v>0</v>
      </c>
      <c r="W185" s="39">
        <v>0</v>
      </c>
      <c r="X185" s="39" t="s">
        <v>468</v>
      </c>
      <c r="Y185" s="39">
        <v>1</v>
      </c>
      <c r="Z185" s="39">
        <v>0</v>
      </c>
      <c r="AA185" s="39">
        <v>0</v>
      </c>
      <c r="AB185" s="39">
        <v>0</v>
      </c>
      <c r="AC185" s="39">
        <v>0</v>
      </c>
      <c r="AD185" s="39">
        <v>0</v>
      </c>
      <c r="AE185" s="39">
        <f t="shared" si="59"/>
        <v>0</v>
      </c>
      <c r="AF185" s="65">
        <v>0</v>
      </c>
      <c r="AG185" s="39">
        <f t="shared" si="60"/>
        <v>-6.1955910100000011</v>
      </c>
      <c r="AH185" s="65">
        <f t="shared" si="58"/>
        <v>-0.13646718015282031</v>
      </c>
      <c r="AI185" s="40" t="s">
        <v>469</v>
      </c>
      <c r="AJ185" s="15"/>
      <c r="AK185" s="20"/>
      <c r="AM185" s="20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</row>
    <row r="186" spans="1:64" ht="31.5" x14ac:dyDescent="0.25">
      <c r="A186" s="37" t="s">
        <v>450</v>
      </c>
      <c r="B186" s="38" t="s">
        <v>470</v>
      </c>
      <c r="C186" s="38" t="s">
        <v>471</v>
      </c>
      <c r="D186" s="39">
        <v>9.5919709999999991E-2</v>
      </c>
      <c r="E186" s="49">
        <v>0</v>
      </c>
      <c r="F186" s="39">
        <v>9.5919709999999991E-2</v>
      </c>
      <c r="G186" s="39">
        <v>0</v>
      </c>
      <c r="H186" s="39">
        <v>0</v>
      </c>
      <c r="I186" s="49">
        <v>0</v>
      </c>
      <c r="J186" s="39">
        <v>0</v>
      </c>
      <c r="K186" s="39" t="s">
        <v>472</v>
      </c>
      <c r="L186" s="49">
        <v>1</v>
      </c>
      <c r="M186" s="49">
        <v>0</v>
      </c>
      <c r="N186" s="39">
        <v>0</v>
      </c>
      <c r="O186" s="49">
        <v>0</v>
      </c>
      <c r="P186" s="49">
        <v>0</v>
      </c>
      <c r="Q186" s="49">
        <v>0</v>
      </c>
      <c r="R186" s="39">
        <v>0</v>
      </c>
      <c r="S186" s="39">
        <v>0.16019999999999998</v>
      </c>
      <c r="T186" s="39">
        <v>0</v>
      </c>
      <c r="U186" s="39">
        <v>0</v>
      </c>
      <c r="V186" s="39">
        <v>0</v>
      </c>
      <c r="W186" s="39">
        <v>0</v>
      </c>
      <c r="X186" s="39" t="s">
        <v>472</v>
      </c>
      <c r="Y186" s="39">
        <v>1</v>
      </c>
      <c r="Z186" s="39">
        <v>0</v>
      </c>
      <c r="AA186" s="39">
        <v>0</v>
      </c>
      <c r="AB186" s="39">
        <v>0</v>
      </c>
      <c r="AC186" s="39">
        <v>0</v>
      </c>
      <c r="AD186" s="39">
        <v>0</v>
      </c>
      <c r="AE186" s="39">
        <f t="shared" si="59"/>
        <v>0</v>
      </c>
      <c r="AF186" s="65">
        <v>0</v>
      </c>
      <c r="AG186" s="39">
        <f t="shared" si="60"/>
        <v>6.428028999999999E-2</v>
      </c>
      <c r="AH186" s="65">
        <f t="shared" si="58"/>
        <v>0.67014683426378163</v>
      </c>
      <c r="AI186" s="40" t="s">
        <v>473</v>
      </c>
      <c r="AJ186" s="15"/>
      <c r="AK186" s="20"/>
      <c r="AM186" s="20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</row>
    <row r="187" spans="1:64" ht="31.5" x14ac:dyDescent="0.25">
      <c r="A187" s="37" t="s">
        <v>450</v>
      </c>
      <c r="B187" s="38" t="s">
        <v>474</v>
      </c>
      <c r="C187" s="38" t="s">
        <v>475</v>
      </c>
      <c r="D187" s="39">
        <v>0.36898507999999997</v>
      </c>
      <c r="E187" s="39">
        <v>0</v>
      </c>
      <c r="F187" s="39">
        <v>0.36898507999999997</v>
      </c>
      <c r="G187" s="39">
        <v>0</v>
      </c>
      <c r="H187" s="39">
        <v>0</v>
      </c>
      <c r="I187" s="39">
        <v>0</v>
      </c>
      <c r="J187" s="39">
        <v>0</v>
      </c>
      <c r="K187" s="39" t="s">
        <v>476</v>
      </c>
      <c r="L187" s="39">
        <v>1</v>
      </c>
      <c r="M187" s="39">
        <v>0</v>
      </c>
      <c r="N187" s="39">
        <v>0</v>
      </c>
      <c r="O187" s="39">
        <v>0</v>
      </c>
      <c r="P187" s="39">
        <v>0</v>
      </c>
      <c r="Q187" s="39">
        <v>0</v>
      </c>
      <c r="R187" s="39">
        <v>0</v>
      </c>
      <c r="S187" s="39">
        <v>0.49061900000000003</v>
      </c>
      <c r="T187" s="39">
        <v>0</v>
      </c>
      <c r="U187" s="39">
        <v>0</v>
      </c>
      <c r="V187" s="39">
        <v>0</v>
      </c>
      <c r="W187" s="39">
        <v>0</v>
      </c>
      <c r="X187" s="39" t="s">
        <v>476</v>
      </c>
      <c r="Y187" s="39">
        <v>1</v>
      </c>
      <c r="Z187" s="39">
        <v>0</v>
      </c>
      <c r="AA187" s="39">
        <v>0</v>
      </c>
      <c r="AB187" s="39">
        <v>0</v>
      </c>
      <c r="AC187" s="39">
        <v>0</v>
      </c>
      <c r="AD187" s="39">
        <v>0</v>
      </c>
      <c r="AE187" s="39">
        <f t="shared" si="59"/>
        <v>0</v>
      </c>
      <c r="AF187" s="65">
        <v>0</v>
      </c>
      <c r="AG187" s="39">
        <f t="shared" si="60"/>
        <v>0.12163392000000006</v>
      </c>
      <c r="AH187" s="65">
        <f t="shared" si="58"/>
        <v>0.32964454822942996</v>
      </c>
      <c r="AI187" s="40" t="s">
        <v>473</v>
      </c>
      <c r="AJ187" s="15"/>
      <c r="AK187" s="20"/>
      <c r="AM187" s="20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</row>
    <row r="188" spans="1:64" ht="31.5" x14ac:dyDescent="0.25">
      <c r="A188" s="37" t="s">
        <v>450</v>
      </c>
      <c r="B188" s="38" t="s">
        <v>477</v>
      </c>
      <c r="C188" s="43" t="s">
        <v>478</v>
      </c>
      <c r="D188" s="39">
        <v>2.6234879000000002</v>
      </c>
      <c r="E188" s="39">
        <v>0</v>
      </c>
      <c r="F188" s="39">
        <v>2.6234879000000002</v>
      </c>
      <c r="G188" s="39">
        <v>0</v>
      </c>
      <c r="H188" s="39">
        <v>0</v>
      </c>
      <c r="I188" s="39">
        <v>0</v>
      </c>
      <c r="J188" s="39">
        <v>0</v>
      </c>
      <c r="K188" s="39" t="s">
        <v>479</v>
      </c>
      <c r="L188" s="39">
        <v>1</v>
      </c>
      <c r="M188" s="39">
        <v>0</v>
      </c>
      <c r="N188" s="39">
        <v>0</v>
      </c>
      <c r="O188" s="39">
        <v>0</v>
      </c>
      <c r="P188" s="39">
        <v>0</v>
      </c>
      <c r="Q188" s="39">
        <v>0</v>
      </c>
      <c r="R188" s="39">
        <v>0</v>
      </c>
      <c r="S188" s="39">
        <v>2.31</v>
      </c>
      <c r="T188" s="39">
        <v>0</v>
      </c>
      <c r="U188" s="39">
        <v>0</v>
      </c>
      <c r="V188" s="39">
        <v>0</v>
      </c>
      <c r="W188" s="39">
        <v>0</v>
      </c>
      <c r="X188" s="39" t="s">
        <v>479</v>
      </c>
      <c r="Y188" s="39">
        <v>1</v>
      </c>
      <c r="Z188" s="39">
        <v>0</v>
      </c>
      <c r="AA188" s="39">
        <v>0</v>
      </c>
      <c r="AB188" s="39">
        <v>0</v>
      </c>
      <c r="AC188" s="39">
        <v>0</v>
      </c>
      <c r="AD188" s="39">
        <v>0</v>
      </c>
      <c r="AE188" s="39">
        <f t="shared" si="59"/>
        <v>0</v>
      </c>
      <c r="AF188" s="65">
        <v>0</v>
      </c>
      <c r="AG188" s="39">
        <f t="shared" si="60"/>
        <v>-0.31348790000000015</v>
      </c>
      <c r="AH188" s="65">
        <f t="shared" si="58"/>
        <v>-0.11949279430638889</v>
      </c>
      <c r="AI188" s="40" t="s">
        <v>469</v>
      </c>
      <c r="AJ188" s="15"/>
      <c r="AK188" s="20"/>
      <c r="AM188" s="20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</row>
    <row r="189" spans="1:64" ht="31.5" x14ac:dyDescent="0.25">
      <c r="A189" s="37" t="s">
        <v>450</v>
      </c>
      <c r="B189" s="38" t="s">
        <v>480</v>
      </c>
      <c r="C189" s="38" t="s">
        <v>481</v>
      </c>
      <c r="D189" s="39">
        <v>2.6234879000000002</v>
      </c>
      <c r="E189" s="39">
        <v>0</v>
      </c>
      <c r="F189" s="39">
        <v>2.6234879000000002</v>
      </c>
      <c r="G189" s="39">
        <v>0</v>
      </c>
      <c r="H189" s="39">
        <v>0</v>
      </c>
      <c r="I189" s="39">
        <v>0</v>
      </c>
      <c r="J189" s="39">
        <v>0</v>
      </c>
      <c r="K189" s="39" t="s">
        <v>479</v>
      </c>
      <c r="L189" s="39">
        <v>1</v>
      </c>
      <c r="M189" s="39">
        <v>0</v>
      </c>
      <c r="N189" s="39">
        <v>0</v>
      </c>
      <c r="O189" s="39">
        <v>0</v>
      </c>
      <c r="P189" s="39">
        <v>0</v>
      </c>
      <c r="Q189" s="39">
        <v>0</v>
      </c>
      <c r="R189" s="39">
        <v>0</v>
      </c>
      <c r="S189" s="39">
        <v>2.31</v>
      </c>
      <c r="T189" s="39">
        <v>0</v>
      </c>
      <c r="U189" s="39">
        <v>0</v>
      </c>
      <c r="V189" s="39">
        <v>0</v>
      </c>
      <c r="W189" s="39">
        <v>0</v>
      </c>
      <c r="X189" s="39" t="s">
        <v>479</v>
      </c>
      <c r="Y189" s="39">
        <v>1</v>
      </c>
      <c r="Z189" s="39">
        <v>0</v>
      </c>
      <c r="AA189" s="39">
        <v>0</v>
      </c>
      <c r="AB189" s="39">
        <v>0</v>
      </c>
      <c r="AC189" s="39">
        <v>0</v>
      </c>
      <c r="AD189" s="39">
        <v>0</v>
      </c>
      <c r="AE189" s="39">
        <f t="shared" si="59"/>
        <v>0</v>
      </c>
      <c r="AF189" s="65">
        <v>0</v>
      </c>
      <c r="AG189" s="39">
        <f t="shared" si="60"/>
        <v>-0.31348790000000015</v>
      </c>
      <c r="AH189" s="65">
        <f t="shared" si="58"/>
        <v>-0.11949279430638889</v>
      </c>
      <c r="AI189" s="40" t="s">
        <v>469</v>
      </c>
      <c r="AJ189" s="15"/>
      <c r="AK189" s="20"/>
      <c r="AM189" s="20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</row>
    <row r="190" spans="1:64" ht="31.5" x14ac:dyDescent="0.25">
      <c r="A190" s="37" t="s">
        <v>450</v>
      </c>
      <c r="B190" s="38" t="s">
        <v>482</v>
      </c>
      <c r="C190" s="38" t="s">
        <v>483</v>
      </c>
      <c r="D190" s="39">
        <v>0.33560453000000001</v>
      </c>
      <c r="E190" s="39">
        <v>0</v>
      </c>
      <c r="F190" s="39">
        <v>0.33560453000000001</v>
      </c>
      <c r="G190" s="39">
        <v>0</v>
      </c>
      <c r="H190" s="39">
        <v>0</v>
      </c>
      <c r="I190" s="39">
        <v>0</v>
      </c>
      <c r="J190" s="39">
        <v>0</v>
      </c>
      <c r="K190" s="39" t="s">
        <v>484</v>
      </c>
      <c r="L190" s="39">
        <v>1</v>
      </c>
      <c r="M190" s="39">
        <v>0</v>
      </c>
      <c r="N190" s="39">
        <v>0</v>
      </c>
      <c r="O190" s="39">
        <v>0</v>
      </c>
      <c r="P190" s="39">
        <v>0</v>
      </c>
      <c r="Q190" s="39">
        <v>0</v>
      </c>
      <c r="R190" s="39">
        <v>0</v>
      </c>
      <c r="S190" s="39">
        <v>0.33460000000000001</v>
      </c>
      <c r="T190" s="39">
        <v>0</v>
      </c>
      <c r="U190" s="39">
        <v>0</v>
      </c>
      <c r="V190" s="39">
        <v>0</v>
      </c>
      <c r="W190" s="39">
        <v>0</v>
      </c>
      <c r="X190" s="39" t="s">
        <v>484</v>
      </c>
      <c r="Y190" s="39">
        <v>1</v>
      </c>
      <c r="Z190" s="39">
        <v>0</v>
      </c>
      <c r="AA190" s="39">
        <v>0</v>
      </c>
      <c r="AB190" s="39">
        <v>0</v>
      </c>
      <c r="AC190" s="39">
        <v>0</v>
      </c>
      <c r="AD190" s="39">
        <v>0</v>
      </c>
      <c r="AE190" s="39">
        <f t="shared" si="59"/>
        <v>0</v>
      </c>
      <c r="AF190" s="65">
        <v>0</v>
      </c>
      <c r="AG190" s="39">
        <f t="shared" si="60"/>
        <v>-1.0045300000000035E-3</v>
      </c>
      <c r="AH190" s="65">
        <f t="shared" si="58"/>
        <v>-2.9931955924432947E-3</v>
      </c>
      <c r="AI190" s="40" t="s">
        <v>37</v>
      </c>
      <c r="AJ190" s="15"/>
      <c r="AK190" s="20"/>
      <c r="AM190" s="20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</row>
    <row r="191" spans="1:64" ht="31.5" x14ac:dyDescent="0.25">
      <c r="A191" s="37" t="s">
        <v>450</v>
      </c>
      <c r="B191" s="38" t="s">
        <v>485</v>
      </c>
      <c r="C191" s="38" t="s">
        <v>486</v>
      </c>
      <c r="D191" s="39">
        <v>0.33560453000000001</v>
      </c>
      <c r="E191" s="39">
        <v>0</v>
      </c>
      <c r="F191" s="39">
        <v>0.33560453000000001</v>
      </c>
      <c r="G191" s="39">
        <v>0</v>
      </c>
      <c r="H191" s="39">
        <v>0</v>
      </c>
      <c r="I191" s="39">
        <v>0</v>
      </c>
      <c r="J191" s="39">
        <v>0</v>
      </c>
      <c r="K191" s="39" t="s">
        <v>484</v>
      </c>
      <c r="L191" s="39">
        <v>1</v>
      </c>
      <c r="M191" s="39">
        <v>0</v>
      </c>
      <c r="N191" s="39">
        <v>0</v>
      </c>
      <c r="O191" s="39">
        <v>0</v>
      </c>
      <c r="P191" s="39">
        <v>0</v>
      </c>
      <c r="Q191" s="39">
        <v>0</v>
      </c>
      <c r="R191" s="39">
        <v>0</v>
      </c>
      <c r="S191" s="39">
        <v>0.33460000000000001</v>
      </c>
      <c r="T191" s="39">
        <v>0</v>
      </c>
      <c r="U191" s="39">
        <v>0</v>
      </c>
      <c r="V191" s="39">
        <v>0</v>
      </c>
      <c r="W191" s="39">
        <v>0</v>
      </c>
      <c r="X191" s="39" t="s">
        <v>487</v>
      </c>
      <c r="Y191" s="39">
        <v>1</v>
      </c>
      <c r="Z191" s="39">
        <v>0</v>
      </c>
      <c r="AA191" s="39">
        <v>0</v>
      </c>
      <c r="AB191" s="39">
        <v>0</v>
      </c>
      <c r="AC191" s="39">
        <v>0</v>
      </c>
      <c r="AD191" s="39">
        <v>0</v>
      </c>
      <c r="AE191" s="39">
        <f t="shared" si="59"/>
        <v>0</v>
      </c>
      <c r="AF191" s="65">
        <v>0</v>
      </c>
      <c r="AG191" s="39">
        <f t="shared" si="60"/>
        <v>-1.0045300000000035E-3</v>
      </c>
      <c r="AH191" s="65">
        <f t="shared" si="58"/>
        <v>-2.9931955924432947E-3</v>
      </c>
      <c r="AI191" s="40" t="s">
        <v>37</v>
      </c>
      <c r="AJ191" s="15"/>
      <c r="AK191" s="20"/>
      <c r="AM191" s="20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</row>
    <row r="192" spans="1:64" ht="31.5" x14ac:dyDescent="0.25">
      <c r="A192" s="37" t="s">
        <v>450</v>
      </c>
      <c r="B192" s="38" t="s">
        <v>488</v>
      </c>
      <c r="C192" s="43" t="s">
        <v>489</v>
      </c>
      <c r="D192" s="39">
        <v>0.4530806</v>
      </c>
      <c r="E192" s="39">
        <v>0</v>
      </c>
      <c r="F192" s="39">
        <v>0.4530806</v>
      </c>
      <c r="G192" s="39">
        <v>0</v>
      </c>
      <c r="H192" s="39">
        <v>0</v>
      </c>
      <c r="I192" s="39">
        <v>0</v>
      </c>
      <c r="J192" s="39">
        <v>0</v>
      </c>
      <c r="K192" s="39" t="s">
        <v>490</v>
      </c>
      <c r="L192" s="39">
        <v>1</v>
      </c>
      <c r="M192" s="39">
        <v>0</v>
      </c>
      <c r="N192" s="39">
        <v>0</v>
      </c>
      <c r="O192" s="39">
        <v>0</v>
      </c>
      <c r="P192" s="39">
        <v>0</v>
      </c>
      <c r="Q192" s="39">
        <v>0</v>
      </c>
      <c r="R192" s="39">
        <v>0</v>
      </c>
      <c r="S192" s="39">
        <v>0</v>
      </c>
      <c r="T192" s="39">
        <v>0</v>
      </c>
      <c r="U192" s="39">
        <v>0</v>
      </c>
      <c r="V192" s="39">
        <v>0</v>
      </c>
      <c r="W192" s="39">
        <v>0</v>
      </c>
      <c r="X192" s="39">
        <v>0</v>
      </c>
      <c r="Y192" s="39">
        <v>0</v>
      </c>
      <c r="Z192" s="39">
        <v>0</v>
      </c>
      <c r="AA192" s="39">
        <v>0</v>
      </c>
      <c r="AB192" s="39">
        <v>0</v>
      </c>
      <c r="AC192" s="39">
        <v>0</v>
      </c>
      <c r="AD192" s="39">
        <v>0</v>
      </c>
      <c r="AE192" s="39">
        <f t="shared" si="59"/>
        <v>0</v>
      </c>
      <c r="AF192" s="65">
        <v>0</v>
      </c>
      <c r="AG192" s="39">
        <f t="shared" si="60"/>
        <v>-0.4530806</v>
      </c>
      <c r="AH192" s="65">
        <f t="shared" si="58"/>
        <v>-1</v>
      </c>
      <c r="AI192" s="40" t="s">
        <v>491</v>
      </c>
      <c r="AJ192" s="15"/>
      <c r="AK192" s="20"/>
      <c r="AM192" s="20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</row>
    <row r="193" spans="1:64" ht="31.5" x14ac:dyDescent="0.25">
      <c r="A193" s="37" t="s">
        <v>450</v>
      </c>
      <c r="B193" s="38" t="s">
        <v>492</v>
      </c>
      <c r="C193" s="43" t="s">
        <v>493</v>
      </c>
      <c r="D193" s="39">
        <v>0.33043928</v>
      </c>
      <c r="E193" s="39">
        <v>0</v>
      </c>
      <c r="F193" s="39">
        <v>0.15688928000000002</v>
      </c>
      <c r="G193" s="39">
        <v>0</v>
      </c>
      <c r="H193" s="39">
        <v>0</v>
      </c>
      <c r="I193" s="39">
        <v>0</v>
      </c>
      <c r="J193" s="39">
        <v>0</v>
      </c>
      <c r="K193" s="39" t="s">
        <v>494</v>
      </c>
      <c r="L193" s="39">
        <v>1</v>
      </c>
      <c r="M193" s="39">
        <v>0</v>
      </c>
      <c r="N193" s="39">
        <v>0</v>
      </c>
      <c r="O193" s="39">
        <v>0</v>
      </c>
      <c r="P193" s="39">
        <v>0</v>
      </c>
      <c r="Q193" s="39">
        <v>0</v>
      </c>
      <c r="R193" s="39">
        <v>0</v>
      </c>
      <c r="S193" s="39">
        <v>0.12</v>
      </c>
      <c r="T193" s="39">
        <v>0</v>
      </c>
      <c r="U193" s="39">
        <v>0</v>
      </c>
      <c r="V193" s="39">
        <v>0</v>
      </c>
      <c r="W193" s="39">
        <v>0</v>
      </c>
      <c r="X193" s="39" t="s">
        <v>494</v>
      </c>
      <c r="Y193" s="39">
        <v>1</v>
      </c>
      <c r="Z193" s="39">
        <v>0</v>
      </c>
      <c r="AA193" s="39">
        <v>0</v>
      </c>
      <c r="AB193" s="39">
        <v>0</v>
      </c>
      <c r="AC193" s="39">
        <v>0</v>
      </c>
      <c r="AD193" s="39">
        <v>0</v>
      </c>
      <c r="AE193" s="39">
        <f t="shared" si="59"/>
        <v>0</v>
      </c>
      <c r="AF193" s="65">
        <v>0</v>
      </c>
      <c r="AG193" s="39">
        <f t="shared" si="60"/>
        <v>-3.6889280000000024E-2</v>
      </c>
      <c r="AH193" s="65">
        <f t="shared" si="58"/>
        <v>-0.23512938551314672</v>
      </c>
      <c r="AI193" s="40" t="s">
        <v>469</v>
      </c>
      <c r="AJ193" s="15"/>
      <c r="AK193" s="20"/>
      <c r="AM193" s="20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</row>
    <row r="194" spans="1:64" ht="31.5" x14ac:dyDescent="0.25">
      <c r="A194" s="37" t="s">
        <v>450</v>
      </c>
      <c r="B194" s="38" t="s">
        <v>495</v>
      </c>
      <c r="C194" s="43" t="s">
        <v>496</v>
      </c>
      <c r="D194" s="39" t="s">
        <v>37</v>
      </c>
      <c r="E194" s="39" t="s">
        <v>37</v>
      </c>
      <c r="F194" s="39" t="s">
        <v>37</v>
      </c>
      <c r="G194" s="39" t="s">
        <v>37</v>
      </c>
      <c r="H194" s="39" t="s">
        <v>37</v>
      </c>
      <c r="I194" s="39" t="s">
        <v>37</v>
      </c>
      <c r="J194" s="39" t="s">
        <v>37</v>
      </c>
      <c r="K194" s="39" t="s">
        <v>37</v>
      </c>
      <c r="L194" s="39" t="s">
        <v>37</v>
      </c>
      <c r="M194" s="39" t="s">
        <v>37</v>
      </c>
      <c r="N194" s="39" t="s">
        <v>37</v>
      </c>
      <c r="O194" s="39" t="s">
        <v>37</v>
      </c>
      <c r="P194" s="39" t="s">
        <v>37</v>
      </c>
      <c r="Q194" s="39" t="s">
        <v>37</v>
      </c>
      <c r="R194" s="39">
        <v>0</v>
      </c>
      <c r="S194" s="39">
        <v>0.35733691999999995</v>
      </c>
      <c r="T194" s="39">
        <v>0</v>
      </c>
      <c r="U194" s="39">
        <v>0</v>
      </c>
      <c r="V194" s="39">
        <v>0</v>
      </c>
      <c r="W194" s="39">
        <v>0</v>
      </c>
      <c r="X194" s="39" t="s">
        <v>497</v>
      </c>
      <c r="Y194" s="39">
        <v>1</v>
      </c>
      <c r="Z194" s="39">
        <v>0</v>
      </c>
      <c r="AA194" s="39">
        <v>0</v>
      </c>
      <c r="AB194" s="39">
        <v>0</v>
      </c>
      <c r="AC194" s="39">
        <v>0</v>
      </c>
      <c r="AD194" s="39">
        <v>0</v>
      </c>
      <c r="AE194" s="39" t="s">
        <v>37</v>
      </c>
      <c r="AF194" s="65" t="s">
        <v>37</v>
      </c>
      <c r="AG194" s="39" t="s">
        <v>37</v>
      </c>
      <c r="AH194" s="65" t="s">
        <v>37</v>
      </c>
      <c r="AI194" s="40" t="s">
        <v>498</v>
      </c>
      <c r="AJ194" s="15"/>
      <c r="AK194" s="20"/>
      <c r="AM194" s="20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</row>
    <row r="195" spans="1:64" ht="31.5" x14ac:dyDescent="0.25">
      <c r="A195" s="37" t="s">
        <v>450</v>
      </c>
      <c r="B195" s="38" t="s">
        <v>499</v>
      </c>
      <c r="C195" s="43" t="s">
        <v>500</v>
      </c>
      <c r="D195" s="39" t="s">
        <v>37</v>
      </c>
      <c r="E195" s="39" t="s">
        <v>37</v>
      </c>
      <c r="F195" s="39" t="s">
        <v>37</v>
      </c>
      <c r="G195" s="39" t="s">
        <v>37</v>
      </c>
      <c r="H195" s="39" t="s">
        <v>37</v>
      </c>
      <c r="I195" s="39" t="s">
        <v>37</v>
      </c>
      <c r="J195" s="39" t="s">
        <v>37</v>
      </c>
      <c r="K195" s="39" t="s">
        <v>37</v>
      </c>
      <c r="L195" s="39" t="s">
        <v>37</v>
      </c>
      <c r="M195" s="39" t="s">
        <v>37</v>
      </c>
      <c r="N195" s="39" t="s">
        <v>37</v>
      </c>
      <c r="O195" s="39" t="s">
        <v>37</v>
      </c>
      <c r="P195" s="39" t="s">
        <v>37</v>
      </c>
      <c r="Q195" s="39" t="s">
        <v>37</v>
      </c>
      <c r="R195" s="39">
        <v>0</v>
      </c>
      <c r="S195" s="39">
        <v>0.71467383999999989</v>
      </c>
      <c r="T195" s="39">
        <v>0</v>
      </c>
      <c r="U195" s="39">
        <v>0</v>
      </c>
      <c r="V195" s="39">
        <v>0</v>
      </c>
      <c r="W195" s="39">
        <v>0</v>
      </c>
      <c r="X195" s="39" t="s">
        <v>497</v>
      </c>
      <c r="Y195" s="39">
        <v>2</v>
      </c>
      <c r="Z195" s="39">
        <v>0</v>
      </c>
      <c r="AA195" s="39">
        <v>0</v>
      </c>
      <c r="AB195" s="39">
        <v>0</v>
      </c>
      <c r="AC195" s="39">
        <v>0</v>
      </c>
      <c r="AD195" s="39">
        <v>0</v>
      </c>
      <c r="AE195" s="39" t="s">
        <v>37</v>
      </c>
      <c r="AF195" s="65" t="s">
        <v>37</v>
      </c>
      <c r="AG195" s="39" t="s">
        <v>37</v>
      </c>
      <c r="AH195" s="65" t="s">
        <v>37</v>
      </c>
      <c r="AI195" s="40" t="s">
        <v>498</v>
      </c>
      <c r="AJ195" s="15"/>
      <c r="AK195" s="20"/>
      <c r="AM195" s="20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</row>
    <row r="196" spans="1:64" ht="31.5" x14ac:dyDescent="0.25">
      <c r="A196" s="37" t="s">
        <v>450</v>
      </c>
      <c r="B196" s="38" t="s">
        <v>501</v>
      </c>
      <c r="C196" s="43" t="s">
        <v>502</v>
      </c>
      <c r="D196" s="39">
        <v>8.2608600000000004E-2</v>
      </c>
      <c r="E196" s="39">
        <v>0</v>
      </c>
      <c r="F196" s="39">
        <v>8.2608600000000004E-2</v>
      </c>
      <c r="G196" s="39">
        <v>0</v>
      </c>
      <c r="H196" s="39">
        <v>0</v>
      </c>
      <c r="I196" s="39">
        <v>0</v>
      </c>
      <c r="J196" s="39">
        <v>0</v>
      </c>
      <c r="K196" s="39" t="s">
        <v>503</v>
      </c>
      <c r="L196" s="39">
        <v>1</v>
      </c>
      <c r="M196" s="39">
        <v>0</v>
      </c>
      <c r="N196" s="39">
        <v>0</v>
      </c>
      <c r="O196" s="39">
        <v>0</v>
      </c>
      <c r="P196" s="39">
        <v>0</v>
      </c>
      <c r="Q196" s="39">
        <v>0</v>
      </c>
      <c r="R196" s="39">
        <v>0</v>
      </c>
      <c r="S196" s="39">
        <v>0.12</v>
      </c>
      <c r="T196" s="39">
        <v>0</v>
      </c>
      <c r="U196" s="39">
        <v>0</v>
      </c>
      <c r="V196" s="39">
        <v>0</v>
      </c>
      <c r="W196" s="39">
        <v>0</v>
      </c>
      <c r="X196" s="39" t="s">
        <v>503</v>
      </c>
      <c r="Y196" s="39">
        <v>1</v>
      </c>
      <c r="Z196" s="39">
        <v>0</v>
      </c>
      <c r="AA196" s="39">
        <v>0</v>
      </c>
      <c r="AB196" s="39">
        <v>0</v>
      </c>
      <c r="AC196" s="39">
        <v>0</v>
      </c>
      <c r="AD196" s="39">
        <v>0</v>
      </c>
      <c r="AE196" s="39">
        <f t="shared" si="59"/>
        <v>0</v>
      </c>
      <c r="AF196" s="65">
        <v>0</v>
      </c>
      <c r="AG196" s="39">
        <f t="shared" si="60"/>
        <v>3.7391399999999991E-2</v>
      </c>
      <c r="AH196" s="65">
        <f t="shared" si="58"/>
        <v>0.45263326094377571</v>
      </c>
      <c r="AI196" s="40" t="s">
        <v>473</v>
      </c>
      <c r="AJ196" s="15"/>
      <c r="AK196" s="20"/>
      <c r="AM196" s="20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</row>
    <row r="197" spans="1:64" ht="31.5" x14ac:dyDescent="0.25">
      <c r="A197" s="37" t="s">
        <v>450</v>
      </c>
      <c r="B197" s="38" t="s">
        <v>504</v>
      </c>
      <c r="C197" s="43" t="s">
        <v>505</v>
      </c>
      <c r="D197" s="39">
        <v>0.275362</v>
      </c>
      <c r="E197" s="39">
        <v>0</v>
      </c>
      <c r="F197" s="39">
        <v>0.275362</v>
      </c>
      <c r="G197" s="39">
        <v>0</v>
      </c>
      <c r="H197" s="39">
        <v>0</v>
      </c>
      <c r="I197" s="39">
        <v>0</v>
      </c>
      <c r="J197" s="39">
        <v>0</v>
      </c>
      <c r="K197" s="39" t="s">
        <v>506</v>
      </c>
      <c r="L197" s="39">
        <v>1</v>
      </c>
      <c r="M197" s="39">
        <v>0</v>
      </c>
      <c r="N197" s="39">
        <v>0</v>
      </c>
      <c r="O197" s="39">
        <v>0</v>
      </c>
      <c r="P197" s="39">
        <v>0</v>
      </c>
      <c r="Q197" s="39">
        <v>0</v>
      </c>
      <c r="R197" s="39">
        <v>0</v>
      </c>
      <c r="S197" s="39">
        <v>0.37093799999999999</v>
      </c>
      <c r="T197" s="39">
        <v>0</v>
      </c>
      <c r="U197" s="39">
        <v>0</v>
      </c>
      <c r="V197" s="39">
        <v>0</v>
      </c>
      <c r="W197" s="39">
        <v>0</v>
      </c>
      <c r="X197" s="39" t="s">
        <v>506</v>
      </c>
      <c r="Y197" s="39">
        <v>1</v>
      </c>
      <c r="Z197" s="39">
        <v>0</v>
      </c>
      <c r="AA197" s="39">
        <v>0</v>
      </c>
      <c r="AB197" s="39">
        <v>0</v>
      </c>
      <c r="AC197" s="39">
        <v>0</v>
      </c>
      <c r="AD197" s="39">
        <v>0</v>
      </c>
      <c r="AE197" s="39">
        <f t="shared" si="59"/>
        <v>0</v>
      </c>
      <c r="AF197" s="65">
        <v>0</v>
      </c>
      <c r="AG197" s="39">
        <f t="shared" si="60"/>
        <v>9.5575999999999994E-2</v>
      </c>
      <c r="AH197" s="65">
        <f t="shared" si="58"/>
        <v>0.34709219136990577</v>
      </c>
      <c r="AI197" s="40" t="s">
        <v>473</v>
      </c>
      <c r="AJ197" s="15"/>
      <c r="AK197" s="20"/>
      <c r="AM197" s="20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</row>
    <row r="198" spans="1:64" ht="31.5" x14ac:dyDescent="0.25">
      <c r="A198" s="37" t="s">
        <v>450</v>
      </c>
      <c r="B198" s="38" t="s">
        <v>507</v>
      </c>
      <c r="C198" s="38" t="s">
        <v>508</v>
      </c>
      <c r="D198" s="39">
        <v>7.9796000000000006E-2</v>
      </c>
      <c r="E198" s="39">
        <v>0</v>
      </c>
      <c r="F198" s="39">
        <v>7.9796000000000006E-2</v>
      </c>
      <c r="G198" s="39">
        <v>0</v>
      </c>
      <c r="H198" s="39">
        <v>0</v>
      </c>
      <c r="I198" s="39">
        <v>0</v>
      </c>
      <c r="J198" s="39">
        <v>0</v>
      </c>
      <c r="K198" s="39" t="s">
        <v>509</v>
      </c>
      <c r="L198" s="39">
        <v>1</v>
      </c>
      <c r="M198" s="39">
        <v>0</v>
      </c>
      <c r="N198" s="39">
        <v>0</v>
      </c>
      <c r="O198" s="39">
        <v>0</v>
      </c>
      <c r="P198" s="39">
        <v>0</v>
      </c>
      <c r="Q198" s="39">
        <v>0</v>
      </c>
      <c r="R198" s="39">
        <v>0</v>
      </c>
      <c r="S198" s="39">
        <v>0</v>
      </c>
      <c r="T198" s="39">
        <v>0</v>
      </c>
      <c r="U198" s="39">
        <v>0</v>
      </c>
      <c r="V198" s="39">
        <v>0</v>
      </c>
      <c r="W198" s="39">
        <v>0</v>
      </c>
      <c r="X198" s="39">
        <v>0</v>
      </c>
      <c r="Y198" s="39">
        <v>0</v>
      </c>
      <c r="Z198" s="39">
        <v>0</v>
      </c>
      <c r="AA198" s="39">
        <v>0</v>
      </c>
      <c r="AB198" s="39">
        <v>0</v>
      </c>
      <c r="AC198" s="39">
        <v>0</v>
      </c>
      <c r="AD198" s="39">
        <v>0</v>
      </c>
      <c r="AE198" s="39">
        <f t="shared" si="59"/>
        <v>0</v>
      </c>
      <c r="AF198" s="65">
        <v>0</v>
      </c>
      <c r="AG198" s="39">
        <f t="shared" si="60"/>
        <v>-7.9796000000000006E-2</v>
      </c>
      <c r="AH198" s="65">
        <f t="shared" si="58"/>
        <v>-1</v>
      </c>
      <c r="AI198" s="40" t="s">
        <v>510</v>
      </c>
      <c r="AJ198" s="15"/>
      <c r="AK198" s="20"/>
      <c r="AM198" s="20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</row>
    <row r="199" spans="1:64" ht="47.25" x14ac:dyDescent="0.25">
      <c r="A199" s="37" t="s">
        <v>450</v>
      </c>
      <c r="B199" s="38" t="s">
        <v>511</v>
      </c>
      <c r="C199" s="43" t="s">
        <v>512</v>
      </c>
      <c r="D199" s="39">
        <v>0.42920700000000001</v>
      </c>
      <c r="E199" s="39">
        <v>0</v>
      </c>
      <c r="F199" s="39">
        <v>0.42920700000000001</v>
      </c>
      <c r="G199" s="39">
        <v>0</v>
      </c>
      <c r="H199" s="39">
        <v>0</v>
      </c>
      <c r="I199" s="39">
        <v>0</v>
      </c>
      <c r="J199" s="39">
        <v>0</v>
      </c>
      <c r="K199" s="39" t="s">
        <v>513</v>
      </c>
      <c r="L199" s="39">
        <v>1</v>
      </c>
      <c r="M199" s="39">
        <v>0</v>
      </c>
      <c r="N199" s="39">
        <v>0</v>
      </c>
      <c r="O199" s="39">
        <v>0</v>
      </c>
      <c r="P199" s="39">
        <v>0</v>
      </c>
      <c r="Q199" s="39">
        <v>0</v>
      </c>
      <c r="R199" s="39">
        <v>0</v>
      </c>
      <c r="S199" s="39">
        <v>0</v>
      </c>
      <c r="T199" s="39">
        <v>0</v>
      </c>
      <c r="U199" s="39">
        <v>0</v>
      </c>
      <c r="V199" s="39">
        <v>0</v>
      </c>
      <c r="W199" s="39">
        <v>0</v>
      </c>
      <c r="X199" s="39">
        <v>0</v>
      </c>
      <c r="Y199" s="39">
        <v>0</v>
      </c>
      <c r="Z199" s="39">
        <v>0</v>
      </c>
      <c r="AA199" s="39">
        <v>0</v>
      </c>
      <c r="AB199" s="39">
        <v>0</v>
      </c>
      <c r="AC199" s="39">
        <v>0</v>
      </c>
      <c r="AD199" s="39">
        <v>0</v>
      </c>
      <c r="AE199" s="39">
        <f t="shared" si="59"/>
        <v>0</v>
      </c>
      <c r="AF199" s="65">
        <v>0</v>
      </c>
      <c r="AG199" s="39">
        <f t="shared" si="60"/>
        <v>-0.42920700000000001</v>
      </c>
      <c r="AH199" s="65">
        <f t="shared" si="58"/>
        <v>-1</v>
      </c>
      <c r="AI199" s="40" t="s">
        <v>514</v>
      </c>
      <c r="AJ199" s="15"/>
      <c r="AK199" s="20"/>
      <c r="AM199" s="20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</row>
    <row r="200" spans="1:64" ht="31.5" x14ac:dyDescent="0.25">
      <c r="A200" s="37" t="s">
        <v>450</v>
      </c>
      <c r="B200" s="38" t="s">
        <v>515</v>
      </c>
      <c r="C200" s="43" t="s">
        <v>516</v>
      </c>
      <c r="D200" s="39">
        <v>0.73092699999999999</v>
      </c>
      <c r="E200" s="39">
        <v>0</v>
      </c>
      <c r="F200" s="39">
        <v>0.73092699999999999</v>
      </c>
      <c r="G200" s="39">
        <v>0</v>
      </c>
      <c r="H200" s="39">
        <v>0</v>
      </c>
      <c r="I200" s="39">
        <v>0</v>
      </c>
      <c r="J200" s="39">
        <v>0</v>
      </c>
      <c r="K200" s="39" t="s">
        <v>517</v>
      </c>
      <c r="L200" s="39">
        <v>1</v>
      </c>
      <c r="M200" s="39">
        <v>0</v>
      </c>
      <c r="N200" s="39">
        <v>0</v>
      </c>
      <c r="O200" s="39">
        <v>0</v>
      </c>
      <c r="P200" s="39">
        <v>0</v>
      </c>
      <c r="Q200" s="39">
        <v>0</v>
      </c>
      <c r="R200" s="39">
        <v>0</v>
      </c>
      <c r="S200" s="39">
        <v>0</v>
      </c>
      <c r="T200" s="39">
        <v>0</v>
      </c>
      <c r="U200" s="39">
        <v>0</v>
      </c>
      <c r="V200" s="39">
        <v>0</v>
      </c>
      <c r="W200" s="39">
        <v>0</v>
      </c>
      <c r="X200" s="39">
        <v>0</v>
      </c>
      <c r="Y200" s="39">
        <v>0</v>
      </c>
      <c r="Z200" s="39">
        <v>0</v>
      </c>
      <c r="AA200" s="39">
        <v>0</v>
      </c>
      <c r="AB200" s="39">
        <v>0</v>
      </c>
      <c r="AC200" s="39">
        <v>0</v>
      </c>
      <c r="AD200" s="39">
        <v>0</v>
      </c>
      <c r="AE200" s="39">
        <f t="shared" si="59"/>
        <v>0</v>
      </c>
      <c r="AF200" s="65">
        <v>0</v>
      </c>
      <c r="AG200" s="39">
        <f t="shared" si="60"/>
        <v>-0.73092699999999999</v>
      </c>
      <c r="AH200" s="65">
        <f t="shared" si="58"/>
        <v>-1</v>
      </c>
      <c r="AI200" s="40" t="s">
        <v>518</v>
      </c>
      <c r="AJ200" s="15"/>
      <c r="AK200" s="20"/>
      <c r="AM200" s="20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</row>
    <row r="201" spans="1:64" ht="31.5" x14ac:dyDescent="0.25">
      <c r="A201" s="37" t="s">
        <v>450</v>
      </c>
      <c r="B201" s="38" t="s">
        <v>519</v>
      </c>
      <c r="C201" s="43" t="s">
        <v>520</v>
      </c>
      <c r="D201" s="39">
        <v>0.58014410000000005</v>
      </c>
      <c r="E201" s="39">
        <v>0</v>
      </c>
      <c r="F201" s="39">
        <v>0.58014410000000005</v>
      </c>
      <c r="G201" s="39">
        <v>0</v>
      </c>
      <c r="H201" s="39">
        <v>0</v>
      </c>
      <c r="I201" s="39">
        <v>0</v>
      </c>
      <c r="J201" s="39">
        <v>0</v>
      </c>
      <c r="K201" s="39" t="s">
        <v>517</v>
      </c>
      <c r="L201" s="39">
        <v>1</v>
      </c>
      <c r="M201" s="39">
        <v>0</v>
      </c>
      <c r="N201" s="39">
        <v>0</v>
      </c>
      <c r="O201" s="39">
        <v>0</v>
      </c>
      <c r="P201" s="39">
        <v>0</v>
      </c>
      <c r="Q201" s="39">
        <v>0</v>
      </c>
      <c r="R201" s="39">
        <v>0</v>
      </c>
      <c r="S201" s="39">
        <v>0</v>
      </c>
      <c r="T201" s="39">
        <v>0</v>
      </c>
      <c r="U201" s="39">
        <v>0</v>
      </c>
      <c r="V201" s="39">
        <v>0</v>
      </c>
      <c r="W201" s="39">
        <v>0</v>
      </c>
      <c r="X201" s="39">
        <v>0</v>
      </c>
      <c r="Y201" s="39">
        <v>0</v>
      </c>
      <c r="Z201" s="39">
        <v>0</v>
      </c>
      <c r="AA201" s="39">
        <v>0</v>
      </c>
      <c r="AB201" s="39">
        <v>0</v>
      </c>
      <c r="AC201" s="39">
        <v>0</v>
      </c>
      <c r="AD201" s="39">
        <v>0</v>
      </c>
      <c r="AE201" s="39">
        <f t="shared" si="59"/>
        <v>0</v>
      </c>
      <c r="AF201" s="65">
        <v>0</v>
      </c>
      <c r="AG201" s="39">
        <f t="shared" si="60"/>
        <v>-0.58014410000000005</v>
      </c>
      <c r="AH201" s="65">
        <f t="shared" si="58"/>
        <v>-1</v>
      </c>
      <c r="AI201" s="40" t="s">
        <v>521</v>
      </c>
      <c r="AJ201" s="15"/>
      <c r="AK201" s="20"/>
      <c r="AM201" s="20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</row>
    <row r="202" spans="1:64" ht="31.5" x14ac:dyDescent="0.25">
      <c r="A202" s="37" t="s">
        <v>450</v>
      </c>
      <c r="B202" s="38" t="s">
        <v>522</v>
      </c>
      <c r="C202" s="43" t="s">
        <v>523</v>
      </c>
      <c r="D202" s="39">
        <v>0.58014410000000005</v>
      </c>
      <c r="E202" s="39">
        <v>0</v>
      </c>
      <c r="F202" s="39">
        <v>0.58014410000000005</v>
      </c>
      <c r="G202" s="39">
        <v>0</v>
      </c>
      <c r="H202" s="39">
        <v>0</v>
      </c>
      <c r="I202" s="39">
        <v>0</v>
      </c>
      <c r="J202" s="39">
        <v>0</v>
      </c>
      <c r="K202" s="39" t="s">
        <v>517</v>
      </c>
      <c r="L202" s="39">
        <v>1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0.97371000000000008</v>
      </c>
      <c r="T202" s="39">
        <v>0</v>
      </c>
      <c r="U202" s="39">
        <v>0</v>
      </c>
      <c r="V202" s="39">
        <v>0</v>
      </c>
      <c r="W202" s="39">
        <v>0</v>
      </c>
      <c r="X202" s="39" t="s">
        <v>517</v>
      </c>
      <c r="Y202" s="39">
        <v>1</v>
      </c>
      <c r="Z202" s="39">
        <v>0</v>
      </c>
      <c r="AA202" s="39">
        <v>0</v>
      </c>
      <c r="AB202" s="39">
        <v>0</v>
      </c>
      <c r="AC202" s="39">
        <v>0</v>
      </c>
      <c r="AD202" s="39">
        <v>0</v>
      </c>
      <c r="AE202" s="39">
        <f t="shared" si="59"/>
        <v>0</v>
      </c>
      <c r="AF202" s="65">
        <v>0</v>
      </c>
      <c r="AG202" s="39">
        <f t="shared" si="60"/>
        <v>0.39356590000000002</v>
      </c>
      <c r="AH202" s="65">
        <f t="shared" si="58"/>
        <v>0.67839335089333841</v>
      </c>
      <c r="AI202" s="40" t="s">
        <v>524</v>
      </c>
      <c r="AJ202" s="15"/>
      <c r="AK202" s="20"/>
      <c r="AM202" s="20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</row>
    <row r="203" spans="1:64" ht="31.5" x14ac:dyDescent="0.25">
      <c r="A203" s="37" t="s">
        <v>450</v>
      </c>
      <c r="B203" s="38" t="s">
        <v>525</v>
      </c>
      <c r="C203" s="43" t="s">
        <v>526</v>
      </c>
      <c r="D203" s="39" t="s">
        <v>37</v>
      </c>
      <c r="E203" s="39" t="s">
        <v>37</v>
      </c>
      <c r="F203" s="39" t="s">
        <v>37</v>
      </c>
      <c r="G203" s="39" t="s">
        <v>37</v>
      </c>
      <c r="H203" s="39" t="s">
        <v>37</v>
      </c>
      <c r="I203" s="39" t="s">
        <v>37</v>
      </c>
      <c r="J203" s="39" t="s">
        <v>37</v>
      </c>
      <c r="K203" s="39" t="s">
        <v>37</v>
      </c>
      <c r="L203" s="39" t="s">
        <v>37</v>
      </c>
      <c r="M203" s="39" t="s">
        <v>37</v>
      </c>
      <c r="N203" s="39" t="s">
        <v>37</v>
      </c>
      <c r="O203" s="39" t="s">
        <v>37</v>
      </c>
      <c r="P203" s="39" t="s">
        <v>37</v>
      </c>
      <c r="Q203" s="39" t="s">
        <v>37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0</v>
      </c>
      <c r="X203" s="39">
        <v>0</v>
      </c>
      <c r="Y203" s="39">
        <v>0</v>
      </c>
      <c r="Z203" s="39">
        <v>0</v>
      </c>
      <c r="AA203" s="39">
        <v>0</v>
      </c>
      <c r="AB203" s="39">
        <v>0</v>
      </c>
      <c r="AC203" s="39">
        <v>0</v>
      </c>
      <c r="AD203" s="39">
        <v>0</v>
      </c>
      <c r="AE203" s="39" t="s">
        <v>37</v>
      </c>
      <c r="AF203" s="65" t="s">
        <v>37</v>
      </c>
      <c r="AG203" s="39" t="s">
        <v>37</v>
      </c>
      <c r="AH203" s="65" t="s">
        <v>37</v>
      </c>
      <c r="AI203" s="40" t="s">
        <v>527</v>
      </c>
      <c r="AJ203" s="15"/>
      <c r="AK203" s="20"/>
      <c r="AM203" s="20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</row>
    <row r="204" spans="1:64" ht="31.5" x14ac:dyDescent="0.25">
      <c r="A204" s="37" t="s">
        <v>450</v>
      </c>
      <c r="B204" s="38" t="s">
        <v>528</v>
      </c>
      <c r="C204" s="43" t="s">
        <v>529</v>
      </c>
      <c r="D204" s="39">
        <v>0.40472900000000001</v>
      </c>
      <c r="E204" s="39">
        <v>0</v>
      </c>
      <c r="F204" s="39">
        <v>0.40472900000000001</v>
      </c>
      <c r="G204" s="39">
        <v>0</v>
      </c>
      <c r="H204" s="39">
        <v>0</v>
      </c>
      <c r="I204" s="39">
        <v>0</v>
      </c>
      <c r="J204" s="39">
        <v>0</v>
      </c>
      <c r="K204" s="39" t="s">
        <v>530</v>
      </c>
      <c r="L204" s="39">
        <v>1</v>
      </c>
      <c r="M204" s="39">
        <v>0</v>
      </c>
      <c r="N204" s="39">
        <v>0</v>
      </c>
      <c r="O204" s="39">
        <v>0</v>
      </c>
      <c r="P204" s="39">
        <v>0</v>
      </c>
      <c r="Q204" s="39">
        <v>0</v>
      </c>
      <c r="R204" s="39">
        <v>0</v>
      </c>
      <c r="S204" s="39">
        <v>0</v>
      </c>
      <c r="T204" s="39">
        <v>0</v>
      </c>
      <c r="U204" s="39">
        <v>0</v>
      </c>
      <c r="V204" s="39">
        <v>0</v>
      </c>
      <c r="W204" s="39">
        <v>0</v>
      </c>
      <c r="X204" s="39">
        <v>0</v>
      </c>
      <c r="Y204" s="39">
        <v>0</v>
      </c>
      <c r="Z204" s="39">
        <v>0</v>
      </c>
      <c r="AA204" s="39">
        <v>0</v>
      </c>
      <c r="AB204" s="39">
        <v>0</v>
      </c>
      <c r="AC204" s="39">
        <v>0</v>
      </c>
      <c r="AD204" s="39">
        <v>0</v>
      </c>
      <c r="AE204" s="39">
        <f t="shared" si="59"/>
        <v>0</v>
      </c>
      <c r="AF204" s="65">
        <v>0</v>
      </c>
      <c r="AG204" s="39">
        <f t="shared" si="60"/>
        <v>-0.40472900000000001</v>
      </c>
      <c r="AH204" s="65">
        <f t="shared" si="58"/>
        <v>-1</v>
      </c>
      <c r="AI204" s="40" t="s">
        <v>37</v>
      </c>
      <c r="AJ204" s="15"/>
      <c r="AK204" s="20"/>
      <c r="AM204" s="20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</row>
    <row r="205" spans="1:64" ht="31.5" x14ac:dyDescent="0.25">
      <c r="A205" s="37" t="s">
        <v>450</v>
      </c>
      <c r="B205" s="38" t="s">
        <v>531</v>
      </c>
      <c r="C205" s="43" t="s">
        <v>532</v>
      </c>
      <c r="D205" s="39">
        <v>0.43648765</v>
      </c>
      <c r="E205" s="39">
        <v>0</v>
      </c>
      <c r="F205" s="39">
        <v>0.43648765</v>
      </c>
      <c r="G205" s="39">
        <v>0</v>
      </c>
      <c r="H205" s="39">
        <v>0</v>
      </c>
      <c r="I205" s="39">
        <v>0</v>
      </c>
      <c r="J205" s="39">
        <v>0</v>
      </c>
      <c r="K205" s="39" t="s">
        <v>533</v>
      </c>
      <c r="L205" s="39">
        <v>1</v>
      </c>
      <c r="M205" s="39">
        <v>0</v>
      </c>
      <c r="N205" s="39">
        <v>0</v>
      </c>
      <c r="O205" s="39">
        <v>0</v>
      </c>
      <c r="P205" s="39">
        <v>0</v>
      </c>
      <c r="Q205" s="39">
        <v>0</v>
      </c>
      <c r="R205" s="39">
        <v>0</v>
      </c>
      <c r="S205" s="39">
        <v>0.59502999999999995</v>
      </c>
      <c r="T205" s="39">
        <v>0</v>
      </c>
      <c r="U205" s="39">
        <v>0</v>
      </c>
      <c r="V205" s="39">
        <v>0</v>
      </c>
      <c r="W205" s="39">
        <v>0</v>
      </c>
      <c r="X205" s="39" t="s">
        <v>533</v>
      </c>
      <c r="Y205" s="39">
        <v>1</v>
      </c>
      <c r="Z205" s="39">
        <v>0</v>
      </c>
      <c r="AA205" s="39">
        <v>0</v>
      </c>
      <c r="AB205" s="39">
        <v>0</v>
      </c>
      <c r="AC205" s="39">
        <v>0</v>
      </c>
      <c r="AD205" s="39">
        <v>0</v>
      </c>
      <c r="AE205" s="39">
        <f t="shared" si="59"/>
        <v>0</v>
      </c>
      <c r="AF205" s="65">
        <v>0</v>
      </c>
      <c r="AG205" s="39">
        <f t="shared" si="60"/>
        <v>0.15854234999999994</v>
      </c>
      <c r="AH205" s="65">
        <f t="shared" si="58"/>
        <v>0.36322299153252091</v>
      </c>
      <c r="AI205" s="40" t="s">
        <v>534</v>
      </c>
      <c r="AJ205" s="15"/>
      <c r="AK205" s="20"/>
      <c r="AM205" s="20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15"/>
      <c r="BJ205" s="15"/>
      <c r="BK205" s="15"/>
      <c r="BL205" s="15"/>
    </row>
    <row r="206" spans="1:64" ht="31.5" x14ac:dyDescent="0.25">
      <c r="A206" s="37" t="s">
        <v>450</v>
      </c>
      <c r="B206" s="38" t="s">
        <v>535</v>
      </c>
      <c r="C206" s="43" t="s">
        <v>536</v>
      </c>
      <c r="D206" s="39">
        <v>0.60486324000000002</v>
      </c>
      <c r="E206" s="39">
        <v>0</v>
      </c>
      <c r="F206" s="39">
        <v>0.60486324000000002</v>
      </c>
      <c r="G206" s="39">
        <v>0</v>
      </c>
      <c r="H206" s="39">
        <v>0</v>
      </c>
      <c r="I206" s="39">
        <v>0</v>
      </c>
      <c r="J206" s="39">
        <v>0</v>
      </c>
      <c r="K206" s="39" t="s">
        <v>537</v>
      </c>
      <c r="L206" s="39">
        <v>1</v>
      </c>
      <c r="M206" s="39">
        <v>0</v>
      </c>
      <c r="N206" s="39">
        <v>0</v>
      </c>
      <c r="O206" s="39">
        <v>0</v>
      </c>
      <c r="P206" s="39">
        <v>0</v>
      </c>
      <c r="Q206" s="39">
        <v>0</v>
      </c>
      <c r="R206" s="39">
        <v>0</v>
      </c>
      <c r="S206" s="39">
        <v>0.83550000000000002</v>
      </c>
      <c r="T206" s="39">
        <v>0</v>
      </c>
      <c r="U206" s="39">
        <v>0</v>
      </c>
      <c r="V206" s="39">
        <v>0</v>
      </c>
      <c r="W206" s="39">
        <v>0</v>
      </c>
      <c r="X206" s="39" t="s">
        <v>537</v>
      </c>
      <c r="Y206" s="39">
        <v>1</v>
      </c>
      <c r="Z206" s="39">
        <v>0</v>
      </c>
      <c r="AA206" s="39">
        <v>0</v>
      </c>
      <c r="AB206" s="39">
        <v>0</v>
      </c>
      <c r="AC206" s="39">
        <v>0</v>
      </c>
      <c r="AD206" s="39">
        <v>0</v>
      </c>
      <c r="AE206" s="39">
        <f t="shared" si="59"/>
        <v>0</v>
      </c>
      <c r="AF206" s="65">
        <v>0</v>
      </c>
      <c r="AG206" s="39">
        <f t="shared" si="60"/>
        <v>0.23063676</v>
      </c>
      <c r="AH206" s="65">
        <f t="shared" si="58"/>
        <v>0.38130397873079541</v>
      </c>
      <c r="AI206" s="40" t="s">
        <v>524</v>
      </c>
      <c r="AJ206" s="15"/>
      <c r="AK206" s="20"/>
      <c r="AM206" s="20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15"/>
      <c r="BJ206" s="15"/>
      <c r="BK206" s="15"/>
      <c r="BL206" s="15"/>
    </row>
    <row r="207" spans="1:64" ht="31.5" x14ac:dyDescent="0.25">
      <c r="A207" s="37" t="s">
        <v>450</v>
      </c>
      <c r="B207" s="38" t="s">
        <v>538</v>
      </c>
      <c r="C207" s="43" t="s">
        <v>539</v>
      </c>
      <c r="D207" s="39">
        <v>0.17115135000000001</v>
      </c>
      <c r="E207" s="39">
        <v>0</v>
      </c>
      <c r="F207" s="39">
        <v>0.17115135000000001</v>
      </c>
      <c r="G207" s="39">
        <v>0</v>
      </c>
      <c r="H207" s="39">
        <v>0</v>
      </c>
      <c r="I207" s="39">
        <v>0</v>
      </c>
      <c r="J207" s="39">
        <v>0</v>
      </c>
      <c r="K207" s="39" t="s">
        <v>540</v>
      </c>
      <c r="L207" s="39">
        <v>1</v>
      </c>
      <c r="M207" s="39">
        <v>0</v>
      </c>
      <c r="N207" s="39">
        <v>0</v>
      </c>
      <c r="O207" s="39">
        <v>0</v>
      </c>
      <c r="P207" s="39">
        <v>0</v>
      </c>
      <c r="Q207" s="39">
        <v>0</v>
      </c>
      <c r="R207" s="39">
        <v>0</v>
      </c>
      <c r="S207" s="39">
        <v>0.23707499999999998</v>
      </c>
      <c r="T207" s="39">
        <v>0</v>
      </c>
      <c r="U207" s="39">
        <v>0</v>
      </c>
      <c r="V207" s="39">
        <v>0</v>
      </c>
      <c r="W207" s="39">
        <v>0</v>
      </c>
      <c r="X207" s="39" t="s">
        <v>540</v>
      </c>
      <c r="Y207" s="39">
        <v>1</v>
      </c>
      <c r="Z207" s="39">
        <v>0</v>
      </c>
      <c r="AA207" s="39">
        <v>0</v>
      </c>
      <c r="AB207" s="39">
        <v>0</v>
      </c>
      <c r="AC207" s="39">
        <v>0</v>
      </c>
      <c r="AD207" s="39">
        <v>0</v>
      </c>
      <c r="AE207" s="39">
        <f t="shared" si="59"/>
        <v>0</v>
      </c>
      <c r="AF207" s="65">
        <v>0</v>
      </c>
      <c r="AG207" s="39">
        <f t="shared" si="60"/>
        <v>6.5923649999999973E-2</v>
      </c>
      <c r="AH207" s="65">
        <f t="shared" si="58"/>
        <v>0.38517750517305277</v>
      </c>
      <c r="AI207" s="40" t="s">
        <v>524</v>
      </c>
      <c r="AJ207" s="15"/>
      <c r="AK207" s="20"/>
      <c r="AM207" s="20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</row>
    <row r="208" spans="1:64" ht="31.5" x14ac:dyDescent="0.25">
      <c r="A208" s="37" t="s">
        <v>450</v>
      </c>
      <c r="B208" s="38" t="s">
        <v>541</v>
      </c>
      <c r="C208" s="43" t="s">
        <v>542</v>
      </c>
      <c r="D208" s="39">
        <v>0.17115135000000001</v>
      </c>
      <c r="E208" s="39">
        <v>0</v>
      </c>
      <c r="F208" s="39">
        <v>0.17115135000000001</v>
      </c>
      <c r="G208" s="39">
        <v>0</v>
      </c>
      <c r="H208" s="39">
        <v>0</v>
      </c>
      <c r="I208" s="39">
        <v>0</v>
      </c>
      <c r="J208" s="39">
        <v>0</v>
      </c>
      <c r="K208" s="39" t="s">
        <v>540</v>
      </c>
      <c r="L208" s="39">
        <v>1</v>
      </c>
      <c r="M208" s="39">
        <v>0</v>
      </c>
      <c r="N208" s="39">
        <v>0</v>
      </c>
      <c r="O208" s="39">
        <v>0</v>
      </c>
      <c r="P208" s="39">
        <v>0</v>
      </c>
      <c r="Q208" s="39">
        <v>0</v>
      </c>
      <c r="R208" s="39">
        <v>0</v>
      </c>
      <c r="S208" s="39">
        <v>0</v>
      </c>
      <c r="T208" s="39">
        <v>0</v>
      </c>
      <c r="U208" s="39">
        <v>0</v>
      </c>
      <c r="V208" s="39">
        <v>0</v>
      </c>
      <c r="W208" s="39">
        <v>0</v>
      </c>
      <c r="X208" s="39">
        <v>0</v>
      </c>
      <c r="Y208" s="39">
        <v>0</v>
      </c>
      <c r="Z208" s="39">
        <v>0</v>
      </c>
      <c r="AA208" s="39">
        <v>0</v>
      </c>
      <c r="AB208" s="39">
        <v>0</v>
      </c>
      <c r="AC208" s="39">
        <v>0</v>
      </c>
      <c r="AD208" s="39">
        <v>0</v>
      </c>
      <c r="AE208" s="39">
        <f t="shared" si="59"/>
        <v>0</v>
      </c>
      <c r="AF208" s="65">
        <v>0</v>
      </c>
      <c r="AG208" s="39">
        <f t="shared" si="60"/>
        <v>-0.17115135000000001</v>
      </c>
      <c r="AH208" s="65">
        <f t="shared" si="58"/>
        <v>-1</v>
      </c>
      <c r="AI208" s="40" t="s">
        <v>521</v>
      </c>
      <c r="AJ208" s="15"/>
      <c r="AK208" s="20"/>
      <c r="AM208" s="20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</row>
    <row r="209" spans="1:64" ht="31.5" x14ac:dyDescent="0.25">
      <c r="A209" s="37" t="s">
        <v>450</v>
      </c>
      <c r="B209" s="38" t="s">
        <v>543</v>
      </c>
      <c r="C209" s="43" t="s">
        <v>544</v>
      </c>
      <c r="D209" s="39">
        <v>3.3175129999999999</v>
      </c>
      <c r="E209" s="39">
        <v>0</v>
      </c>
      <c r="F209" s="39">
        <v>3.3175129999999999</v>
      </c>
      <c r="G209" s="39">
        <v>0</v>
      </c>
      <c r="H209" s="39">
        <v>0</v>
      </c>
      <c r="I209" s="39">
        <v>0</v>
      </c>
      <c r="J209" s="39">
        <v>0</v>
      </c>
      <c r="K209" s="39" t="s">
        <v>545</v>
      </c>
      <c r="L209" s="39">
        <v>1</v>
      </c>
      <c r="M209" s="39">
        <v>0</v>
      </c>
      <c r="N209" s="39">
        <v>0</v>
      </c>
      <c r="O209" s="39">
        <v>0</v>
      </c>
      <c r="P209" s="39">
        <v>0</v>
      </c>
      <c r="Q209" s="39">
        <v>0</v>
      </c>
      <c r="R209" s="39">
        <v>0</v>
      </c>
      <c r="S209" s="39">
        <v>0</v>
      </c>
      <c r="T209" s="39">
        <v>0</v>
      </c>
      <c r="U209" s="39">
        <v>0</v>
      </c>
      <c r="V209" s="39">
        <v>0</v>
      </c>
      <c r="W209" s="39">
        <v>0</v>
      </c>
      <c r="X209" s="39">
        <v>0</v>
      </c>
      <c r="Y209" s="39">
        <v>0</v>
      </c>
      <c r="Z209" s="39">
        <v>0</v>
      </c>
      <c r="AA209" s="39">
        <v>0</v>
      </c>
      <c r="AB209" s="39">
        <v>0</v>
      </c>
      <c r="AC209" s="39">
        <v>0</v>
      </c>
      <c r="AD209" s="39">
        <v>0</v>
      </c>
      <c r="AE209" s="39">
        <f t="shared" si="59"/>
        <v>0</v>
      </c>
      <c r="AF209" s="65">
        <v>0</v>
      </c>
      <c r="AG209" s="39">
        <f t="shared" si="60"/>
        <v>-3.3175129999999999</v>
      </c>
      <c r="AH209" s="65">
        <f t="shared" si="58"/>
        <v>-1</v>
      </c>
      <c r="AI209" s="40" t="s">
        <v>521</v>
      </c>
      <c r="AJ209" s="15"/>
      <c r="AK209" s="20"/>
      <c r="AM209" s="20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</row>
    <row r="210" spans="1:64" ht="31.5" x14ac:dyDescent="0.25">
      <c r="A210" s="37" t="s">
        <v>450</v>
      </c>
      <c r="B210" s="38" t="s">
        <v>546</v>
      </c>
      <c r="C210" s="43" t="s">
        <v>547</v>
      </c>
      <c r="D210" s="39">
        <v>1.77435342</v>
      </c>
      <c r="E210" s="39">
        <v>0</v>
      </c>
      <c r="F210" s="39">
        <v>1.77435342</v>
      </c>
      <c r="G210" s="39">
        <v>0</v>
      </c>
      <c r="H210" s="39">
        <v>0</v>
      </c>
      <c r="I210" s="39">
        <v>0</v>
      </c>
      <c r="J210" s="39">
        <v>0</v>
      </c>
      <c r="K210" s="39" t="s">
        <v>548</v>
      </c>
      <c r="L210" s="39">
        <v>1</v>
      </c>
      <c r="M210" s="39">
        <v>0</v>
      </c>
      <c r="N210" s="39">
        <v>0</v>
      </c>
      <c r="O210" s="39">
        <v>0</v>
      </c>
      <c r="P210" s="39">
        <v>0</v>
      </c>
      <c r="Q210" s="39">
        <v>0</v>
      </c>
      <c r="R210" s="39">
        <v>0</v>
      </c>
      <c r="S210" s="39">
        <v>0</v>
      </c>
      <c r="T210" s="39">
        <v>0</v>
      </c>
      <c r="U210" s="39">
        <v>0</v>
      </c>
      <c r="V210" s="39">
        <v>0</v>
      </c>
      <c r="W210" s="39">
        <v>0</v>
      </c>
      <c r="X210" s="39">
        <v>0</v>
      </c>
      <c r="Y210" s="39">
        <v>0</v>
      </c>
      <c r="Z210" s="39">
        <v>0</v>
      </c>
      <c r="AA210" s="39">
        <v>0</v>
      </c>
      <c r="AB210" s="39">
        <v>0</v>
      </c>
      <c r="AC210" s="39">
        <v>0</v>
      </c>
      <c r="AD210" s="39">
        <v>0</v>
      </c>
      <c r="AE210" s="39">
        <f t="shared" si="59"/>
        <v>0</v>
      </c>
      <c r="AF210" s="65">
        <v>0</v>
      </c>
      <c r="AG210" s="39">
        <f t="shared" si="60"/>
        <v>-1.77435342</v>
      </c>
      <c r="AH210" s="65">
        <f t="shared" si="58"/>
        <v>-1</v>
      </c>
      <c r="AI210" s="40" t="s">
        <v>518</v>
      </c>
      <c r="AJ210" s="15"/>
      <c r="AK210" s="20"/>
      <c r="AM210" s="20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</row>
    <row r="211" spans="1:64" ht="31.5" x14ac:dyDescent="0.25">
      <c r="A211" s="37" t="s">
        <v>450</v>
      </c>
      <c r="B211" s="38" t="s">
        <v>549</v>
      </c>
      <c r="C211" s="43" t="s">
        <v>550</v>
      </c>
      <c r="D211" s="39">
        <v>0.32061299999999998</v>
      </c>
      <c r="E211" s="39">
        <v>0</v>
      </c>
      <c r="F211" s="39">
        <v>0.32061299999999998</v>
      </c>
      <c r="G211" s="39">
        <v>0</v>
      </c>
      <c r="H211" s="39">
        <v>0</v>
      </c>
      <c r="I211" s="39">
        <v>0</v>
      </c>
      <c r="J211" s="39">
        <v>0</v>
      </c>
      <c r="K211" s="39" t="s">
        <v>551</v>
      </c>
      <c r="L211" s="39">
        <v>1</v>
      </c>
      <c r="M211" s="39">
        <v>0</v>
      </c>
      <c r="N211" s="39">
        <v>0</v>
      </c>
      <c r="O211" s="39">
        <v>0</v>
      </c>
      <c r="P211" s="39">
        <v>0</v>
      </c>
      <c r="Q211" s="39">
        <v>0</v>
      </c>
      <c r="R211" s="39">
        <v>0</v>
      </c>
      <c r="S211" s="39">
        <v>0.39769399999999999</v>
      </c>
      <c r="T211" s="39">
        <v>0</v>
      </c>
      <c r="U211" s="39">
        <v>0</v>
      </c>
      <c r="V211" s="39">
        <v>0</v>
      </c>
      <c r="W211" s="39">
        <v>0</v>
      </c>
      <c r="X211" s="39" t="s">
        <v>551</v>
      </c>
      <c r="Y211" s="39">
        <v>1</v>
      </c>
      <c r="Z211" s="39">
        <v>0</v>
      </c>
      <c r="AA211" s="39">
        <v>0</v>
      </c>
      <c r="AB211" s="39">
        <v>0</v>
      </c>
      <c r="AC211" s="39">
        <v>0</v>
      </c>
      <c r="AD211" s="39">
        <v>0</v>
      </c>
      <c r="AE211" s="39">
        <f t="shared" si="59"/>
        <v>0</v>
      </c>
      <c r="AF211" s="65">
        <v>0</v>
      </c>
      <c r="AG211" s="39">
        <f t="shared" si="60"/>
        <v>7.7081000000000011E-2</v>
      </c>
      <c r="AH211" s="65">
        <f t="shared" si="58"/>
        <v>0.24041757508273218</v>
      </c>
      <c r="AI211" s="40" t="s">
        <v>552</v>
      </c>
      <c r="AJ211" s="15"/>
      <c r="AK211" s="20"/>
      <c r="AM211" s="20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</row>
    <row r="212" spans="1:64" ht="31.5" x14ac:dyDescent="0.25">
      <c r="A212" s="37" t="s">
        <v>450</v>
      </c>
      <c r="B212" s="38" t="s">
        <v>553</v>
      </c>
      <c r="C212" s="43" t="s">
        <v>554</v>
      </c>
      <c r="D212" s="39" t="s">
        <v>37</v>
      </c>
      <c r="E212" s="39" t="s">
        <v>37</v>
      </c>
      <c r="F212" s="39" t="s">
        <v>37</v>
      </c>
      <c r="G212" s="39" t="s">
        <v>37</v>
      </c>
      <c r="H212" s="39" t="s">
        <v>37</v>
      </c>
      <c r="I212" s="39" t="s">
        <v>37</v>
      </c>
      <c r="J212" s="39" t="s">
        <v>37</v>
      </c>
      <c r="K212" s="39" t="s">
        <v>37</v>
      </c>
      <c r="L212" s="39" t="s">
        <v>37</v>
      </c>
      <c r="M212" s="39" t="s">
        <v>37</v>
      </c>
      <c r="N212" s="39" t="s">
        <v>37</v>
      </c>
      <c r="O212" s="39" t="s">
        <v>37</v>
      </c>
      <c r="P212" s="39" t="s">
        <v>37</v>
      </c>
      <c r="Q212" s="39" t="s">
        <v>37</v>
      </c>
      <c r="R212" s="39">
        <v>0</v>
      </c>
      <c r="S212" s="39">
        <v>0</v>
      </c>
      <c r="T212" s="39">
        <v>0</v>
      </c>
      <c r="U212" s="39">
        <v>0</v>
      </c>
      <c r="V212" s="39">
        <v>0</v>
      </c>
      <c r="W212" s="39">
        <v>0</v>
      </c>
      <c r="X212" s="39">
        <v>0</v>
      </c>
      <c r="Y212" s="39">
        <v>0</v>
      </c>
      <c r="Z212" s="39">
        <v>0</v>
      </c>
      <c r="AA212" s="39">
        <v>0</v>
      </c>
      <c r="AB212" s="39">
        <v>0</v>
      </c>
      <c r="AC212" s="39">
        <v>0</v>
      </c>
      <c r="AD212" s="39">
        <v>0</v>
      </c>
      <c r="AE212" s="39" t="s">
        <v>37</v>
      </c>
      <c r="AF212" s="65" t="s">
        <v>37</v>
      </c>
      <c r="AG212" s="39" t="s">
        <v>37</v>
      </c>
      <c r="AH212" s="65" t="s">
        <v>37</v>
      </c>
      <c r="AI212" s="40" t="s">
        <v>555</v>
      </c>
      <c r="AJ212" s="15"/>
      <c r="AK212" s="20"/>
      <c r="AM212" s="20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</row>
    <row r="213" spans="1:64" ht="31.5" x14ac:dyDescent="0.25">
      <c r="A213" s="37" t="s">
        <v>450</v>
      </c>
      <c r="B213" s="38" t="s">
        <v>556</v>
      </c>
      <c r="C213" s="43" t="s">
        <v>557</v>
      </c>
      <c r="D213" s="39">
        <v>0.33869526</v>
      </c>
      <c r="E213" s="39">
        <v>0</v>
      </c>
      <c r="F213" s="39">
        <v>0.33869526</v>
      </c>
      <c r="G213" s="39">
        <v>0</v>
      </c>
      <c r="H213" s="39">
        <v>0</v>
      </c>
      <c r="I213" s="39">
        <v>0</v>
      </c>
      <c r="J213" s="39">
        <v>0</v>
      </c>
      <c r="K213" s="39" t="s">
        <v>558</v>
      </c>
      <c r="L213" s="39">
        <v>1</v>
      </c>
      <c r="M213" s="39">
        <v>0</v>
      </c>
      <c r="N213" s="39">
        <v>0</v>
      </c>
      <c r="O213" s="39">
        <v>0</v>
      </c>
      <c r="P213" s="39">
        <v>0</v>
      </c>
      <c r="Q213" s="39">
        <v>0</v>
      </c>
      <c r="R213" s="39">
        <v>0</v>
      </c>
      <c r="S213" s="39">
        <v>0.35285417000000002</v>
      </c>
      <c r="T213" s="39">
        <v>0</v>
      </c>
      <c r="U213" s="39">
        <v>0</v>
      </c>
      <c r="V213" s="39">
        <v>0</v>
      </c>
      <c r="W213" s="39">
        <v>0</v>
      </c>
      <c r="X213" s="39" t="s">
        <v>558</v>
      </c>
      <c r="Y213" s="39">
        <v>1</v>
      </c>
      <c r="Z213" s="39">
        <v>0</v>
      </c>
      <c r="AA213" s="39">
        <v>0</v>
      </c>
      <c r="AB213" s="39">
        <v>0</v>
      </c>
      <c r="AC213" s="39">
        <v>0</v>
      </c>
      <c r="AD213" s="39">
        <v>0</v>
      </c>
      <c r="AE213" s="39">
        <f t="shared" si="59"/>
        <v>0</v>
      </c>
      <c r="AF213" s="65">
        <v>0</v>
      </c>
      <c r="AG213" s="39">
        <f t="shared" si="60"/>
        <v>1.4158910000000025E-2</v>
      </c>
      <c r="AH213" s="65">
        <f t="shared" si="58"/>
        <v>4.1804275619328195E-2</v>
      </c>
      <c r="AI213" s="40" t="s">
        <v>37</v>
      </c>
      <c r="AJ213" s="15"/>
      <c r="AK213" s="20"/>
      <c r="AM213" s="20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</row>
    <row r="214" spans="1:64" ht="31.5" x14ac:dyDescent="0.25">
      <c r="A214" s="37" t="s">
        <v>450</v>
      </c>
      <c r="B214" s="38" t="s">
        <v>559</v>
      </c>
      <c r="C214" s="43" t="s">
        <v>560</v>
      </c>
      <c r="D214" s="39">
        <v>0.33869526</v>
      </c>
      <c r="E214" s="39">
        <v>0</v>
      </c>
      <c r="F214" s="39">
        <v>0.33869526</v>
      </c>
      <c r="G214" s="39">
        <v>0</v>
      </c>
      <c r="H214" s="39">
        <v>0</v>
      </c>
      <c r="I214" s="39">
        <v>0</v>
      </c>
      <c r="J214" s="39">
        <v>0</v>
      </c>
      <c r="K214" s="39" t="s">
        <v>561</v>
      </c>
      <c r="L214" s="39">
        <v>1</v>
      </c>
      <c r="M214" s="39">
        <v>0</v>
      </c>
      <c r="N214" s="39">
        <v>0</v>
      </c>
      <c r="O214" s="39">
        <v>0</v>
      </c>
      <c r="P214" s="39">
        <v>0</v>
      </c>
      <c r="Q214" s="39">
        <v>0</v>
      </c>
      <c r="R214" s="39">
        <v>0</v>
      </c>
      <c r="S214" s="39">
        <v>0.35285417000000002</v>
      </c>
      <c r="T214" s="39">
        <v>0</v>
      </c>
      <c r="U214" s="39">
        <v>0</v>
      </c>
      <c r="V214" s="39">
        <v>0</v>
      </c>
      <c r="W214" s="39">
        <v>0</v>
      </c>
      <c r="X214" s="39" t="s">
        <v>561</v>
      </c>
      <c r="Y214" s="39">
        <v>1</v>
      </c>
      <c r="Z214" s="39">
        <v>0</v>
      </c>
      <c r="AA214" s="39">
        <v>0</v>
      </c>
      <c r="AB214" s="39">
        <v>0</v>
      </c>
      <c r="AC214" s="39">
        <v>0</v>
      </c>
      <c r="AD214" s="39">
        <v>0</v>
      </c>
      <c r="AE214" s="39">
        <f t="shared" si="59"/>
        <v>0</v>
      </c>
      <c r="AF214" s="65">
        <v>0</v>
      </c>
      <c r="AG214" s="39">
        <f t="shared" si="60"/>
        <v>1.4158910000000025E-2</v>
      </c>
      <c r="AH214" s="65">
        <f t="shared" si="58"/>
        <v>4.1804275619328195E-2</v>
      </c>
      <c r="AI214" s="40" t="s">
        <v>37</v>
      </c>
      <c r="AJ214" s="15"/>
      <c r="AK214" s="20"/>
      <c r="AM214" s="20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</row>
    <row r="215" spans="1:64" x14ac:dyDescent="0.25">
      <c r="A215" s="37" t="s">
        <v>450</v>
      </c>
      <c r="B215" s="38" t="s">
        <v>562</v>
      </c>
      <c r="C215" s="43" t="s">
        <v>563</v>
      </c>
      <c r="D215" s="39">
        <v>0.40940799999999999</v>
      </c>
      <c r="E215" s="39">
        <v>0</v>
      </c>
      <c r="F215" s="39">
        <v>0.40940799999999999</v>
      </c>
      <c r="G215" s="39">
        <v>0</v>
      </c>
      <c r="H215" s="39">
        <v>0</v>
      </c>
      <c r="I215" s="39">
        <v>0</v>
      </c>
      <c r="J215" s="39">
        <v>0</v>
      </c>
      <c r="K215" s="39" t="s">
        <v>564</v>
      </c>
      <c r="L215" s="39">
        <v>1</v>
      </c>
      <c r="M215" s="39">
        <v>0</v>
      </c>
      <c r="N215" s="39">
        <v>0</v>
      </c>
      <c r="O215" s="39">
        <v>0</v>
      </c>
      <c r="P215" s="39">
        <v>0</v>
      </c>
      <c r="Q215" s="39">
        <v>0</v>
      </c>
      <c r="R215" s="39">
        <v>0</v>
      </c>
      <c r="S215" s="39">
        <v>0.41964120000000005</v>
      </c>
      <c r="T215" s="39">
        <v>0</v>
      </c>
      <c r="U215" s="39">
        <v>0</v>
      </c>
      <c r="V215" s="39">
        <v>0</v>
      </c>
      <c r="W215" s="39">
        <v>0</v>
      </c>
      <c r="X215" s="39" t="s">
        <v>564</v>
      </c>
      <c r="Y215" s="39">
        <v>1</v>
      </c>
      <c r="Z215" s="39">
        <v>0</v>
      </c>
      <c r="AA215" s="39">
        <v>0</v>
      </c>
      <c r="AB215" s="39">
        <v>0</v>
      </c>
      <c r="AC215" s="39">
        <v>0</v>
      </c>
      <c r="AD215" s="39">
        <v>0</v>
      </c>
      <c r="AE215" s="39">
        <f t="shared" si="59"/>
        <v>0</v>
      </c>
      <c r="AF215" s="65">
        <v>0</v>
      </c>
      <c r="AG215" s="39">
        <f t="shared" si="60"/>
        <v>1.0233200000000053E-2</v>
      </c>
      <c r="AH215" s="65">
        <f t="shared" si="58"/>
        <v>2.4995114897608386E-2</v>
      </c>
      <c r="AI215" s="40" t="s">
        <v>37</v>
      </c>
      <c r="AJ215" s="15"/>
      <c r="AK215" s="20"/>
      <c r="AM215" s="20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</row>
    <row r="216" spans="1:64" ht="31.5" x14ac:dyDescent="0.25">
      <c r="A216" s="37" t="s">
        <v>450</v>
      </c>
      <c r="B216" s="38" t="s">
        <v>565</v>
      </c>
      <c r="C216" s="43" t="s">
        <v>566</v>
      </c>
      <c r="D216" s="39">
        <v>2.2464423199999999</v>
      </c>
      <c r="E216" s="39">
        <v>0</v>
      </c>
      <c r="F216" s="39">
        <v>1.52037822</v>
      </c>
      <c r="G216" s="39">
        <v>0</v>
      </c>
      <c r="H216" s="39">
        <v>0</v>
      </c>
      <c r="I216" s="39">
        <v>0</v>
      </c>
      <c r="J216" s="39">
        <v>0</v>
      </c>
      <c r="K216" s="39" t="s">
        <v>567</v>
      </c>
      <c r="L216" s="39">
        <v>2</v>
      </c>
      <c r="M216" s="39">
        <v>0</v>
      </c>
      <c r="N216" s="39">
        <v>0</v>
      </c>
      <c r="O216" s="39">
        <v>0</v>
      </c>
      <c r="P216" s="39">
        <v>0</v>
      </c>
      <c r="Q216" s="39">
        <v>0</v>
      </c>
      <c r="R216" s="39">
        <v>0</v>
      </c>
      <c r="S216" s="39">
        <v>0</v>
      </c>
      <c r="T216" s="39">
        <v>0</v>
      </c>
      <c r="U216" s="39">
        <v>0</v>
      </c>
      <c r="V216" s="39">
        <v>0</v>
      </c>
      <c r="W216" s="39">
        <v>0</v>
      </c>
      <c r="X216" s="39">
        <v>0</v>
      </c>
      <c r="Y216" s="39">
        <v>0</v>
      </c>
      <c r="Z216" s="39">
        <v>0</v>
      </c>
      <c r="AA216" s="39">
        <v>0</v>
      </c>
      <c r="AB216" s="39">
        <v>0</v>
      </c>
      <c r="AC216" s="39">
        <v>0</v>
      </c>
      <c r="AD216" s="39">
        <v>0</v>
      </c>
      <c r="AE216" s="39">
        <f t="shared" si="59"/>
        <v>0</v>
      </c>
      <c r="AF216" s="65">
        <v>0</v>
      </c>
      <c r="AG216" s="39">
        <f t="shared" si="60"/>
        <v>-1.52037822</v>
      </c>
      <c r="AH216" s="65">
        <f t="shared" si="58"/>
        <v>-1</v>
      </c>
      <c r="AI216" s="40" t="s">
        <v>568</v>
      </c>
      <c r="AJ216" s="15"/>
      <c r="AK216" s="20"/>
      <c r="AM216" s="20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</row>
    <row r="217" spans="1:64" ht="31.5" x14ac:dyDescent="0.25">
      <c r="A217" s="37" t="s">
        <v>450</v>
      </c>
      <c r="B217" s="38" t="s">
        <v>569</v>
      </c>
      <c r="C217" s="43" t="s">
        <v>570</v>
      </c>
      <c r="D217" s="39">
        <v>19.329059000000001</v>
      </c>
      <c r="E217" s="39">
        <v>0</v>
      </c>
      <c r="F217" s="39">
        <v>11.829058999999999</v>
      </c>
      <c r="G217" s="39">
        <v>0</v>
      </c>
      <c r="H217" s="39">
        <v>0</v>
      </c>
      <c r="I217" s="39">
        <v>0</v>
      </c>
      <c r="J217" s="39">
        <v>0</v>
      </c>
      <c r="K217" s="39" t="s">
        <v>571</v>
      </c>
      <c r="L217" s="39">
        <v>1</v>
      </c>
      <c r="M217" s="39">
        <v>0</v>
      </c>
      <c r="N217" s="39">
        <v>0</v>
      </c>
      <c r="O217" s="39">
        <v>0</v>
      </c>
      <c r="P217" s="39">
        <v>0</v>
      </c>
      <c r="Q217" s="39">
        <v>0</v>
      </c>
      <c r="R217" s="39">
        <v>0</v>
      </c>
      <c r="S217" s="39">
        <v>0</v>
      </c>
      <c r="T217" s="39">
        <v>0</v>
      </c>
      <c r="U217" s="39">
        <v>0</v>
      </c>
      <c r="V217" s="39">
        <v>0</v>
      </c>
      <c r="W217" s="39">
        <v>0</v>
      </c>
      <c r="X217" s="39">
        <v>0</v>
      </c>
      <c r="Y217" s="39">
        <v>0</v>
      </c>
      <c r="Z217" s="39">
        <v>0</v>
      </c>
      <c r="AA217" s="39">
        <v>0</v>
      </c>
      <c r="AB217" s="39">
        <v>0</v>
      </c>
      <c r="AC217" s="39">
        <v>0</v>
      </c>
      <c r="AD217" s="39">
        <v>0</v>
      </c>
      <c r="AE217" s="39">
        <f t="shared" si="59"/>
        <v>0</v>
      </c>
      <c r="AF217" s="65">
        <v>0</v>
      </c>
      <c r="AG217" s="39">
        <f t="shared" si="60"/>
        <v>-11.829058999999999</v>
      </c>
      <c r="AH217" s="65">
        <f t="shared" si="58"/>
        <v>-1</v>
      </c>
      <c r="AI217" s="40" t="s">
        <v>568</v>
      </c>
      <c r="AJ217" s="15"/>
      <c r="AK217" s="20"/>
      <c r="AM217" s="20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</row>
    <row r="218" spans="1:64" ht="47.25" x14ac:dyDescent="0.25">
      <c r="A218" s="37" t="s">
        <v>450</v>
      </c>
      <c r="B218" s="38" t="s">
        <v>572</v>
      </c>
      <c r="C218" s="43" t="s">
        <v>573</v>
      </c>
      <c r="D218" s="39" t="s">
        <v>37</v>
      </c>
      <c r="E218" s="39" t="s">
        <v>37</v>
      </c>
      <c r="F218" s="39" t="s">
        <v>37</v>
      </c>
      <c r="G218" s="39" t="s">
        <v>37</v>
      </c>
      <c r="H218" s="39" t="s">
        <v>37</v>
      </c>
      <c r="I218" s="39" t="s">
        <v>37</v>
      </c>
      <c r="J218" s="39" t="s">
        <v>37</v>
      </c>
      <c r="K218" s="39" t="s">
        <v>37</v>
      </c>
      <c r="L218" s="39" t="s">
        <v>37</v>
      </c>
      <c r="M218" s="39" t="s">
        <v>37</v>
      </c>
      <c r="N218" s="39" t="s">
        <v>37</v>
      </c>
      <c r="O218" s="39" t="s">
        <v>37</v>
      </c>
      <c r="P218" s="39" t="s">
        <v>37</v>
      </c>
      <c r="Q218" s="39" t="s">
        <v>37</v>
      </c>
      <c r="R218" s="39">
        <v>0</v>
      </c>
      <c r="S218" s="39">
        <v>0.13918</v>
      </c>
      <c r="T218" s="39">
        <v>0</v>
      </c>
      <c r="U218" s="39">
        <v>0</v>
      </c>
      <c r="V218" s="39">
        <v>0</v>
      </c>
      <c r="W218" s="39">
        <v>0</v>
      </c>
      <c r="X218" s="39" t="s">
        <v>574</v>
      </c>
      <c r="Y218" s="39">
        <v>1</v>
      </c>
      <c r="Z218" s="39">
        <v>0</v>
      </c>
      <c r="AA218" s="39">
        <v>0</v>
      </c>
      <c r="AB218" s="39">
        <v>0</v>
      </c>
      <c r="AC218" s="39">
        <v>0</v>
      </c>
      <c r="AD218" s="39">
        <v>0</v>
      </c>
      <c r="AE218" s="39" t="s">
        <v>37</v>
      </c>
      <c r="AF218" s="65" t="s">
        <v>37</v>
      </c>
      <c r="AG218" s="39" t="s">
        <v>37</v>
      </c>
      <c r="AH218" s="65" t="s">
        <v>37</v>
      </c>
      <c r="AI218" s="40" t="s">
        <v>575</v>
      </c>
      <c r="AJ218" s="15"/>
      <c r="AK218" s="20"/>
      <c r="AM218" s="20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</row>
    <row r="219" spans="1:64" ht="47.25" x14ac:dyDescent="0.25">
      <c r="A219" s="37" t="s">
        <v>450</v>
      </c>
      <c r="B219" s="38" t="s">
        <v>576</v>
      </c>
      <c r="C219" s="43" t="s">
        <v>577</v>
      </c>
      <c r="D219" s="39" t="s">
        <v>37</v>
      </c>
      <c r="E219" s="39" t="s">
        <v>37</v>
      </c>
      <c r="F219" s="39" t="s">
        <v>37</v>
      </c>
      <c r="G219" s="39" t="s">
        <v>37</v>
      </c>
      <c r="H219" s="39" t="s">
        <v>37</v>
      </c>
      <c r="I219" s="39" t="s">
        <v>37</v>
      </c>
      <c r="J219" s="39" t="s">
        <v>37</v>
      </c>
      <c r="K219" s="39" t="s">
        <v>37</v>
      </c>
      <c r="L219" s="39" t="s">
        <v>37</v>
      </c>
      <c r="M219" s="39" t="s">
        <v>37</v>
      </c>
      <c r="N219" s="39" t="s">
        <v>37</v>
      </c>
      <c r="O219" s="39" t="s">
        <v>37</v>
      </c>
      <c r="P219" s="39" t="s">
        <v>37</v>
      </c>
      <c r="Q219" s="39" t="s">
        <v>37</v>
      </c>
      <c r="R219" s="39">
        <v>0</v>
      </c>
      <c r="S219" s="39">
        <v>1.21666667</v>
      </c>
      <c r="T219" s="39">
        <v>0</v>
      </c>
      <c r="U219" s="39">
        <v>0</v>
      </c>
      <c r="V219" s="39">
        <v>0</v>
      </c>
      <c r="W219" s="39">
        <v>0</v>
      </c>
      <c r="X219" s="39" t="s">
        <v>578</v>
      </c>
      <c r="Y219" s="39">
        <v>1</v>
      </c>
      <c r="Z219" s="39">
        <v>0</v>
      </c>
      <c r="AA219" s="39">
        <v>0</v>
      </c>
      <c r="AB219" s="39">
        <v>0</v>
      </c>
      <c r="AC219" s="39">
        <v>0</v>
      </c>
      <c r="AD219" s="39">
        <v>0</v>
      </c>
      <c r="AE219" s="39" t="s">
        <v>37</v>
      </c>
      <c r="AF219" s="65" t="s">
        <v>37</v>
      </c>
      <c r="AG219" s="39" t="s">
        <v>37</v>
      </c>
      <c r="AH219" s="65" t="s">
        <v>37</v>
      </c>
      <c r="AI219" s="40" t="s">
        <v>575</v>
      </c>
      <c r="AJ219" s="15"/>
      <c r="AK219" s="20"/>
      <c r="AM219" s="20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</row>
    <row r="220" spans="1:64" ht="31.5" x14ac:dyDescent="0.25">
      <c r="A220" s="37" t="s">
        <v>450</v>
      </c>
      <c r="B220" s="38" t="s">
        <v>579</v>
      </c>
      <c r="C220" s="43" t="s">
        <v>580</v>
      </c>
      <c r="D220" s="39" t="s">
        <v>37</v>
      </c>
      <c r="E220" s="39" t="s">
        <v>37</v>
      </c>
      <c r="F220" s="39" t="s">
        <v>37</v>
      </c>
      <c r="G220" s="39" t="s">
        <v>37</v>
      </c>
      <c r="H220" s="39" t="s">
        <v>37</v>
      </c>
      <c r="I220" s="39" t="s">
        <v>37</v>
      </c>
      <c r="J220" s="39" t="s">
        <v>37</v>
      </c>
      <c r="K220" s="39" t="s">
        <v>37</v>
      </c>
      <c r="L220" s="39" t="s">
        <v>37</v>
      </c>
      <c r="M220" s="39" t="s">
        <v>37</v>
      </c>
      <c r="N220" s="39" t="s">
        <v>37</v>
      </c>
      <c r="O220" s="39" t="s">
        <v>37</v>
      </c>
      <c r="P220" s="39" t="s">
        <v>37</v>
      </c>
      <c r="Q220" s="39" t="s">
        <v>37</v>
      </c>
      <c r="R220" s="39">
        <v>0</v>
      </c>
      <c r="S220" s="39">
        <v>4.9279500000000001</v>
      </c>
      <c r="T220" s="39">
        <v>0</v>
      </c>
      <c r="U220" s="39">
        <v>0</v>
      </c>
      <c r="V220" s="39">
        <v>0</v>
      </c>
      <c r="W220" s="39">
        <v>0</v>
      </c>
      <c r="X220" s="39" t="s">
        <v>581</v>
      </c>
      <c r="Y220" s="39">
        <v>1</v>
      </c>
      <c r="Z220" s="39">
        <v>0</v>
      </c>
      <c r="AA220" s="39">
        <v>0</v>
      </c>
      <c r="AB220" s="39">
        <v>0</v>
      </c>
      <c r="AC220" s="39">
        <v>0</v>
      </c>
      <c r="AD220" s="39">
        <v>0</v>
      </c>
      <c r="AE220" s="39" t="s">
        <v>37</v>
      </c>
      <c r="AF220" s="65" t="s">
        <v>37</v>
      </c>
      <c r="AG220" s="39" t="s">
        <v>37</v>
      </c>
      <c r="AH220" s="65" t="s">
        <v>37</v>
      </c>
      <c r="AI220" s="40" t="s">
        <v>582</v>
      </c>
      <c r="AJ220" s="15"/>
      <c r="AK220" s="20"/>
      <c r="AM220" s="20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</row>
    <row r="221" spans="1:64" ht="31.5" x14ac:dyDescent="0.25">
      <c r="A221" s="37" t="s">
        <v>450</v>
      </c>
      <c r="B221" s="38" t="s">
        <v>583</v>
      </c>
      <c r="C221" s="43" t="s">
        <v>584</v>
      </c>
      <c r="D221" s="39">
        <v>0.82539899999999999</v>
      </c>
      <c r="E221" s="39">
        <v>0</v>
      </c>
      <c r="F221" s="39">
        <v>0.82539899999999999</v>
      </c>
      <c r="G221" s="39">
        <v>0</v>
      </c>
      <c r="H221" s="39">
        <v>0</v>
      </c>
      <c r="I221" s="39">
        <v>0</v>
      </c>
      <c r="J221" s="39">
        <v>0</v>
      </c>
      <c r="K221" s="39" t="s">
        <v>585</v>
      </c>
      <c r="L221" s="39">
        <v>1</v>
      </c>
      <c r="M221" s="39">
        <v>0</v>
      </c>
      <c r="N221" s="39">
        <v>0</v>
      </c>
      <c r="O221" s="39">
        <v>0</v>
      </c>
      <c r="P221" s="39">
        <v>0</v>
      </c>
      <c r="Q221" s="39">
        <v>0</v>
      </c>
      <c r="R221" s="39">
        <v>0</v>
      </c>
      <c r="S221" s="39">
        <v>0</v>
      </c>
      <c r="T221" s="39">
        <v>0</v>
      </c>
      <c r="U221" s="39">
        <v>0</v>
      </c>
      <c r="V221" s="39">
        <v>0</v>
      </c>
      <c r="W221" s="39">
        <v>0</v>
      </c>
      <c r="X221" s="39">
        <v>0</v>
      </c>
      <c r="Y221" s="39">
        <v>0</v>
      </c>
      <c r="Z221" s="39">
        <v>0</v>
      </c>
      <c r="AA221" s="39">
        <v>0</v>
      </c>
      <c r="AB221" s="39">
        <v>0</v>
      </c>
      <c r="AC221" s="39">
        <v>0</v>
      </c>
      <c r="AD221" s="39">
        <v>0</v>
      </c>
      <c r="AE221" s="39">
        <f t="shared" si="59"/>
        <v>0</v>
      </c>
      <c r="AF221" s="65">
        <v>0</v>
      </c>
      <c r="AG221" s="39">
        <f t="shared" si="60"/>
        <v>-0.82539899999999999</v>
      </c>
      <c r="AH221" s="65">
        <f t="shared" si="58"/>
        <v>-1</v>
      </c>
      <c r="AI221" s="40" t="s">
        <v>568</v>
      </c>
      <c r="AJ221" s="15"/>
      <c r="AK221" s="20"/>
      <c r="AM221" s="20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</row>
    <row r="222" spans="1:64" ht="126" x14ac:dyDescent="0.25">
      <c r="A222" s="37" t="s">
        <v>450</v>
      </c>
      <c r="B222" s="38" t="s">
        <v>586</v>
      </c>
      <c r="C222" s="43" t="s">
        <v>587</v>
      </c>
      <c r="D222" s="39" t="s">
        <v>37</v>
      </c>
      <c r="E222" s="39" t="s">
        <v>37</v>
      </c>
      <c r="F222" s="39" t="s">
        <v>37</v>
      </c>
      <c r="G222" s="39" t="s">
        <v>37</v>
      </c>
      <c r="H222" s="39" t="s">
        <v>37</v>
      </c>
      <c r="I222" s="39" t="s">
        <v>37</v>
      </c>
      <c r="J222" s="39" t="s">
        <v>37</v>
      </c>
      <c r="K222" s="39" t="s">
        <v>37</v>
      </c>
      <c r="L222" s="39" t="s">
        <v>37</v>
      </c>
      <c r="M222" s="39" t="s">
        <v>37</v>
      </c>
      <c r="N222" s="39" t="s">
        <v>37</v>
      </c>
      <c r="O222" s="39" t="s">
        <v>37</v>
      </c>
      <c r="P222" s="39" t="s">
        <v>37</v>
      </c>
      <c r="Q222" s="39" t="s">
        <v>37</v>
      </c>
      <c r="R222" s="39">
        <v>0</v>
      </c>
      <c r="S222" s="39">
        <v>0.1585</v>
      </c>
      <c r="T222" s="39">
        <v>0</v>
      </c>
      <c r="U222" s="39">
        <v>0</v>
      </c>
      <c r="V222" s="39">
        <v>0</v>
      </c>
      <c r="W222" s="39">
        <v>0</v>
      </c>
      <c r="X222" s="39" t="s">
        <v>588</v>
      </c>
      <c r="Y222" s="39">
        <v>1</v>
      </c>
      <c r="Z222" s="39">
        <v>0</v>
      </c>
      <c r="AA222" s="39">
        <v>0</v>
      </c>
      <c r="AB222" s="39">
        <v>0</v>
      </c>
      <c r="AC222" s="39">
        <v>0</v>
      </c>
      <c r="AD222" s="39">
        <v>0</v>
      </c>
      <c r="AE222" s="39" t="s">
        <v>37</v>
      </c>
      <c r="AF222" s="65" t="s">
        <v>37</v>
      </c>
      <c r="AG222" s="39" t="s">
        <v>37</v>
      </c>
      <c r="AH222" s="65" t="s">
        <v>37</v>
      </c>
      <c r="AI222" s="40" t="s">
        <v>589</v>
      </c>
      <c r="AJ222" s="15"/>
      <c r="AK222" s="20"/>
      <c r="AM222" s="20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</row>
    <row r="223" spans="1:64" ht="126" x14ac:dyDescent="0.25">
      <c r="A223" s="37" t="s">
        <v>450</v>
      </c>
      <c r="B223" s="38" t="s">
        <v>590</v>
      </c>
      <c r="C223" s="43" t="s">
        <v>591</v>
      </c>
      <c r="D223" s="39" t="s">
        <v>37</v>
      </c>
      <c r="E223" s="39" t="s">
        <v>37</v>
      </c>
      <c r="F223" s="39" t="s">
        <v>37</v>
      </c>
      <c r="G223" s="39" t="s">
        <v>37</v>
      </c>
      <c r="H223" s="39" t="s">
        <v>37</v>
      </c>
      <c r="I223" s="39" t="s">
        <v>37</v>
      </c>
      <c r="J223" s="39" t="s">
        <v>37</v>
      </c>
      <c r="K223" s="39" t="s">
        <v>37</v>
      </c>
      <c r="L223" s="39" t="s">
        <v>37</v>
      </c>
      <c r="M223" s="39" t="s">
        <v>37</v>
      </c>
      <c r="N223" s="39" t="s">
        <v>37</v>
      </c>
      <c r="O223" s="39" t="s">
        <v>37</v>
      </c>
      <c r="P223" s="39" t="s">
        <v>37</v>
      </c>
      <c r="Q223" s="39" t="s">
        <v>37</v>
      </c>
      <c r="R223" s="39">
        <v>0</v>
      </c>
      <c r="S223" s="39">
        <v>1.8608099999999999</v>
      </c>
      <c r="T223" s="39">
        <v>0</v>
      </c>
      <c r="U223" s="39">
        <v>0</v>
      </c>
      <c r="V223" s="39">
        <v>0</v>
      </c>
      <c r="W223" s="39">
        <v>0</v>
      </c>
      <c r="X223" s="39" t="s">
        <v>592</v>
      </c>
      <c r="Y223" s="39">
        <v>1</v>
      </c>
      <c r="Z223" s="39">
        <v>0</v>
      </c>
      <c r="AA223" s="39">
        <v>0</v>
      </c>
      <c r="AB223" s="39">
        <v>0</v>
      </c>
      <c r="AC223" s="39">
        <v>0</v>
      </c>
      <c r="AD223" s="39">
        <v>0</v>
      </c>
      <c r="AE223" s="39" t="s">
        <v>37</v>
      </c>
      <c r="AF223" s="65" t="s">
        <v>37</v>
      </c>
      <c r="AG223" s="39" t="s">
        <v>37</v>
      </c>
      <c r="AH223" s="65" t="s">
        <v>37</v>
      </c>
      <c r="AI223" s="40" t="s">
        <v>589</v>
      </c>
      <c r="AJ223" s="15"/>
      <c r="AK223" s="20"/>
      <c r="AM223" s="20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</row>
    <row r="224" spans="1:64" ht="126" x14ac:dyDescent="0.25">
      <c r="A224" s="37" t="s">
        <v>450</v>
      </c>
      <c r="B224" s="38" t="s">
        <v>593</v>
      </c>
      <c r="C224" s="43" t="s">
        <v>594</v>
      </c>
      <c r="D224" s="39" t="s">
        <v>37</v>
      </c>
      <c r="E224" s="39" t="s">
        <v>37</v>
      </c>
      <c r="F224" s="39" t="s">
        <v>37</v>
      </c>
      <c r="G224" s="39" t="s">
        <v>37</v>
      </c>
      <c r="H224" s="39" t="s">
        <v>37</v>
      </c>
      <c r="I224" s="39" t="s">
        <v>37</v>
      </c>
      <c r="J224" s="39" t="s">
        <v>37</v>
      </c>
      <c r="K224" s="39" t="s">
        <v>37</v>
      </c>
      <c r="L224" s="39" t="s">
        <v>37</v>
      </c>
      <c r="M224" s="39" t="s">
        <v>37</v>
      </c>
      <c r="N224" s="39" t="s">
        <v>37</v>
      </c>
      <c r="O224" s="39" t="s">
        <v>37</v>
      </c>
      <c r="P224" s="39" t="s">
        <v>37</v>
      </c>
      <c r="Q224" s="39" t="s">
        <v>37</v>
      </c>
      <c r="R224" s="39">
        <v>0</v>
      </c>
      <c r="S224" s="39">
        <v>0.22733400000000001</v>
      </c>
      <c r="T224" s="39">
        <v>0</v>
      </c>
      <c r="U224" s="39">
        <v>0</v>
      </c>
      <c r="V224" s="39">
        <v>0</v>
      </c>
      <c r="W224" s="39">
        <v>0</v>
      </c>
      <c r="X224" s="39" t="s">
        <v>595</v>
      </c>
      <c r="Y224" s="39">
        <v>1</v>
      </c>
      <c r="Z224" s="39">
        <v>0</v>
      </c>
      <c r="AA224" s="39">
        <v>0</v>
      </c>
      <c r="AB224" s="39">
        <v>0</v>
      </c>
      <c r="AC224" s="39">
        <v>0</v>
      </c>
      <c r="AD224" s="39">
        <v>0</v>
      </c>
      <c r="AE224" s="39" t="s">
        <v>37</v>
      </c>
      <c r="AF224" s="65" t="s">
        <v>37</v>
      </c>
      <c r="AG224" s="39" t="s">
        <v>37</v>
      </c>
      <c r="AH224" s="65" t="s">
        <v>37</v>
      </c>
      <c r="AI224" s="40" t="s">
        <v>589</v>
      </c>
      <c r="AJ224" s="15"/>
      <c r="AK224" s="20"/>
      <c r="AM224" s="20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</row>
    <row r="225" spans="1:64" ht="31.5" x14ac:dyDescent="0.25">
      <c r="A225" s="37" t="s">
        <v>450</v>
      </c>
      <c r="B225" s="38" t="s">
        <v>596</v>
      </c>
      <c r="C225" s="43" t="s">
        <v>597</v>
      </c>
      <c r="D225" s="39">
        <v>3.6876880000000001</v>
      </c>
      <c r="E225" s="39">
        <v>0</v>
      </c>
      <c r="F225" s="39">
        <v>3.6876880000000001</v>
      </c>
      <c r="G225" s="39">
        <v>0</v>
      </c>
      <c r="H225" s="39">
        <v>0</v>
      </c>
      <c r="I225" s="39">
        <v>0</v>
      </c>
      <c r="J225" s="39">
        <v>0</v>
      </c>
      <c r="K225" s="39" t="s">
        <v>598</v>
      </c>
      <c r="L225" s="39">
        <v>1</v>
      </c>
      <c r="M225" s="39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39">
        <v>4.7090770000000006</v>
      </c>
      <c r="T225" s="39">
        <v>0</v>
      </c>
      <c r="U225" s="39">
        <v>0</v>
      </c>
      <c r="V225" s="39">
        <v>0</v>
      </c>
      <c r="W225" s="39">
        <v>0</v>
      </c>
      <c r="X225" s="39" t="s">
        <v>598</v>
      </c>
      <c r="Y225" s="39">
        <v>1</v>
      </c>
      <c r="Z225" s="39">
        <v>0</v>
      </c>
      <c r="AA225" s="39">
        <v>0</v>
      </c>
      <c r="AB225" s="39">
        <v>0</v>
      </c>
      <c r="AC225" s="39">
        <v>0</v>
      </c>
      <c r="AD225" s="39">
        <v>0</v>
      </c>
      <c r="AE225" s="39">
        <f t="shared" si="59"/>
        <v>0</v>
      </c>
      <c r="AF225" s="65">
        <v>0</v>
      </c>
      <c r="AG225" s="39">
        <f t="shared" si="60"/>
        <v>1.0213890000000005</v>
      </c>
      <c r="AH225" s="65">
        <f t="shared" si="58"/>
        <v>0.27697272654302657</v>
      </c>
      <c r="AI225" s="40" t="s">
        <v>552</v>
      </c>
      <c r="AJ225" s="15"/>
      <c r="AK225" s="20"/>
      <c r="AM225" s="20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</row>
    <row r="226" spans="1:64" ht="47.25" x14ac:dyDescent="0.25">
      <c r="A226" s="37" t="s">
        <v>450</v>
      </c>
      <c r="B226" s="38" t="s">
        <v>599</v>
      </c>
      <c r="C226" s="43" t="s">
        <v>600</v>
      </c>
      <c r="D226" s="39" t="s">
        <v>37</v>
      </c>
      <c r="E226" s="39" t="s">
        <v>37</v>
      </c>
      <c r="F226" s="39" t="s">
        <v>37</v>
      </c>
      <c r="G226" s="39" t="s">
        <v>37</v>
      </c>
      <c r="H226" s="39" t="s">
        <v>37</v>
      </c>
      <c r="I226" s="39" t="s">
        <v>37</v>
      </c>
      <c r="J226" s="39" t="s">
        <v>37</v>
      </c>
      <c r="K226" s="39" t="s">
        <v>37</v>
      </c>
      <c r="L226" s="39" t="s">
        <v>37</v>
      </c>
      <c r="M226" s="39" t="s">
        <v>37</v>
      </c>
      <c r="N226" s="39" t="s">
        <v>37</v>
      </c>
      <c r="O226" s="39" t="s">
        <v>37</v>
      </c>
      <c r="P226" s="39" t="s">
        <v>37</v>
      </c>
      <c r="Q226" s="39" t="s">
        <v>37</v>
      </c>
      <c r="R226" s="39">
        <v>0</v>
      </c>
      <c r="S226" s="39">
        <v>2.855</v>
      </c>
      <c r="T226" s="39">
        <v>0</v>
      </c>
      <c r="U226" s="39">
        <v>0</v>
      </c>
      <c r="V226" s="39">
        <v>0</v>
      </c>
      <c r="W226" s="39">
        <v>0</v>
      </c>
      <c r="X226" s="39" t="s">
        <v>601</v>
      </c>
      <c r="Y226" s="39">
        <v>1</v>
      </c>
      <c r="Z226" s="39">
        <v>0</v>
      </c>
      <c r="AA226" s="39">
        <v>0</v>
      </c>
      <c r="AB226" s="39">
        <v>0</v>
      </c>
      <c r="AC226" s="39">
        <v>0</v>
      </c>
      <c r="AD226" s="39">
        <v>0</v>
      </c>
      <c r="AE226" s="39" t="s">
        <v>37</v>
      </c>
      <c r="AF226" s="65" t="s">
        <v>37</v>
      </c>
      <c r="AG226" s="39" t="s">
        <v>37</v>
      </c>
      <c r="AH226" s="65" t="s">
        <v>37</v>
      </c>
      <c r="AI226" s="40" t="s">
        <v>374</v>
      </c>
      <c r="AJ226" s="15"/>
      <c r="AK226" s="20"/>
      <c r="AM226" s="20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</row>
    <row r="227" spans="1:64" ht="31.5" x14ac:dyDescent="0.25">
      <c r="A227" s="37" t="s">
        <v>450</v>
      </c>
      <c r="B227" s="38" t="s">
        <v>602</v>
      </c>
      <c r="C227" s="43" t="s">
        <v>603</v>
      </c>
      <c r="D227" s="39" t="s">
        <v>37</v>
      </c>
      <c r="E227" s="39" t="s">
        <v>37</v>
      </c>
      <c r="F227" s="39" t="s">
        <v>37</v>
      </c>
      <c r="G227" s="39" t="s">
        <v>37</v>
      </c>
      <c r="H227" s="39" t="s">
        <v>37</v>
      </c>
      <c r="I227" s="39" t="s">
        <v>37</v>
      </c>
      <c r="J227" s="39" t="s">
        <v>37</v>
      </c>
      <c r="K227" s="39" t="s">
        <v>37</v>
      </c>
      <c r="L227" s="39" t="s">
        <v>37</v>
      </c>
      <c r="M227" s="39" t="s">
        <v>37</v>
      </c>
      <c r="N227" s="39" t="s">
        <v>37</v>
      </c>
      <c r="O227" s="39" t="s">
        <v>37</v>
      </c>
      <c r="P227" s="39" t="s">
        <v>37</v>
      </c>
      <c r="Q227" s="39" t="s">
        <v>37</v>
      </c>
      <c r="R227" s="39">
        <v>0</v>
      </c>
      <c r="S227" s="39">
        <v>0.23480000000000001</v>
      </c>
      <c r="T227" s="39">
        <v>0</v>
      </c>
      <c r="U227" s="39">
        <v>0</v>
      </c>
      <c r="V227" s="39">
        <v>0</v>
      </c>
      <c r="W227" s="39">
        <v>0</v>
      </c>
      <c r="X227" s="39" t="s">
        <v>604</v>
      </c>
      <c r="Y227" s="39">
        <v>2</v>
      </c>
      <c r="Z227" s="39">
        <v>0</v>
      </c>
      <c r="AA227" s="39">
        <v>0</v>
      </c>
      <c r="AB227" s="39">
        <v>0</v>
      </c>
      <c r="AC227" s="39">
        <v>0</v>
      </c>
      <c r="AD227" s="39">
        <v>0</v>
      </c>
      <c r="AE227" s="39" t="s">
        <v>37</v>
      </c>
      <c r="AF227" s="65" t="s">
        <v>37</v>
      </c>
      <c r="AG227" s="39" t="s">
        <v>37</v>
      </c>
      <c r="AH227" s="65" t="s">
        <v>37</v>
      </c>
      <c r="AI227" s="40" t="s">
        <v>605</v>
      </c>
      <c r="AJ227" s="15"/>
      <c r="AK227" s="20"/>
      <c r="AM227" s="20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</row>
    <row r="228" spans="1:64" ht="47.25" x14ac:dyDescent="0.25">
      <c r="A228" s="37" t="s">
        <v>450</v>
      </c>
      <c r="B228" s="38" t="s">
        <v>606</v>
      </c>
      <c r="C228" s="43" t="s">
        <v>607</v>
      </c>
      <c r="D228" s="39" t="s">
        <v>37</v>
      </c>
      <c r="E228" s="39" t="s">
        <v>37</v>
      </c>
      <c r="F228" s="39" t="s">
        <v>37</v>
      </c>
      <c r="G228" s="39" t="s">
        <v>37</v>
      </c>
      <c r="H228" s="39" t="s">
        <v>37</v>
      </c>
      <c r="I228" s="39" t="s">
        <v>37</v>
      </c>
      <c r="J228" s="39" t="s">
        <v>37</v>
      </c>
      <c r="K228" s="39" t="s">
        <v>37</v>
      </c>
      <c r="L228" s="39" t="s">
        <v>37</v>
      </c>
      <c r="M228" s="39" t="s">
        <v>37</v>
      </c>
      <c r="N228" s="39" t="s">
        <v>37</v>
      </c>
      <c r="O228" s="39" t="s">
        <v>37</v>
      </c>
      <c r="P228" s="39" t="s">
        <v>37</v>
      </c>
      <c r="Q228" s="39" t="s">
        <v>37</v>
      </c>
      <c r="R228" s="39">
        <v>0</v>
      </c>
      <c r="S228" s="39">
        <v>0.81666666999999993</v>
      </c>
      <c r="T228" s="39">
        <v>0</v>
      </c>
      <c r="U228" s="39">
        <v>0</v>
      </c>
      <c r="V228" s="39">
        <v>0</v>
      </c>
      <c r="W228" s="39">
        <v>0</v>
      </c>
      <c r="X228" s="39" t="s">
        <v>608</v>
      </c>
      <c r="Y228" s="39">
        <v>1</v>
      </c>
      <c r="Z228" s="39">
        <v>0</v>
      </c>
      <c r="AA228" s="39">
        <v>0</v>
      </c>
      <c r="AB228" s="39">
        <v>0</v>
      </c>
      <c r="AC228" s="39">
        <v>0</v>
      </c>
      <c r="AD228" s="39">
        <v>0</v>
      </c>
      <c r="AE228" s="39" t="s">
        <v>37</v>
      </c>
      <c r="AF228" s="65" t="s">
        <v>37</v>
      </c>
      <c r="AG228" s="39" t="s">
        <v>37</v>
      </c>
      <c r="AH228" s="65" t="s">
        <v>37</v>
      </c>
      <c r="AI228" s="40" t="s">
        <v>575</v>
      </c>
      <c r="AJ228" s="15"/>
      <c r="AK228" s="20"/>
      <c r="AM228" s="20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</row>
    <row r="229" spans="1:64" ht="47.25" x14ac:dyDescent="0.25">
      <c r="A229" s="37" t="s">
        <v>450</v>
      </c>
      <c r="B229" s="38" t="s">
        <v>609</v>
      </c>
      <c r="C229" s="43" t="s">
        <v>610</v>
      </c>
      <c r="D229" s="39" t="s">
        <v>37</v>
      </c>
      <c r="E229" s="39" t="s">
        <v>37</v>
      </c>
      <c r="F229" s="39" t="s">
        <v>37</v>
      </c>
      <c r="G229" s="39" t="s">
        <v>37</v>
      </c>
      <c r="H229" s="39" t="s">
        <v>37</v>
      </c>
      <c r="I229" s="39" t="s">
        <v>37</v>
      </c>
      <c r="J229" s="39" t="s">
        <v>37</v>
      </c>
      <c r="K229" s="39" t="s">
        <v>37</v>
      </c>
      <c r="L229" s="39" t="s">
        <v>37</v>
      </c>
      <c r="M229" s="39" t="s">
        <v>37</v>
      </c>
      <c r="N229" s="39" t="s">
        <v>37</v>
      </c>
      <c r="O229" s="39" t="s">
        <v>37</v>
      </c>
      <c r="P229" s="39" t="s">
        <v>37</v>
      </c>
      <c r="Q229" s="39" t="s">
        <v>37</v>
      </c>
      <c r="R229" s="39">
        <v>0</v>
      </c>
      <c r="S229" s="39">
        <v>0.41201549999999998</v>
      </c>
      <c r="T229" s="39">
        <v>0</v>
      </c>
      <c r="U229" s="39">
        <v>0</v>
      </c>
      <c r="V229" s="39">
        <v>0</v>
      </c>
      <c r="W229" s="39">
        <v>0</v>
      </c>
      <c r="X229" s="39" t="s">
        <v>611</v>
      </c>
      <c r="Y229" s="39">
        <v>2</v>
      </c>
      <c r="Z229" s="39">
        <v>0</v>
      </c>
      <c r="AA229" s="39">
        <v>0</v>
      </c>
      <c r="AB229" s="39">
        <v>0</v>
      </c>
      <c r="AC229" s="39">
        <v>0</v>
      </c>
      <c r="AD229" s="39">
        <v>0</v>
      </c>
      <c r="AE229" s="39" t="s">
        <v>37</v>
      </c>
      <c r="AF229" s="65" t="s">
        <v>37</v>
      </c>
      <c r="AG229" s="39" t="s">
        <v>37</v>
      </c>
      <c r="AH229" s="65" t="s">
        <v>37</v>
      </c>
      <c r="AI229" s="40" t="s">
        <v>575</v>
      </c>
      <c r="AJ229" s="15"/>
      <c r="AK229" s="20"/>
      <c r="AM229" s="20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</row>
    <row r="230" spans="1:64" ht="47.25" x14ac:dyDescent="0.25">
      <c r="A230" s="37" t="s">
        <v>450</v>
      </c>
      <c r="B230" s="38" t="s">
        <v>612</v>
      </c>
      <c r="C230" s="43" t="s">
        <v>613</v>
      </c>
      <c r="D230" s="39" t="s">
        <v>37</v>
      </c>
      <c r="E230" s="39" t="s">
        <v>37</v>
      </c>
      <c r="F230" s="39" t="s">
        <v>37</v>
      </c>
      <c r="G230" s="39" t="s">
        <v>37</v>
      </c>
      <c r="H230" s="39" t="s">
        <v>37</v>
      </c>
      <c r="I230" s="39" t="s">
        <v>37</v>
      </c>
      <c r="J230" s="39" t="s">
        <v>37</v>
      </c>
      <c r="K230" s="39" t="s">
        <v>37</v>
      </c>
      <c r="L230" s="39" t="s">
        <v>37</v>
      </c>
      <c r="M230" s="39" t="s">
        <v>37</v>
      </c>
      <c r="N230" s="39" t="s">
        <v>37</v>
      </c>
      <c r="O230" s="39" t="s">
        <v>37</v>
      </c>
      <c r="P230" s="39" t="s">
        <v>37</v>
      </c>
      <c r="Q230" s="39" t="s">
        <v>37</v>
      </c>
      <c r="R230" s="39">
        <v>0</v>
      </c>
      <c r="S230" s="39">
        <v>1.0261386399999999</v>
      </c>
      <c r="T230" s="39">
        <v>0</v>
      </c>
      <c r="U230" s="39">
        <v>0</v>
      </c>
      <c r="V230" s="39">
        <v>0</v>
      </c>
      <c r="W230" s="39">
        <v>0</v>
      </c>
      <c r="X230" s="39" t="s">
        <v>614</v>
      </c>
      <c r="Y230" s="39">
        <v>1</v>
      </c>
      <c r="Z230" s="39">
        <v>0</v>
      </c>
      <c r="AA230" s="39">
        <v>0</v>
      </c>
      <c r="AB230" s="39">
        <v>0</v>
      </c>
      <c r="AC230" s="39">
        <v>0</v>
      </c>
      <c r="AD230" s="39">
        <v>0</v>
      </c>
      <c r="AE230" s="39" t="s">
        <v>37</v>
      </c>
      <c r="AF230" s="65" t="s">
        <v>37</v>
      </c>
      <c r="AG230" s="39" t="s">
        <v>37</v>
      </c>
      <c r="AH230" s="65" t="s">
        <v>37</v>
      </c>
      <c r="AI230" s="40" t="s">
        <v>575</v>
      </c>
      <c r="AJ230" s="15"/>
      <c r="AK230" s="20"/>
      <c r="AM230" s="20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</row>
    <row r="231" spans="1:64" ht="63" x14ac:dyDescent="0.25">
      <c r="A231" s="37" t="s">
        <v>450</v>
      </c>
      <c r="B231" s="38" t="s">
        <v>615</v>
      </c>
      <c r="C231" s="43" t="s">
        <v>616</v>
      </c>
      <c r="D231" s="39" t="s">
        <v>37</v>
      </c>
      <c r="E231" s="39" t="s">
        <v>37</v>
      </c>
      <c r="F231" s="39" t="s">
        <v>37</v>
      </c>
      <c r="G231" s="39" t="s">
        <v>37</v>
      </c>
      <c r="H231" s="39" t="s">
        <v>37</v>
      </c>
      <c r="I231" s="39" t="s">
        <v>37</v>
      </c>
      <c r="J231" s="39" t="s">
        <v>37</v>
      </c>
      <c r="K231" s="39" t="s">
        <v>37</v>
      </c>
      <c r="L231" s="39" t="s">
        <v>37</v>
      </c>
      <c r="M231" s="39" t="s">
        <v>37</v>
      </c>
      <c r="N231" s="39" t="s">
        <v>37</v>
      </c>
      <c r="O231" s="39" t="s">
        <v>37</v>
      </c>
      <c r="P231" s="39" t="s">
        <v>37</v>
      </c>
      <c r="Q231" s="39" t="s">
        <v>37</v>
      </c>
      <c r="R231" s="39">
        <v>0</v>
      </c>
      <c r="S231" s="39">
        <v>0.28640346</v>
      </c>
      <c r="T231" s="39">
        <v>0</v>
      </c>
      <c r="U231" s="39">
        <v>0</v>
      </c>
      <c r="V231" s="39">
        <v>0</v>
      </c>
      <c r="W231" s="39">
        <v>0</v>
      </c>
      <c r="X231" s="39" t="s">
        <v>617</v>
      </c>
      <c r="Y231" s="39">
        <v>1</v>
      </c>
      <c r="Z231" s="39">
        <v>0</v>
      </c>
      <c r="AA231" s="39">
        <v>0</v>
      </c>
      <c r="AB231" s="39">
        <v>0</v>
      </c>
      <c r="AC231" s="39">
        <v>0</v>
      </c>
      <c r="AD231" s="39">
        <v>0</v>
      </c>
      <c r="AE231" s="39" t="s">
        <v>37</v>
      </c>
      <c r="AF231" s="65" t="s">
        <v>37</v>
      </c>
      <c r="AG231" s="39" t="s">
        <v>37</v>
      </c>
      <c r="AH231" s="65" t="s">
        <v>37</v>
      </c>
      <c r="AI231" s="40" t="s">
        <v>575</v>
      </c>
      <c r="AJ231" s="15"/>
      <c r="AK231" s="20"/>
      <c r="AM231" s="20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</row>
    <row r="232" spans="1:64" ht="31.5" x14ac:dyDescent="0.25">
      <c r="A232" s="37" t="s">
        <v>450</v>
      </c>
      <c r="B232" s="38" t="s">
        <v>618</v>
      </c>
      <c r="C232" s="43" t="s">
        <v>619</v>
      </c>
      <c r="D232" s="39">
        <v>20.318130000000004</v>
      </c>
      <c r="E232" s="39">
        <v>0</v>
      </c>
      <c r="F232" s="39">
        <v>10.421430000000001</v>
      </c>
      <c r="G232" s="39">
        <v>0</v>
      </c>
      <c r="H232" s="39">
        <v>0</v>
      </c>
      <c r="I232" s="39">
        <v>0</v>
      </c>
      <c r="J232" s="39">
        <v>0</v>
      </c>
      <c r="K232" s="39" t="s">
        <v>620</v>
      </c>
      <c r="L232" s="39">
        <v>1</v>
      </c>
      <c r="M232" s="39">
        <v>0</v>
      </c>
      <c r="N232" s="39">
        <v>0</v>
      </c>
      <c r="O232" s="39">
        <v>0</v>
      </c>
      <c r="P232" s="39">
        <v>0</v>
      </c>
      <c r="Q232" s="39">
        <v>0</v>
      </c>
      <c r="R232" s="39">
        <v>0</v>
      </c>
      <c r="S232" s="39">
        <v>10.8</v>
      </c>
      <c r="T232" s="39">
        <v>0</v>
      </c>
      <c r="U232" s="39">
        <v>0</v>
      </c>
      <c r="V232" s="39">
        <v>0</v>
      </c>
      <c r="W232" s="39">
        <v>0</v>
      </c>
      <c r="X232" s="39" t="s">
        <v>620</v>
      </c>
      <c r="Y232" s="39">
        <v>1</v>
      </c>
      <c r="Z232" s="39">
        <v>0</v>
      </c>
      <c r="AA232" s="39">
        <v>0</v>
      </c>
      <c r="AB232" s="39">
        <v>0</v>
      </c>
      <c r="AC232" s="39">
        <v>0</v>
      </c>
      <c r="AD232" s="39">
        <v>0</v>
      </c>
      <c r="AE232" s="39">
        <f t="shared" si="59"/>
        <v>0</v>
      </c>
      <c r="AF232" s="65">
        <v>0</v>
      </c>
      <c r="AG232" s="39">
        <f t="shared" si="60"/>
        <v>0.37856999999999985</v>
      </c>
      <c r="AH232" s="65">
        <f t="shared" si="58"/>
        <v>3.6326108796969306E-2</v>
      </c>
      <c r="AI232" s="40" t="s">
        <v>37</v>
      </c>
      <c r="AJ232" s="15"/>
      <c r="AK232" s="20"/>
      <c r="AM232" s="20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</row>
    <row r="233" spans="1:64" ht="31.5" x14ac:dyDescent="0.25">
      <c r="A233" s="37" t="s">
        <v>450</v>
      </c>
      <c r="B233" s="38" t="s">
        <v>621</v>
      </c>
      <c r="C233" s="43" t="s">
        <v>622</v>
      </c>
      <c r="D233" s="39">
        <v>21.057074</v>
      </c>
      <c r="E233" s="39">
        <v>0</v>
      </c>
      <c r="F233" s="39">
        <v>10.90921</v>
      </c>
      <c r="G233" s="39">
        <v>0</v>
      </c>
      <c r="H233" s="39">
        <v>0</v>
      </c>
      <c r="I233" s="39">
        <v>0</v>
      </c>
      <c r="J233" s="39">
        <v>0</v>
      </c>
      <c r="K233" s="39" t="s">
        <v>623</v>
      </c>
      <c r="L233" s="39">
        <v>1</v>
      </c>
      <c r="M233" s="39">
        <v>0</v>
      </c>
      <c r="N233" s="39">
        <v>0</v>
      </c>
      <c r="O233" s="39">
        <v>0</v>
      </c>
      <c r="P233" s="39">
        <v>0</v>
      </c>
      <c r="Q233" s="39">
        <v>0</v>
      </c>
      <c r="R233" s="39">
        <v>0</v>
      </c>
      <c r="S233" s="39">
        <v>9.702</v>
      </c>
      <c r="T233" s="39">
        <v>0</v>
      </c>
      <c r="U233" s="39">
        <v>0</v>
      </c>
      <c r="V233" s="39">
        <v>0</v>
      </c>
      <c r="W233" s="39">
        <v>0</v>
      </c>
      <c r="X233" s="39" t="s">
        <v>624</v>
      </c>
      <c r="Y233" s="39">
        <v>1</v>
      </c>
      <c r="Z233" s="39">
        <v>0</v>
      </c>
      <c r="AA233" s="39">
        <v>0</v>
      </c>
      <c r="AB233" s="39">
        <v>0</v>
      </c>
      <c r="AC233" s="39">
        <v>0</v>
      </c>
      <c r="AD233" s="39">
        <v>0</v>
      </c>
      <c r="AE233" s="39">
        <f t="shared" si="59"/>
        <v>0</v>
      </c>
      <c r="AF233" s="65">
        <v>0</v>
      </c>
      <c r="AG233" s="39">
        <f t="shared" si="60"/>
        <v>-1.2072099999999999</v>
      </c>
      <c r="AH233" s="65">
        <f t="shared" si="58"/>
        <v>-0.1106597086315141</v>
      </c>
      <c r="AI233" s="40" t="s">
        <v>625</v>
      </c>
      <c r="AJ233" s="15"/>
      <c r="AK233" s="20"/>
      <c r="AM233" s="20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</row>
    <row r="234" spans="1:64" ht="47.25" x14ac:dyDescent="0.25">
      <c r="A234" s="37" t="s">
        <v>450</v>
      </c>
      <c r="B234" s="38" t="s">
        <v>626</v>
      </c>
      <c r="C234" s="43" t="s">
        <v>627</v>
      </c>
      <c r="D234" s="39">
        <v>2.48764319</v>
      </c>
      <c r="E234" s="39">
        <v>0</v>
      </c>
      <c r="F234" s="39">
        <v>0.90166683000000003</v>
      </c>
      <c r="G234" s="39">
        <v>0</v>
      </c>
      <c r="H234" s="39">
        <v>0</v>
      </c>
      <c r="I234" s="39">
        <v>0</v>
      </c>
      <c r="J234" s="39">
        <v>0</v>
      </c>
      <c r="K234" s="39" t="s">
        <v>628</v>
      </c>
      <c r="L234" s="39">
        <v>1</v>
      </c>
      <c r="M234" s="39">
        <v>0</v>
      </c>
      <c r="N234" s="39">
        <v>0</v>
      </c>
      <c r="O234" s="39">
        <v>0</v>
      </c>
      <c r="P234" s="39">
        <v>0</v>
      </c>
      <c r="Q234" s="39">
        <v>0</v>
      </c>
      <c r="R234" s="39">
        <v>0</v>
      </c>
      <c r="S234" s="39">
        <v>0.89265330000000009</v>
      </c>
      <c r="T234" s="39">
        <v>0</v>
      </c>
      <c r="U234" s="39">
        <v>0</v>
      </c>
      <c r="V234" s="39">
        <v>0</v>
      </c>
      <c r="W234" s="39">
        <v>0</v>
      </c>
      <c r="X234" s="39" t="s">
        <v>628</v>
      </c>
      <c r="Y234" s="39">
        <v>1</v>
      </c>
      <c r="Z234" s="39">
        <v>0</v>
      </c>
      <c r="AA234" s="39">
        <v>0</v>
      </c>
      <c r="AB234" s="39">
        <v>0</v>
      </c>
      <c r="AC234" s="39">
        <v>0</v>
      </c>
      <c r="AD234" s="39">
        <v>0</v>
      </c>
      <c r="AE234" s="39">
        <f t="shared" si="59"/>
        <v>0</v>
      </c>
      <c r="AF234" s="65">
        <v>0</v>
      </c>
      <c r="AG234" s="39">
        <f t="shared" si="60"/>
        <v>-9.0135299999999363E-3</v>
      </c>
      <c r="AH234" s="65">
        <f t="shared" si="58"/>
        <v>-9.9965194461017672E-3</v>
      </c>
      <c r="AI234" s="40" t="s">
        <v>37</v>
      </c>
      <c r="AJ234" s="15"/>
      <c r="AK234" s="20"/>
      <c r="AM234" s="20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</row>
    <row r="235" spans="1:64" ht="31.5" x14ac:dyDescent="0.25">
      <c r="A235" s="37" t="s">
        <v>450</v>
      </c>
      <c r="B235" s="38" t="s">
        <v>629</v>
      </c>
      <c r="C235" s="43" t="s">
        <v>630</v>
      </c>
      <c r="D235" s="39">
        <v>1.0325926299999999</v>
      </c>
      <c r="E235" s="39">
        <v>0</v>
      </c>
      <c r="F235" s="39">
        <v>0.39741345</v>
      </c>
      <c r="G235" s="39">
        <v>0</v>
      </c>
      <c r="H235" s="39">
        <v>0</v>
      </c>
      <c r="I235" s="39">
        <v>0</v>
      </c>
      <c r="J235" s="39">
        <v>0</v>
      </c>
      <c r="K235" s="39" t="s">
        <v>631</v>
      </c>
      <c r="L235" s="39">
        <v>1</v>
      </c>
      <c r="M235" s="39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39">
        <v>0.41067179999999998</v>
      </c>
      <c r="T235" s="39">
        <v>0</v>
      </c>
      <c r="U235" s="39">
        <v>0</v>
      </c>
      <c r="V235" s="39">
        <v>0</v>
      </c>
      <c r="W235" s="39">
        <v>0</v>
      </c>
      <c r="X235" s="39" t="s">
        <v>631</v>
      </c>
      <c r="Y235" s="39">
        <v>1</v>
      </c>
      <c r="Z235" s="39">
        <v>0</v>
      </c>
      <c r="AA235" s="39">
        <v>0</v>
      </c>
      <c r="AB235" s="39">
        <v>0</v>
      </c>
      <c r="AC235" s="39">
        <v>0</v>
      </c>
      <c r="AD235" s="39">
        <v>0</v>
      </c>
      <c r="AE235" s="39">
        <f t="shared" si="59"/>
        <v>0</v>
      </c>
      <c r="AF235" s="65">
        <v>0</v>
      </c>
      <c r="AG235" s="39">
        <f t="shared" si="60"/>
        <v>1.3258349999999974E-2</v>
      </c>
      <c r="AH235" s="65">
        <f t="shared" si="58"/>
        <v>3.336160363973583E-2</v>
      </c>
      <c r="AI235" s="40" t="s">
        <v>37</v>
      </c>
      <c r="AJ235" s="15"/>
      <c r="AK235" s="20"/>
      <c r="AM235" s="20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</row>
    <row r="236" spans="1:64" ht="31.5" x14ac:dyDescent="0.25">
      <c r="A236" s="37" t="s">
        <v>450</v>
      </c>
      <c r="B236" s="38" t="s">
        <v>632</v>
      </c>
      <c r="C236" s="43" t="s">
        <v>633</v>
      </c>
      <c r="D236" s="39">
        <v>1.6934762999999999</v>
      </c>
      <c r="E236" s="39">
        <v>0</v>
      </c>
      <c r="F236" s="39">
        <v>1.6934762999999999</v>
      </c>
      <c r="G236" s="39">
        <v>0</v>
      </c>
      <c r="H236" s="39">
        <v>0</v>
      </c>
      <c r="I236" s="39">
        <v>0</v>
      </c>
      <c r="J236" s="39">
        <v>0</v>
      </c>
      <c r="K236" s="39" t="s">
        <v>634</v>
      </c>
      <c r="L236" s="39">
        <v>1</v>
      </c>
      <c r="M236" s="39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1.7638499999999999</v>
      </c>
      <c r="T236" s="39">
        <v>0</v>
      </c>
      <c r="U236" s="39">
        <v>0</v>
      </c>
      <c r="V236" s="39">
        <v>0</v>
      </c>
      <c r="W236" s="39">
        <v>0</v>
      </c>
      <c r="X236" s="39" t="s">
        <v>634</v>
      </c>
      <c r="Y236" s="39">
        <v>1</v>
      </c>
      <c r="Z236" s="39">
        <v>0</v>
      </c>
      <c r="AA236" s="39">
        <v>0</v>
      </c>
      <c r="AB236" s="39">
        <v>0</v>
      </c>
      <c r="AC236" s="39">
        <v>0</v>
      </c>
      <c r="AD236" s="39">
        <v>0</v>
      </c>
      <c r="AE236" s="39">
        <f t="shared" si="59"/>
        <v>0</v>
      </c>
      <c r="AF236" s="65">
        <v>0</v>
      </c>
      <c r="AG236" s="39">
        <f t="shared" si="60"/>
        <v>7.0373699999999983E-2</v>
      </c>
      <c r="AH236" s="65">
        <f t="shared" si="58"/>
        <v>4.1555763136454871E-2</v>
      </c>
      <c r="AI236" s="40" t="s">
        <v>37</v>
      </c>
      <c r="AJ236" s="15"/>
      <c r="AK236" s="20"/>
      <c r="AM236" s="20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</row>
    <row r="237" spans="1:64" ht="47.25" x14ac:dyDescent="0.25">
      <c r="A237" s="37" t="s">
        <v>450</v>
      </c>
      <c r="B237" s="38" t="s">
        <v>635</v>
      </c>
      <c r="C237" s="43" t="s">
        <v>636</v>
      </c>
      <c r="D237" s="39">
        <v>9.7509735099999997</v>
      </c>
      <c r="E237" s="39">
        <v>0</v>
      </c>
      <c r="F237" s="39">
        <v>3.2999382099999996</v>
      </c>
      <c r="G237" s="39">
        <v>0</v>
      </c>
      <c r="H237" s="39">
        <v>0</v>
      </c>
      <c r="I237" s="39">
        <v>0</v>
      </c>
      <c r="J237" s="39">
        <v>0</v>
      </c>
      <c r="K237" s="39" t="s">
        <v>637</v>
      </c>
      <c r="L237" s="39">
        <v>1</v>
      </c>
      <c r="M237" s="39">
        <v>0</v>
      </c>
      <c r="N237" s="39">
        <v>0</v>
      </c>
      <c r="O237" s="39">
        <v>0</v>
      </c>
      <c r="P237" s="39">
        <v>0</v>
      </c>
      <c r="Q237" s="39">
        <v>0</v>
      </c>
      <c r="R237" s="39">
        <v>0</v>
      </c>
      <c r="S237" s="39">
        <v>3.3647322999999996</v>
      </c>
      <c r="T237" s="39">
        <v>0</v>
      </c>
      <c r="U237" s="39">
        <v>0</v>
      </c>
      <c r="V237" s="39">
        <v>0</v>
      </c>
      <c r="W237" s="39">
        <v>0</v>
      </c>
      <c r="X237" s="39" t="s">
        <v>638</v>
      </c>
      <c r="Y237" s="39">
        <v>1</v>
      </c>
      <c r="Z237" s="39">
        <v>0</v>
      </c>
      <c r="AA237" s="39">
        <v>0</v>
      </c>
      <c r="AB237" s="39">
        <v>0</v>
      </c>
      <c r="AC237" s="39">
        <v>0</v>
      </c>
      <c r="AD237" s="39">
        <v>0</v>
      </c>
      <c r="AE237" s="39">
        <f t="shared" si="59"/>
        <v>0</v>
      </c>
      <c r="AF237" s="65">
        <v>0</v>
      </c>
      <c r="AG237" s="39">
        <f t="shared" si="60"/>
        <v>6.4794089999999915E-2</v>
      </c>
      <c r="AH237" s="65">
        <f t="shared" si="58"/>
        <v>1.9634940376656303E-2</v>
      </c>
      <c r="AI237" s="40" t="s">
        <v>37</v>
      </c>
      <c r="AJ237" s="15"/>
      <c r="AK237" s="20"/>
      <c r="AM237" s="20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</row>
    <row r="238" spans="1:64" ht="31.5" x14ac:dyDescent="0.25">
      <c r="A238" s="37" t="s">
        <v>450</v>
      </c>
      <c r="B238" s="38" t="s">
        <v>639</v>
      </c>
      <c r="C238" s="43" t="s">
        <v>640</v>
      </c>
      <c r="D238" s="39">
        <v>4.5281334700000002</v>
      </c>
      <c r="E238" s="39">
        <v>0</v>
      </c>
      <c r="F238" s="39">
        <v>1.6172928099999999</v>
      </c>
      <c r="G238" s="39">
        <v>0</v>
      </c>
      <c r="H238" s="39">
        <v>0</v>
      </c>
      <c r="I238" s="39">
        <v>0</v>
      </c>
      <c r="J238" s="39">
        <v>0</v>
      </c>
      <c r="K238" s="39" t="s">
        <v>641</v>
      </c>
      <c r="L238" s="39">
        <v>4</v>
      </c>
      <c r="M238" s="39">
        <v>0</v>
      </c>
      <c r="N238" s="39">
        <v>0</v>
      </c>
      <c r="O238" s="39">
        <v>0</v>
      </c>
      <c r="P238" s="39">
        <v>0</v>
      </c>
      <c r="Q238" s="39">
        <v>0</v>
      </c>
      <c r="R238" s="39">
        <v>0</v>
      </c>
      <c r="S238" s="39">
        <v>1.6833800000000001</v>
      </c>
      <c r="T238" s="39">
        <v>0</v>
      </c>
      <c r="U238" s="39">
        <v>0</v>
      </c>
      <c r="V238" s="39">
        <v>0</v>
      </c>
      <c r="W238" s="39">
        <v>0</v>
      </c>
      <c r="X238" s="39" t="s">
        <v>641</v>
      </c>
      <c r="Y238" s="39">
        <v>4</v>
      </c>
      <c r="Z238" s="39">
        <v>0</v>
      </c>
      <c r="AA238" s="39">
        <v>0</v>
      </c>
      <c r="AB238" s="39">
        <v>0</v>
      </c>
      <c r="AC238" s="39">
        <v>0</v>
      </c>
      <c r="AD238" s="39">
        <v>0</v>
      </c>
      <c r="AE238" s="39">
        <f t="shared" si="59"/>
        <v>0</v>
      </c>
      <c r="AF238" s="65">
        <v>0</v>
      </c>
      <c r="AG238" s="39">
        <f t="shared" si="60"/>
        <v>6.6087190000000184E-2</v>
      </c>
      <c r="AH238" s="65">
        <f t="shared" si="58"/>
        <v>4.0862847835204427E-2</v>
      </c>
      <c r="AI238" s="40" t="s">
        <v>37</v>
      </c>
      <c r="AJ238" s="15"/>
      <c r="AK238" s="20"/>
      <c r="AM238" s="20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</row>
    <row r="239" spans="1:64" ht="63" x14ac:dyDescent="0.25">
      <c r="A239" s="37" t="s">
        <v>450</v>
      </c>
      <c r="B239" s="38" t="s">
        <v>642</v>
      </c>
      <c r="C239" s="43" t="s">
        <v>643</v>
      </c>
      <c r="D239" s="39">
        <v>208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>
        <v>0</v>
      </c>
      <c r="O239" s="39">
        <v>0</v>
      </c>
      <c r="P239" s="39">
        <v>0</v>
      </c>
      <c r="Q239" s="39">
        <v>0</v>
      </c>
      <c r="R239" s="39">
        <v>0</v>
      </c>
      <c r="S239" s="39">
        <v>0</v>
      </c>
      <c r="T239" s="39">
        <v>0</v>
      </c>
      <c r="U239" s="39">
        <v>0</v>
      </c>
      <c r="V239" s="39">
        <v>0</v>
      </c>
      <c r="W239" s="39">
        <v>0</v>
      </c>
      <c r="X239" s="39">
        <v>0</v>
      </c>
      <c r="Y239" s="39">
        <v>0</v>
      </c>
      <c r="Z239" s="39">
        <v>0</v>
      </c>
      <c r="AA239" s="39">
        <v>0</v>
      </c>
      <c r="AB239" s="39">
        <v>0</v>
      </c>
      <c r="AC239" s="39">
        <v>0</v>
      </c>
      <c r="AD239" s="39">
        <v>0</v>
      </c>
      <c r="AE239" s="39">
        <f t="shared" si="59"/>
        <v>0</v>
      </c>
      <c r="AF239" s="65">
        <v>0</v>
      </c>
      <c r="AG239" s="39">
        <f t="shared" si="60"/>
        <v>0</v>
      </c>
      <c r="AH239" s="65">
        <v>0</v>
      </c>
      <c r="AI239" s="40" t="s">
        <v>37</v>
      </c>
      <c r="AJ239" s="15"/>
      <c r="AK239" s="20"/>
      <c r="AM239" s="20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</row>
    <row r="240" spans="1:64" ht="63" x14ac:dyDescent="0.25">
      <c r="A240" s="37" t="s">
        <v>450</v>
      </c>
      <c r="B240" s="38" t="s">
        <v>644</v>
      </c>
      <c r="C240" s="43" t="s">
        <v>645</v>
      </c>
      <c r="D240" s="39">
        <v>75.099999999999994</v>
      </c>
      <c r="E240" s="39">
        <v>75.099999999999994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>
        <v>0</v>
      </c>
      <c r="Q240" s="39">
        <v>0</v>
      </c>
      <c r="R240" s="39">
        <v>0</v>
      </c>
      <c r="S240" s="39">
        <v>0</v>
      </c>
      <c r="T240" s="39">
        <v>0</v>
      </c>
      <c r="U240" s="39">
        <v>0</v>
      </c>
      <c r="V240" s="39">
        <v>0</v>
      </c>
      <c r="W240" s="39">
        <v>0</v>
      </c>
      <c r="X240" s="39">
        <v>0</v>
      </c>
      <c r="Y240" s="39">
        <v>0</v>
      </c>
      <c r="Z240" s="39">
        <v>0</v>
      </c>
      <c r="AA240" s="39">
        <v>0</v>
      </c>
      <c r="AB240" s="39">
        <v>0</v>
      </c>
      <c r="AC240" s="39">
        <v>0</v>
      </c>
      <c r="AD240" s="39">
        <v>0</v>
      </c>
      <c r="AE240" s="39">
        <f t="shared" si="59"/>
        <v>-75.099999999999994</v>
      </c>
      <c r="AF240" s="65">
        <f t="shared" si="57"/>
        <v>-1</v>
      </c>
      <c r="AG240" s="39">
        <f>S240-F240</f>
        <v>0</v>
      </c>
      <c r="AH240" s="65">
        <v>0</v>
      </c>
      <c r="AI240" s="40" t="s">
        <v>646</v>
      </c>
      <c r="AJ240" s="15"/>
      <c r="AK240" s="20"/>
      <c r="AM240" s="20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</row>
    <row r="241" spans="1:64" ht="63" x14ac:dyDescent="0.25">
      <c r="A241" s="37" t="s">
        <v>450</v>
      </c>
      <c r="B241" s="38" t="s">
        <v>647</v>
      </c>
      <c r="C241" s="43" t="s">
        <v>648</v>
      </c>
      <c r="D241" s="39">
        <v>26.4</v>
      </c>
      <c r="E241" s="39">
        <v>26.4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f t="shared" si="59"/>
        <v>-26.4</v>
      </c>
      <c r="AF241" s="65">
        <f t="shared" si="57"/>
        <v>-1</v>
      </c>
      <c r="AG241" s="39">
        <f t="shared" si="60"/>
        <v>0</v>
      </c>
      <c r="AH241" s="65">
        <v>0</v>
      </c>
      <c r="AI241" s="40" t="s">
        <v>649</v>
      </c>
      <c r="AJ241" s="15"/>
      <c r="AK241" s="20"/>
      <c r="AM241" s="20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</row>
    <row r="242" spans="1:64" ht="47.25" x14ac:dyDescent="0.25">
      <c r="A242" s="37" t="s">
        <v>450</v>
      </c>
      <c r="B242" s="38" t="s">
        <v>650</v>
      </c>
      <c r="C242" s="43" t="s">
        <v>651</v>
      </c>
      <c r="D242" s="39" t="s">
        <v>37</v>
      </c>
      <c r="E242" s="39" t="s">
        <v>37</v>
      </c>
      <c r="F242" s="39" t="s">
        <v>37</v>
      </c>
      <c r="G242" s="39" t="s">
        <v>37</v>
      </c>
      <c r="H242" s="39" t="s">
        <v>37</v>
      </c>
      <c r="I242" s="39" t="s">
        <v>37</v>
      </c>
      <c r="J242" s="39" t="s">
        <v>37</v>
      </c>
      <c r="K242" s="39" t="s">
        <v>37</v>
      </c>
      <c r="L242" s="39" t="s">
        <v>37</v>
      </c>
      <c r="M242" s="39" t="s">
        <v>37</v>
      </c>
      <c r="N242" s="39" t="s">
        <v>37</v>
      </c>
      <c r="O242" s="39" t="s">
        <v>37</v>
      </c>
      <c r="P242" s="39" t="s">
        <v>37</v>
      </c>
      <c r="Q242" s="39" t="s">
        <v>37</v>
      </c>
      <c r="R242" s="39">
        <v>0</v>
      </c>
      <c r="S242" s="39">
        <v>0</v>
      </c>
      <c r="T242" s="39">
        <v>0</v>
      </c>
      <c r="U242" s="39">
        <v>0</v>
      </c>
      <c r="V242" s="39">
        <v>0</v>
      </c>
      <c r="W242" s="39">
        <v>0</v>
      </c>
      <c r="X242" s="39">
        <v>0</v>
      </c>
      <c r="Y242" s="39">
        <v>0</v>
      </c>
      <c r="Z242" s="39">
        <v>0</v>
      </c>
      <c r="AA242" s="39">
        <v>0</v>
      </c>
      <c r="AB242" s="39">
        <v>0</v>
      </c>
      <c r="AC242" s="39">
        <v>0</v>
      </c>
      <c r="AD242" s="39">
        <v>0</v>
      </c>
      <c r="AE242" s="39" t="s">
        <v>37</v>
      </c>
      <c r="AF242" s="65" t="s">
        <v>37</v>
      </c>
      <c r="AG242" s="39" t="s">
        <v>37</v>
      </c>
      <c r="AH242" s="65" t="s">
        <v>37</v>
      </c>
      <c r="AI242" s="40" t="s">
        <v>652</v>
      </c>
      <c r="AJ242" s="15"/>
      <c r="AK242" s="20"/>
      <c r="AM242" s="20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</row>
    <row r="243" spans="1:64" ht="47.25" x14ac:dyDescent="0.25">
      <c r="A243" s="37" t="s">
        <v>450</v>
      </c>
      <c r="B243" s="38" t="s">
        <v>653</v>
      </c>
      <c r="C243" s="43" t="s">
        <v>654</v>
      </c>
      <c r="D243" s="39" t="s">
        <v>37</v>
      </c>
      <c r="E243" s="39" t="s">
        <v>37</v>
      </c>
      <c r="F243" s="39" t="s">
        <v>37</v>
      </c>
      <c r="G243" s="39" t="s">
        <v>37</v>
      </c>
      <c r="H243" s="39" t="s">
        <v>37</v>
      </c>
      <c r="I243" s="39" t="s">
        <v>37</v>
      </c>
      <c r="J243" s="39" t="s">
        <v>37</v>
      </c>
      <c r="K243" s="39" t="s">
        <v>37</v>
      </c>
      <c r="L243" s="39" t="s">
        <v>37</v>
      </c>
      <c r="M243" s="39" t="s">
        <v>37</v>
      </c>
      <c r="N243" s="39" t="s">
        <v>37</v>
      </c>
      <c r="O243" s="39" t="s">
        <v>37</v>
      </c>
      <c r="P243" s="39" t="s">
        <v>37</v>
      </c>
      <c r="Q243" s="39" t="s">
        <v>37</v>
      </c>
      <c r="R243" s="39">
        <v>0</v>
      </c>
      <c r="S243" s="39">
        <v>0</v>
      </c>
      <c r="T243" s="39">
        <v>0</v>
      </c>
      <c r="U243" s="39">
        <v>0</v>
      </c>
      <c r="V243" s="39">
        <v>0</v>
      </c>
      <c r="W243" s="39">
        <v>0</v>
      </c>
      <c r="X243" s="39">
        <v>0</v>
      </c>
      <c r="Y243" s="39">
        <v>0</v>
      </c>
      <c r="Z243" s="39">
        <v>0</v>
      </c>
      <c r="AA243" s="39">
        <v>0</v>
      </c>
      <c r="AB243" s="39">
        <v>0</v>
      </c>
      <c r="AC243" s="39">
        <v>0</v>
      </c>
      <c r="AD243" s="39">
        <v>0</v>
      </c>
      <c r="AE243" s="39" t="s">
        <v>37</v>
      </c>
      <c r="AF243" s="65" t="s">
        <v>37</v>
      </c>
      <c r="AG243" s="39" t="s">
        <v>37</v>
      </c>
      <c r="AH243" s="65" t="s">
        <v>37</v>
      </c>
      <c r="AI243" s="40" t="s">
        <v>374</v>
      </c>
      <c r="AJ243" s="15"/>
      <c r="AK243" s="20"/>
      <c r="AM243" s="20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</row>
    <row r="244" spans="1:64" x14ac:dyDescent="0.25">
      <c r="A244" s="27" t="s">
        <v>655</v>
      </c>
      <c r="B244" s="28" t="s">
        <v>656</v>
      </c>
      <c r="C244" s="29" t="s">
        <v>36</v>
      </c>
      <c r="D244" s="36">
        <f t="shared" ref="D244:AE244" si="61">SUM(D245,D263,D279,D302,D311,D317,D318)</f>
        <v>6628.583262485</v>
      </c>
      <c r="E244" s="36">
        <f t="shared" si="61"/>
        <v>0</v>
      </c>
      <c r="F244" s="36">
        <f t="shared" si="61"/>
        <v>256.03181157</v>
      </c>
      <c r="G244" s="36">
        <f t="shared" si="61"/>
        <v>0</v>
      </c>
      <c r="H244" s="36">
        <f t="shared" si="61"/>
        <v>0</v>
      </c>
      <c r="I244" s="36">
        <f t="shared" si="61"/>
        <v>0.3</v>
      </c>
      <c r="J244" s="36">
        <f t="shared" si="61"/>
        <v>0</v>
      </c>
      <c r="K244" s="36">
        <f t="shared" si="61"/>
        <v>0</v>
      </c>
      <c r="L244" s="36">
        <f t="shared" si="61"/>
        <v>212</v>
      </c>
      <c r="M244" s="36">
        <f t="shared" si="61"/>
        <v>1.8499999999999999</v>
      </c>
      <c r="N244" s="36">
        <f t="shared" si="61"/>
        <v>0</v>
      </c>
      <c r="O244" s="36">
        <f t="shared" si="61"/>
        <v>0</v>
      </c>
      <c r="P244" s="36">
        <f t="shared" si="61"/>
        <v>76637</v>
      </c>
      <c r="Q244" s="36">
        <f t="shared" si="61"/>
        <v>0</v>
      </c>
      <c r="R244" s="36">
        <f t="shared" si="61"/>
        <v>0</v>
      </c>
      <c r="S244" s="36">
        <f t="shared" si="61"/>
        <v>173.62967220000004</v>
      </c>
      <c r="T244" s="36">
        <f t="shared" si="61"/>
        <v>0</v>
      </c>
      <c r="U244" s="36">
        <f t="shared" si="61"/>
        <v>0</v>
      </c>
      <c r="V244" s="36">
        <f t="shared" si="61"/>
        <v>4.5970000000000004</v>
      </c>
      <c r="W244" s="36">
        <f t="shared" si="61"/>
        <v>0</v>
      </c>
      <c r="X244" s="36">
        <f t="shared" si="61"/>
        <v>0</v>
      </c>
      <c r="Y244" s="36">
        <f t="shared" si="61"/>
        <v>32</v>
      </c>
      <c r="Z244" s="36">
        <f t="shared" si="61"/>
        <v>1.0249999999999999</v>
      </c>
      <c r="AA244" s="36">
        <f t="shared" si="61"/>
        <v>0</v>
      </c>
      <c r="AB244" s="36">
        <f t="shared" si="61"/>
        <v>0</v>
      </c>
      <c r="AC244" s="36">
        <f t="shared" si="61"/>
        <v>0</v>
      </c>
      <c r="AD244" s="36">
        <f t="shared" si="61"/>
        <v>0</v>
      </c>
      <c r="AE244" s="36">
        <f t="shared" si="61"/>
        <v>0</v>
      </c>
      <c r="AF244" s="31">
        <v>0</v>
      </c>
      <c r="AG244" s="36">
        <f>SUM(AG245,AG263,AG279,AG302,AG311,AG317,AG318)</f>
        <v>-179.09850278000002</v>
      </c>
      <c r="AH244" s="31">
        <f t="shared" ref="AH244:AH282" si="62">AG244/F244</f>
        <v>-0.69951660179162489</v>
      </c>
      <c r="AI244" s="32" t="s">
        <v>37</v>
      </c>
      <c r="AJ244" s="15"/>
      <c r="AK244" s="20"/>
      <c r="AM244" s="20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</row>
    <row r="245" spans="1:64" ht="31.5" x14ac:dyDescent="0.25">
      <c r="A245" s="27" t="s">
        <v>657</v>
      </c>
      <c r="B245" s="28" t="s">
        <v>55</v>
      </c>
      <c r="C245" s="29" t="s">
        <v>36</v>
      </c>
      <c r="D245" s="36">
        <f t="shared" ref="D245:AE245" si="63">D246+D249+D252+D262</f>
        <v>92.881999999999991</v>
      </c>
      <c r="E245" s="36">
        <f t="shared" si="63"/>
        <v>0</v>
      </c>
      <c r="F245" s="36">
        <f t="shared" si="63"/>
        <v>21.2</v>
      </c>
      <c r="G245" s="36">
        <f t="shared" si="63"/>
        <v>0</v>
      </c>
      <c r="H245" s="36">
        <f t="shared" si="63"/>
        <v>0</v>
      </c>
      <c r="I245" s="36">
        <f t="shared" si="63"/>
        <v>0.3</v>
      </c>
      <c r="J245" s="36">
        <f t="shared" si="63"/>
        <v>0</v>
      </c>
      <c r="K245" s="36">
        <f t="shared" si="63"/>
        <v>0</v>
      </c>
      <c r="L245" s="36">
        <f t="shared" si="63"/>
        <v>0</v>
      </c>
      <c r="M245" s="36">
        <f t="shared" si="63"/>
        <v>0</v>
      </c>
      <c r="N245" s="36">
        <f t="shared" si="63"/>
        <v>0</v>
      </c>
      <c r="O245" s="36">
        <f t="shared" si="63"/>
        <v>0</v>
      </c>
      <c r="P245" s="36">
        <f t="shared" si="63"/>
        <v>0</v>
      </c>
      <c r="Q245" s="36">
        <f t="shared" si="63"/>
        <v>0</v>
      </c>
      <c r="R245" s="36">
        <f t="shared" si="63"/>
        <v>0</v>
      </c>
      <c r="S245" s="36">
        <f t="shared" si="63"/>
        <v>8.0254120399999991</v>
      </c>
      <c r="T245" s="36">
        <f t="shared" si="63"/>
        <v>0</v>
      </c>
      <c r="U245" s="36">
        <f t="shared" si="63"/>
        <v>0</v>
      </c>
      <c r="V245" s="36">
        <f t="shared" si="63"/>
        <v>0.312</v>
      </c>
      <c r="W245" s="36">
        <f t="shared" si="63"/>
        <v>0</v>
      </c>
      <c r="X245" s="36">
        <f t="shared" si="63"/>
        <v>0</v>
      </c>
      <c r="Y245" s="36">
        <f t="shared" si="63"/>
        <v>0</v>
      </c>
      <c r="Z245" s="36">
        <f t="shared" si="63"/>
        <v>0</v>
      </c>
      <c r="AA245" s="36">
        <f t="shared" si="63"/>
        <v>0</v>
      </c>
      <c r="AB245" s="36">
        <f t="shared" si="63"/>
        <v>0</v>
      </c>
      <c r="AC245" s="36">
        <f t="shared" si="63"/>
        <v>0</v>
      </c>
      <c r="AD245" s="36">
        <f t="shared" si="63"/>
        <v>0</v>
      </c>
      <c r="AE245" s="36">
        <f t="shared" si="63"/>
        <v>0</v>
      </c>
      <c r="AF245" s="31">
        <v>0</v>
      </c>
      <c r="AG245" s="36">
        <f>AG246+AG249+AG252+AG262</f>
        <v>-21.2</v>
      </c>
      <c r="AH245" s="31">
        <f t="shared" si="62"/>
        <v>-1</v>
      </c>
      <c r="AI245" s="32" t="s">
        <v>37</v>
      </c>
      <c r="AJ245" s="15"/>
      <c r="AK245" s="20"/>
      <c r="AM245" s="20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</row>
    <row r="246" spans="1:64" ht="63" x14ac:dyDescent="0.25">
      <c r="A246" s="27" t="s">
        <v>658</v>
      </c>
      <c r="B246" s="28" t="s">
        <v>57</v>
      </c>
      <c r="C246" s="29" t="s">
        <v>36</v>
      </c>
      <c r="D246" s="36">
        <f t="shared" ref="D246:Q246" si="64">SUM(D247:D248)</f>
        <v>0</v>
      </c>
      <c r="E246" s="36">
        <f t="shared" si="64"/>
        <v>0</v>
      </c>
      <c r="F246" s="36">
        <f t="shared" si="64"/>
        <v>0</v>
      </c>
      <c r="G246" s="36">
        <f t="shared" si="64"/>
        <v>0</v>
      </c>
      <c r="H246" s="36">
        <f t="shared" si="64"/>
        <v>0</v>
      </c>
      <c r="I246" s="36">
        <f t="shared" si="64"/>
        <v>0</v>
      </c>
      <c r="J246" s="36">
        <f t="shared" si="64"/>
        <v>0</v>
      </c>
      <c r="K246" s="36">
        <f t="shared" si="64"/>
        <v>0</v>
      </c>
      <c r="L246" s="36">
        <f t="shared" si="64"/>
        <v>0</v>
      </c>
      <c r="M246" s="36">
        <f t="shared" si="64"/>
        <v>0</v>
      </c>
      <c r="N246" s="36">
        <f t="shared" si="64"/>
        <v>0</v>
      </c>
      <c r="O246" s="36">
        <f t="shared" si="64"/>
        <v>0</v>
      </c>
      <c r="P246" s="36">
        <f t="shared" si="64"/>
        <v>0</v>
      </c>
      <c r="Q246" s="36">
        <f t="shared" si="64"/>
        <v>0</v>
      </c>
      <c r="R246" s="36">
        <f t="shared" ref="R246:AG246" si="65">SUM(R247:R248)</f>
        <v>0</v>
      </c>
      <c r="S246" s="36">
        <f t="shared" si="65"/>
        <v>0</v>
      </c>
      <c r="T246" s="36">
        <f t="shared" si="65"/>
        <v>0</v>
      </c>
      <c r="U246" s="36">
        <f t="shared" si="65"/>
        <v>0</v>
      </c>
      <c r="V246" s="36">
        <f t="shared" si="65"/>
        <v>0</v>
      </c>
      <c r="W246" s="36">
        <f t="shared" si="65"/>
        <v>0</v>
      </c>
      <c r="X246" s="36">
        <f t="shared" si="65"/>
        <v>0</v>
      </c>
      <c r="Y246" s="36">
        <f t="shared" si="65"/>
        <v>0</v>
      </c>
      <c r="Z246" s="36">
        <f t="shared" si="65"/>
        <v>0</v>
      </c>
      <c r="AA246" s="36">
        <f t="shared" si="65"/>
        <v>0</v>
      </c>
      <c r="AB246" s="36">
        <f t="shared" si="65"/>
        <v>0</v>
      </c>
      <c r="AC246" s="36">
        <f t="shared" si="65"/>
        <v>0</v>
      </c>
      <c r="AD246" s="36">
        <f t="shared" si="65"/>
        <v>0</v>
      </c>
      <c r="AE246" s="36">
        <f t="shared" si="65"/>
        <v>0</v>
      </c>
      <c r="AF246" s="31">
        <v>0</v>
      </c>
      <c r="AG246" s="36">
        <f t="shared" si="65"/>
        <v>0</v>
      </c>
      <c r="AH246" s="31">
        <v>0</v>
      </c>
      <c r="AI246" s="32" t="s">
        <v>37</v>
      </c>
      <c r="AJ246" s="15"/>
      <c r="AK246" s="20"/>
      <c r="AM246" s="20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</row>
    <row r="247" spans="1:64" ht="31.5" x14ac:dyDescent="0.25">
      <c r="A247" s="27" t="s">
        <v>659</v>
      </c>
      <c r="B247" s="28" t="s">
        <v>61</v>
      </c>
      <c r="C247" s="29" t="s">
        <v>36</v>
      </c>
      <c r="D247" s="36">
        <v>0</v>
      </c>
      <c r="E247" s="36">
        <v>0</v>
      </c>
      <c r="F247" s="36">
        <v>0</v>
      </c>
      <c r="G247" s="36">
        <v>0</v>
      </c>
      <c r="H247" s="36">
        <v>0</v>
      </c>
      <c r="I247" s="36"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v>0</v>
      </c>
      <c r="AE247" s="36">
        <v>0</v>
      </c>
      <c r="AF247" s="31">
        <v>0</v>
      </c>
      <c r="AG247" s="36">
        <v>0</v>
      </c>
      <c r="AH247" s="31">
        <v>0</v>
      </c>
      <c r="AI247" s="32" t="s">
        <v>37</v>
      </c>
      <c r="AJ247" s="15"/>
      <c r="AK247" s="20"/>
      <c r="AM247" s="20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</row>
    <row r="248" spans="1:64" ht="31.5" x14ac:dyDescent="0.25">
      <c r="A248" s="27" t="s">
        <v>660</v>
      </c>
      <c r="B248" s="28" t="s">
        <v>61</v>
      </c>
      <c r="C248" s="29" t="s">
        <v>36</v>
      </c>
      <c r="D248" s="36">
        <v>0</v>
      </c>
      <c r="E248" s="36">
        <v>0</v>
      </c>
      <c r="F248" s="36">
        <v>0</v>
      </c>
      <c r="G248" s="36">
        <v>0</v>
      </c>
      <c r="H248" s="36">
        <v>0</v>
      </c>
      <c r="I248" s="36"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36">
        <v>0</v>
      </c>
      <c r="P248" s="36">
        <v>0</v>
      </c>
      <c r="Q248" s="36">
        <v>0</v>
      </c>
      <c r="R248" s="36">
        <v>0</v>
      </c>
      <c r="S248" s="36">
        <v>0</v>
      </c>
      <c r="T248" s="36">
        <v>0</v>
      </c>
      <c r="U248" s="36">
        <v>0</v>
      </c>
      <c r="V248" s="36">
        <v>0</v>
      </c>
      <c r="W248" s="36">
        <v>0</v>
      </c>
      <c r="X248" s="36">
        <v>0</v>
      </c>
      <c r="Y248" s="36">
        <v>0</v>
      </c>
      <c r="Z248" s="36">
        <v>0</v>
      </c>
      <c r="AA248" s="36">
        <v>0</v>
      </c>
      <c r="AB248" s="36">
        <v>0</v>
      </c>
      <c r="AC248" s="36">
        <v>0</v>
      </c>
      <c r="AD248" s="36">
        <v>0</v>
      </c>
      <c r="AE248" s="36">
        <v>0</v>
      </c>
      <c r="AF248" s="31">
        <v>0</v>
      </c>
      <c r="AG248" s="36">
        <v>0</v>
      </c>
      <c r="AH248" s="31">
        <v>0</v>
      </c>
      <c r="AI248" s="32" t="s">
        <v>37</v>
      </c>
      <c r="AJ248" s="15"/>
      <c r="AK248" s="20"/>
      <c r="AM248" s="20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</row>
    <row r="249" spans="1:64" ht="47.25" x14ac:dyDescent="0.25">
      <c r="A249" s="27" t="s">
        <v>661</v>
      </c>
      <c r="B249" s="28" t="s">
        <v>63</v>
      </c>
      <c r="C249" s="29" t="s">
        <v>36</v>
      </c>
      <c r="D249" s="36">
        <f t="shared" ref="D249:AG249" si="66">SUM(D250)</f>
        <v>0</v>
      </c>
      <c r="E249" s="36">
        <f t="shared" si="66"/>
        <v>0</v>
      </c>
      <c r="F249" s="36">
        <f t="shared" si="66"/>
        <v>0</v>
      </c>
      <c r="G249" s="36">
        <f t="shared" si="66"/>
        <v>0</v>
      </c>
      <c r="H249" s="36">
        <f t="shared" si="66"/>
        <v>0</v>
      </c>
      <c r="I249" s="36">
        <f t="shared" si="66"/>
        <v>0</v>
      </c>
      <c r="J249" s="36">
        <f t="shared" si="66"/>
        <v>0</v>
      </c>
      <c r="K249" s="36">
        <f t="shared" si="66"/>
        <v>0</v>
      </c>
      <c r="L249" s="36">
        <f t="shared" si="66"/>
        <v>0</v>
      </c>
      <c r="M249" s="36">
        <f t="shared" si="66"/>
        <v>0</v>
      </c>
      <c r="N249" s="36">
        <f t="shared" si="66"/>
        <v>0</v>
      </c>
      <c r="O249" s="36">
        <f t="shared" si="66"/>
        <v>0</v>
      </c>
      <c r="P249" s="36">
        <f t="shared" si="66"/>
        <v>0</v>
      </c>
      <c r="Q249" s="36">
        <f t="shared" si="66"/>
        <v>0</v>
      </c>
      <c r="R249" s="36">
        <f t="shared" si="66"/>
        <v>0</v>
      </c>
      <c r="S249" s="36">
        <f t="shared" si="66"/>
        <v>0</v>
      </c>
      <c r="T249" s="36">
        <f t="shared" si="66"/>
        <v>0</v>
      </c>
      <c r="U249" s="36">
        <f t="shared" si="66"/>
        <v>0</v>
      </c>
      <c r="V249" s="36">
        <f t="shared" si="66"/>
        <v>0</v>
      </c>
      <c r="W249" s="36">
        <f t="shared" si="66"/>
        <v>0</v>
      </c>
      <c r="X249" s="36">
        <f t="shared" si="66"/>
        <v>0</v>
      </c>
      <c r="Y249" s="36">
        <f t="shared" si="66"/>
        <v>0</v>
      </c>
      <c r="Z249" s="36">
        <f t="shared" si="66"/>
        <v>0</v>
      </c>
      <c r="AA249" s="36">
        <f t="shared" si="66"/>
        <v>0</v>
      </c>
      <c r="AB249" s="36">
        <f t="shared" si="66"/>
        <v>0</v>
      </c>
      <c r="AC249" s="36">
        <f t="shared" si="66"/>
        <v>0</v>
      </c>
      <c r="AD249" s="36">
        <f t="shared" si="66"/>
        <v>0</v>
      </c>
      <c r="AE249" s="36">
        <f t="shared" si="66"/>
        <v>0</v>
      </c>
      <c r="AF249" s="31">
        <v>0</v>
      </c>
      <c r="AG249" s="36">
        <f t="shared" si="66"/>
        <v>0</v>
      </c>
      <c r="AH249" s="31">
        <v>0</v>
      </c>
      <c r="AI249" s="32" t="s">
        <v>37</v>
      </c>
      <c r="AJ249" s="15"/>
      <c r="AK249" s="20"/>
      <c r="AM249" s="20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</row>
    <row r="250" spans="1:64" ht="31.5" x14ac:dyDescent="0.25">
      <c r="A250" s="27" t="s">
        <v>662</v>
      </c>
      <c r="B250" s="28" t="s">
        <v>61</v>
      </c>
      <c r="C250" s="29" t="s">
        <v>36</v>
      </c>
      <c r="D250" s="36">
        <v>0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36">
        <v>0</v>
      </c>
      <c r="L250" s="36">
        <v>0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6">
        <v>0</v>
      </c>
      <c r="S250" s="36">
        <v>0</v>
      </c>
      <c r="T250" s="36">
        <v>0</v>
      </c>
      <c r="U250" s="36">
        <v>0</v>
      </c>
      <c r="V250" s="36">
        <v>0</v>
      </c>
      <c r="W250" s="36">
        <v>0</v>
      </c>
      <c r="X250" s="36">
        <v>0</v>
      </c>
      <c r="Y250" s="36">
        <v>0</v>
      </c>
      <c r="Z250" s="36">
        <v>0</v>
      </c>
      <c r="AA250" s="36">
        <v>0</v>
      </c>
      <c r="AB250" s="36">
        <v>0</v>
      </c>
      <c r="AC250" s="36">
        <v>0</v>
      </c>
      <c r="AD250" s="36">
        <v>0</v>
      </c>
      <c r="AE250" s="36">
        <v>0</v>
      </c>
      <c r="AF250" s="31">
        <v>0</v>
      </c>
      <c r="AG250" s="36">
        <v>0</v>
      </c>
      <c r="AH250" s="31">
        <v>0</v>
      </c>
      <c r="AI250" s="32" t="s">
        <v>37</v>
      </c>
      <c r="AJ250" s="15"/>
      <c r="AK250" s="20"/>
      <c r="AM250" s="20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</row>
    <row r="251" spans="1:64" ht="31.5" x14ac:dyDescent="0.25">
      <c r="A251" s="27" t="s">
        <v>663</v>
      </c>
      <c r="B251" s="28" t="s">
        <v>61</v>
      </c>
      <c r="C251" s="29" t="s">
        <v>36</v>
      </c>
      <c r="D251" s="36">
        <v>0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36">
        <v>0</v>
      </c>
      <c r="P251" s="36">
        <v>0</v>
      </c>
      <c r="Q251" s="36">
        <v>0</v>
      </c>
      <c r="R251" s="36">
        <v>0</v>
      </c>
      <c r="S251" s="36">
        <v>0</v>
      </c>
      <c r="T251" s="36">
        <v>0</v>
      </c>
      <c r="U251" s="36">
        <v>0</v>
      </c>
      <c r="V251" s="36">
        <v>0</v>
      </c>
      <c r="W251" s="36">
        <v>0</v>
      </c>
      <c r="X251" s="36">
        <v>0</v>
      </c>
      <c r="Y251" s="36">
        <v>0</v>
      </c>
      <c r="Z251" s="36">
        <v>0</v>
      </c>
      <c r="AA251" s="36">
        <v>0</v>
      </c>
      <c r="AB251" s="36">
        <v>0</v>
      </c>
      <c r="AC251" s="36">
        <v>0</v>
      </c>
      <c r="AD251" s="36">
        <v>0</v>
      </c>
      <c r="AE251" s="36">
        <v>0</v>
      </c>
      <c r="AF251" s="31">
        <v>0</v>
      </c>
      <c r="AG251" s="36">
        <v>0</v>
      </c>
      <c r="AH251" s="31">
        <v>0</v>
      </c>
      <c r="AI251" s="32" t="s">
        <v>37</v>
      </c>
      <c r="AJ251" s="15"/>
      <c r="AK251" s="20"/>
      <c r="AM251" s="20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</row>
    <row r="252" spans="1:64" ht="47.25" x14ac:dyDescent="0.25">
      <c r="A252" s="27" t="s">
        <v>664</v>
      </c>
      <c r="B252" s="28" t="s">
        <v>67</v>
      </c>
      <c r="C252" s="29" t="s">
        <v>36</v>
      </c>
      <c r="D252" s="36">
        <f>SUM(D253:D259)-D254</f>
        <v>92.881999999999991</v>
      </c>
      <c r="E252" s="36">
        <f t="shared" ref="E252:AH252" si="67">SUM(E253:E259)-E254</f>
        <v>0</v>
      </c>
      <c r="F252" s="36">
        <f t="shared" si="67"/>
        <v>21.2</v>
      </c>
      <c r="G252" s="36">
        <f t="shared" si="67"/>
        <v>0</v>
      </c>
      <c r="H252" s="36">
        <f t="shared" si="67"/>
        <v>0</v>
      </c>
      <c r="I252" s="36">
        <f t="shared" si="67"/>
        <v>0.3</v>
      </c>
      <c r="J252" s="36">
        <f t="shared" si="67"/>
        <v>0</v>
      </c>
      <c r="K252" s="36">
        <f t="shared" si="67"/>
        <v>0</v>
      </c>
      <c r="L252" s="36">
        <f t="shared" si="67"/>
        <v>0</v>
      </c>
      <c r="M252" s="36">
        <f t="shared" si="67"/>
        <v>0</v>
      </c>
      <c r="N252" s="36">
        <f t="shared" si="67"/>
        <v>0</v>
      </c>
      <c r="O252" s="36">
        <f t="shared" si="67"/>
        <v>0</v>
      </c>
      <c r="P252" s="36">
        <f t="shared" si="67"/>
        <v>0</v>
      </c>
      <c r="Q252" s="36">
        <f t="shared" si="67"/>
        <v>0</v>
      </c>
      <c r="R252" s="36">
        <f t="shared" si="67"/>
        <v>0</v>
      </c>
      <c r="S252" s="36">
        <f t="shared" si="67"/>
        <v>8.0254120399999991</v>
      </c>
      <c r="T252" s="36">
        <f t="shared" si="67"/>
        <v>0</v>
      </c>
      <c r="U252" s="36">
        <f t="shared" si="67"/>
        <v>0</v>
      </c>
      <c r="V252" s="36">
        <f t="shared" si="67"/>
        <v>0.312</v>
      </c>
      <c r="W252" s="36">
        <f t="shared" si="67"/>
        <v>0</v>
      </c>
      <c r="X252" s="36">
        <f t="shared" si="67"/>
        <v>0</v>
      </c>
      <c r="Y252" s="36">
        <f t="shared" si="67"/>
        <v>0</v>
      </c>
      <c r="Z252" s="36">
        <f t="shared" si="67"/>
        <v>0</v>
      </c>
      <c r="AA252" s="36">
        <f t="shared" si="67"/>
        <v>0</v>
      </c>
      <c r="AB252" s="36">
        <f t="shared" si="67"/>
        <v>0</v>
      </c>
      <c r="AC252" s="36">
        <f t="shared" si="67"/>
        <v>0</v>
      </c>
      <c r="AD252" s="36">
        <f t="shared" si="67"/>
        <v>0</v>
      </c>
      <c r="AE252" s="36">
        <f t="shared" si="67"/>
        <v>0</v>
      </c>
      <c r="AF252" s="53">
        <f t="shared" si="67"/>
        <v>0</v>
      </c>
      <c r="AG252" s="36">
        <f>SUM(AG253:AG259)-AG254</f>
        <v>-21.2</v>
      </c>
      <c r="AH252" s="53">
        <f t="shared" si="67"/>
        <v>-1</v>
      </c>
      <c r="AI252" s="36" t="s">
        <v>37</v>
      </c>
      <c r="AJ252" s="15"/>
      <c r="AK252" s="20"/>
      <c r="AM252" s="20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</row>
    <row r="253" spans="1:64" ht="63" x14ac:dyDescent="0.25">
      <c r="A253" s="27" t="s">
        <v>665</v>
      </c>
      <c r="B253" s="28" t="s">
        <v>69</v>
      </c>
      <c r="C253" s="29" t="s">
        <v>36</v>
      </c>
      <c r="D253" s="36">
        <v>0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v>0</v>
      </c>
      <c r="AE253" s="36">
        <v>0</v>
      </c>
      <c r="AF253" s="31">
        <v>0</v>
      </c>
      <c r="AG253" s="36">
        <v>0</v>
      </c>
      <c r="AH253" s="31">
        <v>0</v>
      </c>
      <c r="AI253" s="32" t="s">
        <v>37</v>
      </c>
      <c r="AJ253" s="15"/>
      <c r="AK253" s="20"/>
      <c r="AM253" s="20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</row>
    <row r="254" spans="1:64" ht="63" x14ac:dyDescent="0.25">
      <c r="A254" s="27" t="s">
        <v>666</v>
      </c>
      <c r="B254" s="28" t="s">
        <v>71</v>
      </c>
      <c r="C254" s="29" t="s">
        <v>36</v>
      </c>
      <c r="D254" s="36">
        <f>SUM(D255:D256)</f>
        <v>0</v>
      </c>
      <c r="E254" s="36">
        <f t="shared" ref="E254:AG254" si="68">SUM(E255:E256)</f>
        <v>0</v>
      </c>
      <c r="F254" s="36">
        <f t="shared" si="68"/>
        <v>0</v>
      </c>
      <c r="G254" s="36">
        <f t="shared" si="68"/>
        <v>0</v>
      </c>
      <c r="H254" s="36">
        <f t="shared" si="68"/>
        <v>0</v>
      </c>
      <c r="I254" s="36">
        <f t="shared" si="68"/>
        <v>0</v>
      </c>
      <c r="J254" s="36">
        <f t="shared" si="68"/>
        <v>0</v>
      </c>
      <c r="K254" s="36">
        <f t="shared" si="68"/>
        <v>0</v>
      </c>
      <c r="L254" s="36">
        <f t="shared" si="68"/>
        <v>0</v>
      </c>
      <c r="M254" s="36">
        <f t="shared" si="68"/>
        <v>0</v>
      </c>
      <c r="N254" s="36">
        <f t="shared" si="68"/>
        <v>0</v>
      </c>
      <c r="O254" s="36">
        <f t="shared" si="68"/>
        <v>0</v>
      </c>
      <c r="P254" s="36">
        <f t="shared" si="68"/>
        <v>0</v>
      </c>
      <c r="Q254" s="36">
        <f t="shared" si="68"/>
        <v>0</v>
      </c>
      <c r="R254" s="36">
        <f t="shared" si="68"/>
        <v>0</v>
      </c>
      <c r="S254" s="36">
        <f t="shared" si="68"/>
        <v>8.0254120399999991</v>
      </c>
      <c r="T254" s="36">
        <f t="shared" si="68"/>
        <v>0</v>
      </c>
      <c r="U254" s="36">
        <f t="shared" si="68"/>
        <v>0</v>
      </c>
      <c r="V254" s="36">
        <f t="shared" si="68"/>
        <v>0.312</v>
      </c>
      <c r="W254" s="36">
        <f t="shared" si="68"/>
        <v>0</v>
      </c>
      <c r="X254" s="36">
        <f t="shared" si="68"/>
        <v>0</v>
      </c>
      <c r="Y254" s="36">
        <f t="shared" si="68"/>
        <v>0</v>
      </c>
      <c r="Z254" s="36">
        <f t="shared" si="68"/>
        <v>0</v>
      </c>
      <c r="AA254" s="36">
        <f t="shared" si="68"/>
        <v>0</v>
      </c>
      <c r="AB254" s="36">
        <f t="shared" si="68"/>
        <v>0</v>
      </c>
      <c r="AC254" s="36">
        <f t="shared" si="68"/>
        <v>0</v>
      </c>
      <c r="AD254" s="36">
        <f t="shared" si="68"/>
        <v>0</v>
      </c>
      <c r="AE254" s="36">
        <f t="shared" si="68"/>
        <v>0</v>
      </c>
      <c r="AF254" s="31">
        <v>0</v>
      </c>
      <c r="AG254" s="36">
        <f t="shared" si="68"/>
        <v>0</v>
      </c>
      <c r="AH254" s="31">
        <v>1</v>
      </c>
      <c r="AI254" s="32" t="s">
        <v>37</v>
      </c>
      <c r="AJ254" s="15"/>
      <c r="AK254" s="20"/>
      <c r="AM254" s="20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</row>
    <row r="255" spans="1:64" ht="47.25" x14ac:dyDescent="0.25">
      <c r="A255" s="37" t="s">
        <v>666</v>
      </c>
      <c r="B255" s="50" t="s">
        <v>667</v>
      </c>
      <c r="C255" s="52" t="s">
        <v>668</v>
      </c>
      <c r="D255" s="54" t="s">
        <v>37</v>
      </c>
      <c r="E255" s="54" t="s">
        <v>37</v>
      </c>
      <c r="F255" s="54" t="s">
        <v>37</v>
      </c>
      <c r="G255" s="54" t="s">
        <v>37</v>
      </c>
      <c r="H255" s="54" t="s">
        <v>37</v>
      </c>
      <c r="I255" s="54" t="s">
        <v>37</v>
      </c>
      <c r="J255" s="54" t="s">
        <v>37</v>
      </c>
      <c r="K255" s="54" t="s">
        <v>37</v>
      </c>
      <c r="L255" s="54" t="s">
        <v>37</v>
      </c>
      <c r="M255" s="54" t="s">
        <v>37</v>
      </c>
      <c r="N255" s="54" t="s">
        <v>37</v>
      </c>
      <c r="O255" s="54" t="s">
        <v>37</v>
      </c>
      <c r="P255" s="54" t="s">
        <v>37</v>
      </c>
      <c r="Q255" s="54" t="s">
        <v>37</v>
      </c>
      <c r="R255" s="54">
        <v>0</v>
      </c>
      <c r="S255" s="54">
        <v>1.1770200400000002</v>
      </c>
      <c r="T255" s="54">
        <v>0</v>
      </c>
      <c r="U255" s="54">
        <v>0</v>
      </c>
      <c r="V255" s="54">
        <v>5.3999999999999999E-2</v>
      </c>
      <c r="W255" s="54">
        <v>0</v>
      </c>
      <c r="X255" s="54" t="s">
        <v>669</v>
      </c>
      <c r="Y255" s="54">
        <v>0</v>
      </c>
      <c r="Z255" s="54">
        <v>0</v>
      </c>
      <c r="AA255" s="54">
        <v>0</v>
      </c>
      <c r="AB255" s="54">
        <v>0</v>
      </c>
      <c r="AC255" s="54">
        <v>0</v>
      </c>
      <c r="AD255" s="54">
        <v>0</v>
      </c>
      <c r="AE255" s="39" t="s">
        <v>37</v>
      </c>
      <c r="AF255" s="65" t="s">
        <v>37</v>
      </c>
      <c r="AG255" s="39" t="s">
        <v>37</v>
      </c>
      <c r="AH255" s="65" t="s">
        <v>37</v>
      </c>
      <c r="AI255" s="40" t="s">
        <v>670</v>
      </c>
      <c r="AJ255" s="15"/>
      <c r="AK255" s="20"/>
      <c r="AM255" s="20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</row>
    <row r="256" spans="1:64" ht="47.25" x14ac:dyDescent="0.25">
      <c r="A256" s="37" t="s">
        <v>666</v>
      </c>
      <c r="B256" s="50" t="s">
        <v>671</v>
      </c>
      <c r="C256" s="52" t="s">
        <v>672</v>
      </c>
      <c r="D256" s="54" t="s">
        <v>37</v>
      </c>
      <c r="E256" s="54" t="s">
        <v>37</v>
      </c>
      <c r="F256" s="54" t="s">
        <v>37</v>
      </c>
      <c r="G256" s="54" t="s">
        <v>37</v>
      </c>
      <c r="H256" s="54" t="s">
        <v>37</v>
      </c>
      <c r="I256" s="54" t="s">
        <v>37</v>
      </c>
      <c r="J256" s="54" t="s">
        <v>37</v>
      </c>
      <c r="K256" s="54" t="s">
        <v>37</v>
      </c>
      <c r="L256" s="54" t="s">
        <v>37</v>
      </c>
      <c r="M256" s="54" t="s">
        <v>37</v>
      </c>
      <c r="N256" s="54" t="s">
        <v>37</v>
      </c>
      <c r="O256" s="54" t="s">
        <v>37</v>
      </c>
      <c r="P256" s="54" t="s">
        <v>37</v>
      </c>
      <c r="Q256" s="54" t="s">
        <v>37</v>
      </c>
      <c r="R256" s="54">
        <v>0</v>
      </c>
      <c r="S256" s="54">
        <v>6.8483919999999996</v>
      </c>
      <c r="T256" s="54">
        <v>0</v>
      </c>
      <c r="U256" s="54">
        <v>0</v>
      </c>
      <c r="V256" s="54">
        <v>0.25800000000000001</v>
      </c>
      <c r="W256" s="54">
        <v>0</v>
      </c>
      <c r="X256" s="54" t="s">
        <v>86</v>
      </c>
      <c r="Y256" s="54">
        <v>0</v>
      </c>
      <c r="Z256" s="54">
        <v>0</v>
      </c>
      <c r="AA256" s="54">
        <v>0</v>
      </c>
      <c r="AB256" s="54">
        <v>0</v>
      </c>
      <c r="AC256" s="54">
        <v>0</v>
      </c>
      <c r="AD256" s="54">
        <v>0</v>
      </c>
      <c r="AE256" s="39" t="s">
        <v>37</v>
      </c>
      <c r="AF256" s="65" t="s">
        <v>37</v>
      </c>
      <c r="AG256" s="39" t="s">
        <v>37</v>
      </c>
      <c r="AH256" s="65" t="s">
        <v>37</v>
      </c>
      <c r="AI256" s="40" t="s">
        <v>673</v>
      </c>
      <c r="AJ256" s="15"/>
      <c r="AK256" s="20"/>
      <c r="AM256" s="20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</row>
    <row r="257" spans="1:64" ht="63" x14ac:dyDescent="0.25">
      <c r="A257" s="27" t="s">
        <v>674</v>
      </c>
      <c r="B257" s="28" t="s">
        <v>73</v>
      </c>
      <c r="C257" s="29" t="s">
        <v>36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6">
        <v>0</v>
      </c>
      <c r="S257" s="36">
        <v>0</v>
      </c>
      <c r="T257" s="36">
        <v>0</v>
      </c>
      <c r="U257" s="36">
        <v>0</v>
      </c>
      <c r="V257" s="36">
        <v>0</v>
      </c>
      <c r="W257" s="36">
        <v>0</v>
      </c>
      <c r="X257" s="36">
        <v>0</v>
      </c>
      <c r="Y257" s="36">
        <v>0</v>
      </c>
      <c r="Z257" s="36">
        <v>0</v>
      </c>
      <c r="AA257" s="36">
        <v>0</v>
      </c>
      <c r="AB257" s="36">
        <v>0</v>
      </c>
      <c r="AC257" s="36">
        <v>0</v>
      </c>
      <c r="AD257" s="36">
        <v>0</v>
      </c>
      <c r="AE257" s="36">
        <v>0</v>
      </c>
      <c r="AF257" s="31">
        <v>0</v>
      </c>
      <c r="AG257" s="36">
        <v>0</v>
      </c>
      <c r="AH257" s="31">
        <v>0</v>
      </c>
      <c r="AI257" s="32" t="s">
        <v>37</v>
      </c>
      <c r="AJ257" s="15"/>
      <c r="AK257" s="20"/>
      <c r="AM257" s="20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</row>
    <row r="258" spans="1:64" ht="78.75" x14ac:dyDescent="0.25">
      <c r="A258" s="27" t="s">
        <v>675</v>
      </c>
      <c r="B258" s="28" t="s">
        <v>75</v>
      </c>
      <c r="C258" s="29" t="s">
        <v>36</v>
      </c>
      <c r="D258" s="36">
        <v>0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36">
        <v>0</v>
      </c>
      <c r="P258" s="36">
        <v>0</v>
      </c>
      <c r="Q258" s="36">
        <v>0</v>
      </c>
      <c r="R258" s="36">
        <v>0</v>
      </c>
      <c r="S258" s="36">
        <v>0</v>
      </c>
      <c r="T258" s="36">
        <v>0</v>
      </c>
      <c r="U258" s="36">
        <v>0</v>
      </c>
      <c r="V258" s="36">
        <v>0</v>
      </c>
      <c r="W258" s="36">
        <v>0</v>
      </c>
      <c r="X258" s="36">
        <v>0</v>
      </c>
      <c r="Y258" s="36">
        <v>0</v>
      </c>
      <c r="Z258" s="36">
        <v>0</v>
      </c>
      <c r="AA258" s="36">
        <v>0</v>
      </c>
      <c r="AB258" s="36">
        <v>0</v>
      </c>
      <c r="AC258" s="36">
        <v>0</v>
      </c>
      <c r="AD258" s="36">
        <v>0</v>
      </c>
      <c r="AE258" s="36">
        <v>0</v>
      </c>
      <c r="AF258" s="31">
        <v>0</v>
      </c>
      <c r="AG258" s="36">
        <v>0</v>
      </c>
      <c r="AH258" s="31">
        <v>0</v>
      </c>
      <c r="AI258" s="32" t="s">
        <v>37</v>
      </c>
      <c r="AJ258" s="15"/>
      <c r="AK258" s="20"/>
      <c r="AM258" s="20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</row>
    <row r="259" spans="1:64" ht="78.75" x14ac:dyDescent="0.25">
      <c r="A259" s="27" t="s">
        <v>676</v>
      </c>
      <c r="B259" s="28" t="s">
        <v>77</v>
      </c>
      <c r="C259" s="29" t="s">
        <v>36</v>
      </c>
      <c r="D259" s="36">
        <f t="shared" ref="D259:AE259" si="69">SUM(D260:D261)</f>
        <v>92.881999999999991</v>
      </c>
      <c r="E259" s="36">
        <f t="shared" si="69"/>
        <v>0</v>
      </c>
      <c r="F259" s="36">
        <f t="shared" si="69"/>
        <v>21.2</v>
      </c>
      <c r="G259" s="36">
        <f t="shared" si="69"/>
        <v>0</v>
      </c>
      <c r="H259" s="36">
        <f t="shared" si="69"/>
        <v>0</v>
      </c>
      <c r="I259" s="36">
        <f t="shared" si="69"/>
        <v>0.3</v>
      </c>
      <c r="J259" s="36">
        <f t="shared" si="69"/>
        <v>0</v>
      </c>
      <c r="K259" s="36">
        <f t="shared" si="69"/>
        <v>0</v>
      </c>
      <c r="L259" s="36">
        <f t="shared" si="69"/>
        <v>0</v>
      </c>
      <c r="M259" s="36">
        <f t="shared" si="69"/>
        <v>0</v>
      </c>
      <c r="N259" s="36">
        <f t="shared" si="69"/>
        <v>0</v>
      </c>
      <c r="O259" s="36">
        <f t="shared" si="69"/>
        <v>0</v>
      </c>
      <c r="P259" s="36">
        <f t="shared" si="69"/>
        <v>0</v>
      </c>
      <c r="Q259" s="36">
        <f t="shared" si="69"/>
        <v>0</v>
      </c>
      <c r="R259" s="36">
        <f t="shared" si="69"/>
        <v>0</v>
      </c>
      <c r="S259" s="36">
        <f t="shared" si="69"/>
        <v>0</v>
      </c>
      <c r="T259" s="36">
        <f t="shared" si="69"/>
        <v>0</v>
      </c>
      <c r="U259" s="36">
        <f t="shared" si="69"/>
        <v>0</v>
      </c>
      <c r="V259" s="36">
        <f t="shared" si="69"/>
        <v>0</v>
      </c>
      <c r="W259" s="36">
        <f t="shared" si="69"/>
        <v>0</v>
      </c>
      <c r="X259" s="36">
        <f t="shared" si="69"/>
        <v>0</v>
      </c>
      <c r="Y259" s="36">
        <f t="shared" si="69"/>
        <v>0</v>
      </c>
      <c r="Z259" s="36">
        <f t="shared" si="69"/>
        <v>0</v>
      </c>
      <c r="AA259" s="36">
        <f t="shared" si="69"/>
        <v>0</v>
      </c>
      <c r="AB259" s="36">
        <f t="shared" si="69"/>
        <v>0</v>
      </c>
      <c r="AC259" s="36">
        <f t="shared" si="69"/>
        <v>0</v>
      </c>
      <c r="AD259" s="36">
        <f t="shared" si="69"/>
        <v>0</v>
      </c>
      <c r="AE259" s="36">
        <f t="shared" si="69"/>
        <v>0</v>
      </c>
      <c r="AF259" s="31">
        <v>0</v>
      </c>
      <c r="AG259" s="36">
        <f>SUM(AG260:AG261)</f>
        <v>-21.2</v>
      </c>
      <c r="AH259" s="31">
        <f t="shared" si="62"/>
        <v>-1</v>
      </c>
      <c r="AI259" s="32" t="s">
        <v>37</v>
      </c>
      <c r="AJ259" s="15"/>
      <c r="AK259" s="20"/>
      <c r="AM259" s="20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</row>
    <row r="260" spans="1:64" ht="222.75" customHeight="1" x14ac:dyDescent="0.25">
      <c r="A260" s="37" t="s">
        <v>676</v>
      </c>
      <c r="B260" s="50" t="s">
        <v>677</v>
      </c>
      <c r="C260" s="52" t="s">
        <v>678</v>
      </c>
      <c r="D260" s="54">
        <v>63.8</v>
      </c>
      <c r="E260" s="54">
        <v>0</v>
      </c>
      <c r="F260" s="54">
        <v>21.2</v>
      </c>
      <c r="G260" s="39">
        <v>0</v>
      </c>
      <c r="H260" s="39">
        <v>0</v>
      </c>
      <c r="I260" s="54">
        <v>0.3</v>
      </c>
      <c r="J260" s="39">
        <v>0</v>
      </c>
      <c r="K260" s="39" t="s">
        <v>679</v>
      </c>
      <c r="L260" s="54">
        <v>0</v>
      </c>
      <c r="M260" s="54">
        <v>0</v>
      </c>
      <c r="N260" s="39">
        <v>0</v>
      </c>
      <c r="O260" s="54">
        <v>0</v>
      </c>
      <c r="P260" s="54">
        <v>0</v>
      </c>
      <c r="Q260" s="54">
        <v>0</v>
      </c>
      <c r="R260" s="54">
        <v>0</v>
      </c>
      <c r="S260" s="54">
        <v>0</v>
      </c>
      <c r="T260" s="39">
        <v>0</v>
      </c>
      <c r="U260" s="39">
        <v>0</v>
      </c>
      <c r="V260" s="54">
        <v>0</v>
      </c>
      <c r="W260" s="39">
        <v>0</v>
      </c>
      <c r="X260" s="54">
        <v>0</v>
      </c>
      <c r="Y260" s="54">
        <v>0</v>
      </c>
      <c r="Z260" s="54">
        <v>0</v>
      </c>
      <c r="AA260" s="39">
        <v>0</v>
      </c>
      <c r="AB260" s="54">
        <v>0</v>
      </c>
      <c r="AC260" s="54">
        <v>0</v>
      </c>
      <c r="AD260" s="54">
        <v>0</v>
      </c>
      <c r="AE260" s="39">
        <f t="shared" ref="AE260:AE261" si="70">R260-E260</f>
        <v>0</v>
      </c>
      <c r="AF260" s="65">
        <v>0</v>
      </c>
      <c r="AG260" s="39">
        <f t="shared" ref="AG260:AG261" si="71">S260-F260</f>
        <v>-21.2</v>
      </c>
      <c r="AH260" s="65">
        <f t="shared" si="62"/>
        <v>-1</v>
      </c>
      <c r="AI260" s="40" t="s">
        <v>680</v>
      </c>
      <c r="AJ260" s="15"/>
      <c r="AK260" s="20"/>
      <c r="AM260" s="20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</row>
    <row r="261" spans="1:64" ht="63" x14ac:dyDescent="0.25">
      <c r="A261" s="37" t="s">
        <v>676</v>
      </c>
      <c r="B261" s="50" t="s">
        <v>681</v>
      </c>
      <c r="C261" s="52" t="s">
        <v>682</v>
      </c>
      <c r="D261" s="54">
        <v>29.081999999999997</v>
      </c>
      <c r="E261" s="54">
        <v>0</v>
      </c>
      <c r="F261" s="54">
        <v>0</v>
      </c>
      <c r="G261" s="39">
        <v>0</v>
      </c>
      <c r="H261" s="39">
        <v>0</v>
      </c>
      <c r="I261" s="54">
        <v>0</v>
      </c>
      <c r="J261" s="39">
        <v>0</v>
      </c>
      <c r="K261" s="39">
        <v>0</v>
      </c>
      <c r="L261" s="54">
        <v>0</v>
      </c>
      <c r="M261" s="54">
        <v>0</v>
      </c>
      <c r="N261" s="39">
        <v>0</v>
      </c>
      <c r="O261" s="54">
        <v>0</v>
      </c>
      <c r="P261" s="54">
        <v>0</v>
      </c>
      <c r="Q261" s="54">
        <v>0</v>
      </c>
      <c r="R261" s="54">
        <v>0</v>
      </c>
      <c r="S261" s="54">
        <v>0</v>
      </c>
      <c r="T261" s="39">
        <v>0</v>
      </c>
      <c r="U261" s="39">
        <v>0</v>
      </c>
      <c r="V261" s="54">
        <v>0</v>
      </c>
      <c r="W261" s="39">
        <v>0</v>
      </c>
      <c r="X261" s="54">
        <v>0</v>
      </c>
      <c r="Y261" s="54">
        <v>0</v>
      </c>
      <c r="Z261" s="54">
        <v>0</v>
      </c>
      <c r="AA261" s="39">
        <v>0</v>
      </c>
      <c r="AB261" s="54">
        <v>0</v>
      </c>
      <c r="AC261" s="54">
        <v>0</v>
      </c>
      <c r="AD261" s="54">
        <v>0</v>
      </c>
      <c r="AE261" s="39">
        <f t="shared" si="70"/>
        <v>0</v>
      </c>
      <c r="AF261" s="65">
        <v>0</v>
      </c>
      <c r="AG261" s="39">
        <f t="shared" si="71"/>
        <v>0</v>
      </c>
      <c r="AH261" s="65">
        <v>0</v>
      </c>
      <c r="AI261" s="40" t="s">
        <v>37</v>
      </c>
      <c r="AJ261" s="15"/>
      <c r="AK261" s="20"/>
      <c r="AM261" s="20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</row>
    <row r="262" spans="1:64" ht="31.5" x14ac:dyDescent="0.25">
      <c r="A262" s="27" t="s">
        <v>683</v>
      </c>
      <c r="B262" s="28" t="s">
        <v>89</v>
      </c>
      <c r="C262" s="29" t="s">
        <v>36</v>
      </c>
      <c r="D262" s="30">
        <v>0</v>
      </c>
      <c r="E262" s="30">
        <v>0</v>
      </c>
      <c r="F262" s="30">
        <v>0</v>
      </c>
      <c r="G262" s="30">
        <v>0</v>
      </c>
      <c r="H262" s="30">
        <v>0</v>
      </c>
      <c r="I262" s="30">
        <v>0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0">
        <v>0</v>
      </c>
      <c r="Z262" s="30">
        <v>0</v>
      </c>
      <c r="AA262" s="30">
        <v>0</v>
      </c>
      <c r="AB262" s="30">
        <v>0</v>
      </c>
      <c r="AC262" s="30">
        <v>0</v>
      </c>
      <c r="AD262" s="30">
        <v>0</v>
      </c>
      <c r="AE262" s="30">
        <v>0</v>
      </c>
      <c r="AF262" s="31">
        <v>0</v>
      </c>
      <c r="AG262" s="30">
        <v>0</v>
      </c>
      <c r="AH262" s="31">
        <v>0</v>
      </c>
      <c r="AI262" s="32" t="s">
        <v>37</v>
      </c>
      <c r="AJ262" s="15"/>
      <c r="AK262" s="20"/>
      <c r="AM262" s="20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</row>
    <row r="263" spans="1:64" ht="47.25" x14ac:dyDescent="0.25">
      <c r="A263" s="27" t="s">
        <v>684</v>
      </c>
      <c r="B263" s="28" t="s">
        <v>91</v>
      </c>
      <c r="C263" s="29" t="s">
        <v>36</v>
      </c>
      <c r="D263" s="30">
        <f t="shared" ref="D263:AG263" si="72">D264+D268+D269+D272</f>
        <v>134.70379111</v>
      </c>
      <c r="E263" s="30">
        <f t="shared" si="72"/>
        <v>0</v>
      </c>
      <c r="F263" s="30">
        <f t="shared" si="72"/>
        <v>57.327859089999997</v>
      </c>
      <c r="G263" s="30">
        <f t="shared" si="72"/>
        <v>0</v>
      </c>
      <c r="H263" s="30">
        <f t="shared" si="72"/>
        <v>0</v>
      </c>
      <c r="I263" s="30">
        <f t="shared" si="72"/>
        <v>0</v>
      </c>
      <c r="J263" s="30">
        <f t="shared" si="72"/>
        <v>0</v>
      </c>
      <c r="K263" s="30">
        <f t="shared" si="72"/>
        <v>0</v>
      </c>
      <c r="L263" s="30">
        <f t="shared" si="72"/>
        <v>2</v>
      </c>
      <c r="M263" s="30">
        <f t="shared" si="72"/>
        <v>1.8499999999999999</v>
      </c>
      <c r="N263" s="30">
        <f t="shared" si="72"/>
        <v>0</v>
      </c>
      <c r="O263" s="30">
        <f t="shared" si="72"/>
        <v>0</v>
      </c>
      <c r="P263" s="30">
        <f t="shared" si="72"/>
        <v>0</v>
      </c>
      <c r="Q263" s="30">
        <f t="shared" si="72"/>
        <v>0</v>
      </c>
      <c r="R263" s="30">
        <f t="shared" si="72"/>
        <v>0</v>
      </c>
      <c r="S263" s="30">
        <f t="shared" si="72"/>
        <v>27.589772200000002</v>
      </c>
      <c r="T263" s="30">
        <f t="shared" si="72"/>
        <v>0</v>
      </c>
      <c r="U263" s="30">
        <f t="shared" si="72"/>
        <v>0</v>
      </c>
      <c r="V263" s="30">
        <f t="shared" si="72"/>
        <v>0</v>
      </c>
      <c r="W263" s="30">
        <f t="shared" si="72"/>
        <v>0</v>
      </c>
      <c r="X263" s="30">
        <f t="shared" si="72"/>
        <v>0</v>
      </c>
      <c r="Y263" s="30">
        <f t="shared" si="72"/>
        <v>1</v>
      </c>
      <c r="Z263" s="30">
        <f t="shared" si="72"/>
        <v>7.8E-2</v>
      </c>
      <c r="AA263" s="30">
        <f t="shared" si="72"/>
        <v>0</v>
      </c>
      <c r="AB263" s="30">
        <f t="shared" si="72"/>
        <v>0</v>
      </c>
      <c r="AC263" s="30">
        <f t="shared" si="72"/>
        <v>0</v>
      </c>
      <c r="AD263" s="30">
        <f t="shared" si="72"/>
        <v>0</v>
      </c>
      <c r="AE263" s="30">
        <f t="shared" si="72"/>
        <v>0</v>
      </c>
      <c r="AF263" s="31">
        <v>0</v>
      </c>
      <c r="AG263" s="30">
        <f t="shared" si="72"/>
        <v>-29.738086889999998</v>
      </c>
      <c r="AH263" s="31">
        <f t="shared" si="62"/>
        <v>-0.51873709156509162</v>
      </c>
      <c r="AI263" s="32" t="s">
        <v>37</v>
      </c>
      <c r="AJ263" s="15"/>
      <c r="AK263" s="20"/>
      <c r="AM263" s="20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</row>
    <row r="264" spans="1:64" ht="31.5" x14ac:dyDescent="0.25">
      <c r="A264" s="27" t="s">
        <v>685</v>
      </c>
      <c r="B264" s="28" t="s">
        <v>93</v>
      </c>
      <c r="C264" s="29" t="s">
        <v>36</v>
      </c>
      <c r="D264" s="30">
        <f>SUM(D265:D267)</f>
        <v>39.47</v>
      </c>
      <c r="E264" s="30">
        <f t="shared" ref="E264:AG264" si="73">SUM(E265:E267)</f>
        <v>0</v>
      </c>
      <c r="F264" s="30">
        <f t="shared" si="73"/>
        <v>39.47</v>
      </c>
      <c r="G264" s="30">
        <f t="shared" si="73"/>
        <v>0</v>
      </c>
      <c r="H264" s="30">
        <f t="shared" si="73"/>
        <v>0</v>
      </c>
      <c r="I264" s="30">
        <f t="shared" si="73"/>
        <v>0</v>
      </c>
      <c r="J264" s="30">
        <f t="shared" si="73"/>
        <v>0</v>
      </c>
      <c r="K264" s="30">
        <f t="shared" si="73"/>
        <v>0</v>
      </c>
      <c r="L264" s="30">
        <f t="shared" si="73"/>
        <v>0</v>
      </c>
      <c r="M264" s="30">
        <f t="shared" si="73"/>
        <v>0.15</v>
      </c>
      <c r="N264" s="30">
        <f t="shared" si="73"/>
        <v>0</v>
      </c>
      <c r="O264" s="30">
        <f t="shared" si="73"/>
        <v>0</v>
      </c>
      <c r="P264" s="30">
        <f t="shared" si="73"/>
        <v>0</v>
      </c>
      <c r="Q264" s="30">
        <f t="shared" si="73"/>
        <v>0</v>
      </c>
      <c r="R264" s="30">
        <f t="shared" si="73"/>
        <v>0</v>
      </c>
      <c r="S264" s="30">
        <f t="shared" si="73"/>
        <v>20.769070500000002</v>
      </c>
      <c r="T264" s="30">
        <f t="shared" si="73"/>
        <v>0</v>
      </c>
      <c r="U264" s="30">
        <f t="shared" si="73"/>
        <v>0</v>
      </c>
      <c r="V264" s="30">
        <f t="shared" si="73"/>
        <v>0</v>
      </c>
      <c r="W264" s="30">
        <f t="shared" si="73"/>
        <v>0</v>
      </c>
      <c r="X264" s="30">
        <f t="shared" si="73"/>
        <v>0</v>
      </c>
      <c r="Y264" s="30">
        <f t="shared" si="73"/>
        <v>0</v>
      </c>
      <c r="Z264" s="30">
        <f t="shared" si="73"/>
        <v>7.8E-2</v>
      </c>
      <c r="AA264" s="30">
        <f t="shared" si="73"/>
        <v>0</v>
      </c>
      <c r="AB264" s="30">
        <f t="shared" si="73"/>
        <v>0</v>
      </c>
      <c r="AC264" s="30">
        <f t="shared" si="73"/>
        <v>0</v>
      </c>
      <c r="AD264" s="30">
        <f t="shared" si="73"/>
        <v>0</v>
      </c>
      <c r="AE264" s="30">
        <f t="shared" si="73"/>
        <v>0</v>
      </c>
      <c r="AF264" s="31">
        <v>0</v>
      </c>
      <c r="AG264" s="30">
        <f t="shared" si="73"/>
        <v>-18.700929500000001</v>
      </c>
      <c r="AH264" s="31">
        <f t="shared" si="62"/>
        <v>-0.47380110210286297</v>
      </c>
      <c r="AI264" s="32" t="s">
        <v>37</v>
      </c>
      <c r="AJ264" s="15"/>
      <c r="AK264" s="20"/>
      <c r="AM264" s="20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</row>
    <row r="265" spans="1:64" ht="47.25" x14ac:dyDescent="0.25">
      <c r="A265" s="37" t="s">
        <v>685</v>
      </c>
      <c r="B265" s="50" t="s">
        <v>686</v>
      </c>
      <c r="C265" s="52" t="s">
        <v>687</v>
      </c>
      <c r="D265" s="39">
        <v>9.9</v>
      </c>
      <c r="E265" s="39">
        <v>0</v>
      </c>
      <c r="F265" s="39">
        <v>9.9</v>
      </c>
      <c r="G265" s="39">
        <v>0</v>
      </c>
      <c r="H265" s="39">
        <v>0</v>
      </c>
      <c r="I265" s="39">
        <v>0</v>
      </c>
      <c r="J265" s="39">
        <v>0</v>
      </c>
      <c r="K265" s="39" t="s">
        <v>688</v>
      </c>
      <c r="L265" s="39">
        <v>0</v>
      </c>
      <c r="M265" s="39">
        <v>7.1999999999999995E-2</v>
      </c>
      <c r="N265" s="39">
        <v>0</v>
      </c>
      <c r="O265" s="39">
        <v>0</v>
      </c>
      <c r="P265" s="39">
        <v>0</v>
      </c>
      <c r="Q265" s="39">
        <v>0</v>
      </c>
      <c r="R265" s="39">
        <v>0</v>
      </c>
      <c r="S265" s="39">
        <v>0</v>
      </c>
      <c r="T265" s="39">
        <v>0</v>
      </c>
      <c r="U265" s="39">
        <v>0</v>
      </c>
      <c r="V265" s="39">
        <v>0</v>
      </c>
      <c r="W265" s="39">
        <v>0</v>
      </c>
      <c r="X265" s="39">
        <v>0</v>
      </c>
      <c r="Y265" s="39">
        <v>0</v>
      </c>
      <c r="Z265" s="39">
        <v>0</v>
      </c>
      <c r="AA265" s="39">
        <v>0</v>
      </c>
      <c r="AB265" s="39">
        <v>0</v>
      </c>
      <c r="AC265" s="39">
        <v>0</v>
      </c>
      <c r="AD265" s="39">
        <v>0</v>
      </c>
      <c r="AE265" s="39">
        <f t="shared" ref="AE265:AE267" si="74">R265-E265</f>
        <v>0</v>
      </c>
      <c r="AF265" s="65">
        <v>0</v>
      </c>
      <c r="AG265" s="39">
        <f t="shared" ref="AG265:AG267" si="75">S265-F265</f>
        <v>-9.9</v>
      </c>
      <c r="AH265" s="65">
        <f t="shared" si="62"/>
        <v>-1</v>
      </c>
      <c r="AI265" s="40" t="s">
        <v>689</v>
      </c>
      <c r="AJ265" s="15"/>
      <c r="AK265" s="20"/>
      <c r="AM265" s="20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</row>
    <row r="266" spans="1:64" ht="31.5" x14ac:dyDescent="0.25">
      <c r="A266" s="37" t="s">
        <v>685</v>
      </c>
      <c r="B266" s="50" t="s">
        <v>690</v>
      </c>
      <c r="C266" s="52" t="s">
        <v>691</v>
      </c>
      <c r="D266" s="39">
        <v>14.785</v>
      </c>
      <c r="E266" s="39">
        <v>0</v>
      </c>
      <c r="F266" s="39">
        <v>14.785</v>
      </c>
      <c r="G266" s="39">
        <v>0</v>
      </c>
      <c r="H266" s="39">
        <v>0</v>
      </c>
      <c r="I266" s="39">
        <v>0</v>
      </c>
      <c r="J266" s="39">
        <v>0</v>
      </c>
      <c r="K266" s="39" t="s">
        <v>692</v>
      </c>
      <c r="L266" s="39">
        <v>0</v>
      </c>
      <c r="M266" s="39">
        <v>4.2000000000000003E-2</v>
      </c>
      <c r="N266" s="39">
        <v>0</v>
      </c>
      <c r="O266" s="39">
        <v>0</v>
      </c>
      <c r="P266" s="39">
        <v>0</v>
      </c>
      <c r="Q266" s="39">
        <v>0</v>
      </c>
      <c r="R266" s="39">
        <v>0</v>
      </c>
      <c r="S266" s="39">
        <v>14.848838280000001</v>
      </c>
      <c r="T266" s="39">
        <v>0</v>
      </c>
      <c r="U266" s="39">
        <v>0</v>
      </c>
      <c r="V266" s="39">
        <v>0</v>
      </c>
      <c r="W266" s="39">
        <v>0</v>
      </c>
      <c r="X266" s="39" t="s">
        <v>692</v>
      </c>
      <c r="Y266" s="39">
        <v>0</v>
      </c>
      <c r="Z266" s="39">
        <v>4.2000000000000003E-2</v>
      </c>
      <c r="AA266" s="39">
        <v>0</v>
      </c>
      <c r="AB266" s="39">
        <v>0</v>
      </c>
      <c r="AC266" s="39">
        <v>0</v>
      </c>
      <c r="AD266" s="39">
        <v>0</v>
      </c>
      <c r="AE266" s="39">
        <f t="shared" si="74"/>
        <v>0</v>
      </c>
      <c r="AF266" s="65">
        <v>0</v>
      </c>
      <c r="AG266" s="39">
        <f t="shared" si="75"/>
        <v>6.383828000000058E-2</v>
      </c>
      <c r="AH266" s="65">
        <f t="shared" si="62"/>
        <v>4.317773419005788E-3</v>
      </c>
      <c r="AI266" s="40" t="s">
        <v>37</v>
      </c>
      <c r="AJ266" s="15"/>
      <c r="AK266" s="20"/>
      <c r="AM266" s="20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</row>
    <row r="267" spans="1:64" ht="31.5" x14ac:dyDescent="0.25">
      <c r="A267" s="37" t="s">
        <v>685</v>
      </c>
      <c r="B267" s="50" t="s">
        <v>693</v>
      </c>
      <c r="C267" s="52" t="s">
        <v>694</v>
      </c>
      <c r="D267" s="39">
        <v>14.785</v>
      </c>
      <c r="E267" s="39">
        <v>0</v>
      </c>
      <c r="F267" s="39">
        <v>14.785</v>
      </c>
      <c r="G267" s="39">
        <v>0</v>
      </c>
      <c r="H267" s="39">
        <v>0</v>
      </c>
      <c r="I267" s="39">
        <v>0</v>
      </c>
      <c r="J267" s="39">
        <v>0</v>
      </c>
      <c r="K267" s="39" t="s">
        <v>695</v>
      </c>
      <c r="L267" s="39">
        <v>0</v>
      </c>
      <c r="M267" s="39">
        <v>3.5999999999999997E-2</v>
      </c>
      <c r="N267" s="39">
        <v>0</v>
      </c>
      <c r="O267" s="39">
        <v>0</v>
      </c>
      <c r="P267" s="39">
        <v>0</v>
      </c>
      <c r="Q267" s="39">
        <v>0</v>
      </c>
      <c r="R267" s="39">
        <v>0</v>
      </c>
      <c r="S267" s="39">
        <v>5.9202322199999999</v>
      </c>
      <c r="T267" s="39">
        <v>0</v>
      </c>
      <c r="U267" s="39">
        <v>0</v>
      </c>
      <c r="V267" s="39">
        <v>0</v>
      </c>
      <c r="W267" s="39">
        <v>0</v>
      </c>
      <c r="X267" s="39" t="s">
        <v>695</v>
      </c>
      <c r="Y267" s="39">
        <v>0</v>
      </c>
      <c r="Z267" s="39">
        <v>3.5999999999999997E-2</v>
      </c>
      <c r="AA267" s="39">
        <v>0</v>
      </c>
      <c r="AB267" s="39">
        <v>0</v>
      </c>
      <c r="AC267" s="39">
        <v>0</v>
      </c>
      <c r="AD267" s="39">
        <v>0</v>
      </c>
      <c r="AE267" s="39">
        <f t="shared" si="74"/>
        <v>0</v>
      </c>
      <c r="AF267" s="65">
        <v>0</v>
      </c>
      <c r="AG267" s="39">
        <f t="shared" si="75"/>
        <v>-8.8647677800000011</v>
      </c>
      <c r="AH267" s="65">
        <f t="shared" si="62"/>
        <v>-0.59957847683462973</v>
      </c>
      <c r="AI267" s="40" t="s">
        <v>696</v>
      </c>
      <c r="AJ267" s="15"/>
      <c r="AK267" s="20"/>
      <c r="AM267" s="20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</row>
    <row r="268" spans="1:64" x14ac:dyDescent="0.25">
      <c r="A268" s="27" t="s">
        <v>697</v>
      </c>
      <c r="B268" s="28" t="s">
        <v>104</v>
      </c>
      <c r="C268" s="29" t="s">
        <v>36</v>
      </c>
      <c r="D268" s="30">
        <v>0</v>
      </c>
      <c r="E268" s="3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0">
        <v>0</v>
      </c>
      <c r="Y268" s="30">
        <v>0</v>
      </c>
      <c r="Z268" s="30">
        <v>0</v>
      </c>
      <c r="AA268" s="30">
        <v>0</v>
      </c>
      <c r="AB268" s="30">
        <v>0</v>
      </c>
      <c r="AC268" s="30">
        <v>0</v>
      </c>
      <c r="AD268" s="30">
        <v>0</v>
      </c>
      <c r="AE268" s="30">
        <v>0</v>
      </c>
      <c r="AF268" s="31">
        <v>0</v>
      </c>
      <c r="AG268" s="30">
        <v>0</v>
      </c>
      <c r="AH268" s="31">
        <v>0</v>
      </c>
      <c r="AI268" s="32" t="s">
        <v>37</v>
      </c>
      <c r="AJ268" s="15"/>
      <c r="AK268" s="20"/>
      <c r="AM268" s="20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</row>
    <row r="269" spans="1:64" x14ac:dyDescent="0.25">
      <c r="A269" s="27" t="s">
        <v>698</v>
      </c>
      <c r="B269" s="28" t="s">
        <v>120</v>
      </c>
      <c r="C269" s="29" t="s">
        <v>36</v>
      </c>
      <c r="D269" s="30">
        <f>SUM(D270:D271)</f>
        <v>7</v>
      </c>
      <c r="E269" s="30">
        <f t="shared" ref="E269:AG269" si="76">SUM(E270:E271)</f>
        <v>0</v>
      </c>
      <c r="F269" s="30">
        <f t="shared" si="76"/>
        <v>7</v>
      </c>
      <c r="G269" s="30">
        <f t="shared" si="76"/>
        <v>0</v>
      </c>
      <c r="H269" s="30">
        <f t="shared" si="76"/>
        <v>0</v>
      </c>
      <c r="I269" s="30">
        <f t="shared" si="76"/>
        <v>0</v>
      </c>
      <c r="J269" s="30">
        <f t="shared" si="76"/>
        <v>0</v>
      </c>
      <c r="K269" s="30">
        <f t="shared" si="76"/>
        <v>0</v>
      </c>
      <c r="L269" s="30">
        <f t="shared" si="76"/>
        <v>0</v>
      </c>
      <c r="M269" s="30">
        <f t="shared" si="76"/>
        <v>1.7</v>
      </c>
      <c r="N269" s="30">
        <f t="shared" si="76"/>
        <v>0</v>
      </c>
      <c r="O269" s="30">
        <f t="shared" si="76"/>
        <v>0</v>
      </c>
      <c r="P269" s="30">
        <f t="shared" si="76"/>
        <v>0</v>
      </c>
      <c r="Q269" s="30">
        <f t="shared" si="76"/>
        <v>0</v>
      </c>
      <c r="R269" s="30">
        <f t="shared" si="76"/>
        <v>0</v>
      </c>
      <c r="S269" s="30">
        <f t="shared" si="76"/>
        <v>0</v>
      </c>
      <c r="T269" s="30">
        <f t="shared" si="76"/>
        <v>0</v>
      </c>
      <c r="U269" s="30">
        <f t="shared" si="76"/>
        <v>0</v>
      </c>
      <c r="V269" s="30">
        <f t="shared" si="76"/>
        <v>0</v>
      </c>
      <c r="W269" s="30">
        <f t="shared" si="76"/>
        <v>0</v>
      </c>
      <c r="X269" s="30">
        <f t="shared" si="76"/>
        <v>0</v>
      </c>
      <c r="Y269" s="30">
        <f t="shared" si="76"/>
        <v>0</v>
      </c>
      <c r="Z269" s="30">
        <f t="shared" si="76"/>
        <v>0</v>
      </c>
      <c r="AA269" s="30">
        <f t="shared" si="76"/>
        <v>0</v>
      </c>
      <c r="AB269" s="30">
        <f t="shared" si="76"/>
        <v>0</v>
      </c>
      <c r="AC269" s="30">
        <f t="shared" si="76"/>
        <v>0</v>
      </c>
      <c r="AD269" s="30">
        <f t="shared" si="76"/>
        <v>0</v>
      </c>
      <c r="AE269" s="30">
        <f t="shared" si="76"/>
        <v>0</v>
      </c>
      <c r="AF269" s="31">
        <v>0</v>
      </c>
      <c r="AG269" s="30">
        <f t="shared" si="76"/>
        <v>-7</v>
      </c>
      <c r="AH269" s="31">
        <f t="shared" si="62"/>
        <v>-1</v>
      </c>
      <c r="AI269" s="32" t="s">
        <v>37</v>
      </c>
      <c r="AJ269" s="15"/>
      <c r="AK269" s="20"/>
      <c r="AM269" s="20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</row>
    <row r="270" spans="1:64" ht="123" customHeight="1" x14ac:dyDescent="0.25">
      <c r="A270" s="37" t="s">
        <v>698</v>
      </c>
      <c r="B270" s="50" t="s">
        <v>699</v>
      </c>
      <c r="C270" s="52" t="s">
        <v>700</v>
      </c>
      <c r="D270" s="39">
        <v>7</v>
      </c>
      <c r="E270" s="39">
        <v>0</v>
      </c>
      <c r="F270" s="39">
        <v>7</v>
      </c>
      <c r="G270" s="39">
        <v>0</v>
      </c>
      <c r="H270" s="39">
        <v>0</v>
      </c>
      <c r="I270" s="39">
        <v>0</v>
      </c>
      <c r="J270" s="39">
        <v>0</v>
      </c>
      <c r="K270" s="39" t="s">
        <v>701</v>
      </c>
      <c r="L270" s="39">
        <v>0</v>
      </c>
      <c r="M270" s="39">
        <v>1.7</v>
      </c>
      <c r="N270" s="39">
        <v>0</v>
      </c>
      <c r="O270" s="39">
        <v>0</v>
      </c>
      <c r="P270" s="39">
        <v>0</v>
      </c>
      <c r="Q270" s="39">
        <v>0</v>
      </c>
      <c r="R270" s="39">
        <v>0</v>
      </c>
      <c r="S270" s="39">
        <v>0</v>
      </c>
      <c r="T270" s="39">
        <v>0</v>
      </c>
      <c r="U270" s="39">
        <v>0</v>
      </c>
      <c r="V270" s="39">
        <v>0</v>
      </c>
      <c r="W270" s="39">
        <v>0</v>
      </c>
      <c r="X270" s="39">
        <v>0</v>
      </c>
      <c r="Y270" s="39">
        <v>0</v>
      </c>
      <c r="Z270" s="39">
        <v>0</v>
      </c>
      <c r="AA270" s="39">
        <v>0</v>
      </c>
      <c r="AB270" s="39">
        <v>0</v>
      </c>
      <c r="AC270" s="39">
        <v>0</v>
      </c>
      <c r="AD270" s="39">
        <v>0</v>
      </c>
      <c r="AE270" s="39">
        <f t="shared" ref="AE270" si="77">R270-E270</f>
        <v>0</v>
      </c>
      <c r="AF270" s="65">
        <v>0</v>
      </c>
      <c r="AG270" s="39">
        <f t="shared" ref="AG270" si="78">S270-F270</f>
        <v>-7</v>
      </c>
      <c r="AH270" s="65">
        <f t="shared" si="62"/>
        <v>-1</v>
      </c>
      <c r="AI270" s="40" t="s">
        <v>702</v>
      </c>
      <c r="AJ270" s="15"/>
      <c r="AK270" s="20"/>
      <c r="AM270" s="20"/>
      <c r="AV270" s="15"/>
      <c r="AW270" s="15"/>
      <c r="AX270" s="15"/>
      <c r="AY270" s="15"/>
      <c r="AZ270" s="15"/>
      <c r="BA270" s="15"/>
      <c r="BB270" s="15"/>
      <c r="BC270" s="15"/>
      <c r="BD270" s="15"/>
      <c r="BE270" s="15"/>
      <c r="BF270" s="15"/>
      <c r="BG270" s="15"/>
      <c r="BH270" s="15"/>
      <c r="BI270" s="15"/>
      <c r="BJ270" s="15"/>
      <c r="BK270" s="15"/>
      <c r="BL270" s="15"/>
    </row>
    <row r="271" spans="1:64" ht="31.5" x14ac:dyDescent="0.25">
      <c r="A271" s="37" t="s">
        <v>698</v>
      </c>
      <c r="B271" s="50" t="s">
        <v>703</v>
      </c>
      <c r="C271" s="52" t="s">
        <v>704</v>
      </c>
      <c r="D271" s="39" t="s">
        <v>37</v>
      </c>
      <c r="E271" s="39" t="s">
        <v>37</v>
      </c>
      <c r="F271" s="39" t="s">
        <v>37</v>
      </c>
      <c r="G271" s="39" t="s">
        <v>37</v>
      </c>
      <c r="H271" s="39" t="s">
        <v>37</v>
      </c>
      <c r="I271" s="39" t="s">
        <v>37</v>
      </c>
      <c r="J271" s="39" t="s">
        <v>37</v>
      </c>
      <c r="K271" s="39" t="s">
        <v>37</v>
      </c>
      <c r="L271" s="39" t="s">
        <v>37</v>
      </c>
      <c r="M271" s="39" t="s">
        <v>37</v>
      </c>
      <c r="N271" s="39" t="s">
        <v>37</v>
      </c>
      <c r="O271" s="39" t="s">
        <v>37</v>
      </c>
      <c r="P271" s="39" t="s">
        <v>37</v>
      </c>
      <c r="Q271" s="39" t="s">
        <v>37</v>
      </c>
      <c r="R271" s="39">
        <v>0</v>
      </c>
      <c r="S271" s="39">
        <v>0</v>
      </c>
      <c r="T271" s="39">
        <v>0</v>
      </c>
      <c r="U271" s="39">
        <v>0</v>
      </c>
      <c r="V271" s="39">
        <v>0</v>
      </c>
      <c r="W271" s="39">
        <v>0</v>
      </c>
      <c r="X271" s="39">
        <v>0</v>
      </c>
      <c r="Y271" s="39">
        <v>0</v>
      </c>
      <c r="Z271" s="39">
        <v>0</v>
      </c>
      <c r="AA271" s="39">
        <v>0</v>
      </c>
      <c r="AB271" s="39">
        <v>0</v>
      </c>
      <c r="AC271" s="39">
        <v>0</v>
      </c>
      <c r="AD271" s="39">
        <v>0</v>
      </c>
      <c r="AE271" s="39" t="s">
        <v>37</v>
      </c>
      <c r="AF271" s="65" t="s">
        <v>37</v>
      </c>
      <c r="AG271" s="39" t="s">
        <v>37</v>
      </c>
      <c r="AH271" s="65" t="s">
        <v>37</v>
      </c>
      <c r="AI271" s="40" t="s">
        <v>254</v>
      </c>
      <c r="AJ271" s="15"/>
      <c r="AK271" s="20"/>
      <c r="AM271" s="20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</row>
    <row r="272" spans="1:64" ht="31.5" x14ac:dyDescent="0.25">
      <c r="A272" s="27" t="s">
        <v>705</v>
      </c>
      <c r="B272" s="28" t="s">
        <v>125</v>
      </c>
      <c r="C272" s="29" t="s">
        <v>36</v>
      </c>
      <c r="D272" s="30">
        <f t="shared" ref="D272:AE272" si="79">SUM(D273:D278)</f>
        <v>88.233791110000013</v>
      </c>
      <c r="E272" s="30">
        <f t="shared" si="79"/>
        <v>0</v>
      </c>
      <c r="F272" s="30">
        <f t="shared" si="79"/>
        <v>10.85785909</v>
      </c>
      <c r="G272" s="30">
        <f t="shared" si="79"/>
        <v>0</v>
      </c>
      <c r="H272" s="30">
        <f t="shared" si="79"/>
        <v>0</v>
      </c>
      <c r="I272" s="30">
        <f t="shared" si="79"/>
        <v>0</v>
      </c>
      <c r="J272" s="30">
        <f t="shared" si="79"/>
        <v>0</v>
      </c>
      <c r="K272" s="30">
        <f t="shared" si="79"/>
        <v>0</v>
      </c>
      <c r="L272" s="30">
        <f t="shared" si="79"/>
        <v>2</v>
      </c>
      <c r="M272" s="30">
        <f t="shared" si="79"/>
        <v>0</v>
      </c>
      <c r="N272" s="30">
        <f t="shared" si="79"/>
        <v>0</v>
      </c>
      <c r="O272" s="30">
        <f t="shared" si="79"/>
        <v>0</v>
      </c>
      <c r="P272" s="30">
        <f t="shared" si="79"/>
        <v>0</v>
      </c>
      <c r="Q272" s="30">
        <f t="shared" si="79"/>
        <v>0</v>
      </c>
      <c r="R272" s="30">
        <f t="shared" si="79"/>
        <v>0</v>
      </c>
      <c r="S272" s="30">
        <f t="shared" si="79"/>
        <v>6.8207017000000008</v>
      </c>
      <c r="T272" s="30">
        <f t="shared" si="79"/>
        <v>0</v>
      </c>
      <c r="U272" s="30">
        <f t="shared" si="79"/>
        <v>0</v>
      </c>
      <c r="V272" s="30">
        <f t="shared" si="79"/>
        <v>0</v>
      </c>
      <c r="W272" s="30">
        <f t="shared" si="79"/>
        <v>0</v>
      </c>
      <c r="X272" s="30">
        <f t="shared" si="79"/>
        <v>0</v>
      </c>
      <c r="Y272" s="30">
        <f t="shared" si="79"/>
        <v>1</v>
      </c>
      <c r="Z272" s="30">
        <f t="shared" si="79"/>
        <v>0</v>
      </c>
      <c r="AA272" s="30">
        <f t="shared" si="79"/>
        <v>0</v>
      </c>
      <c r="AB272" s="30">
        <f t="shared" si="79"/>
        <v>0</v>
      </c>
      <c r="AC272" s="30">
        <f t="shared" si="79"/>
        <v>0</v>
      </c>
      <c r="AD272" s="30">
        <f t="shared" si="79"/>
        <v>0</v>
      </c>
      <c r="AE272" s="30">
        <f t="shared" si="79"/>
        <v>0</v>
      </c>
      <c r="AF272" s="31">
        <v>0</v>
      </c>
      <c r="AG272" s="30">
        <f>SUM(AG273:AG278)</f>
        <v>-4.0371573899999991</v>
      </c>
      <c r="AH272" s="31">
        <f t="shared" si="62"/>
        <v>-0.37181891536225481</v>
      </c>
      <c r="AI272" s="32" t="s">
        <v>37</v>
      </c>
      <c r="AJ272" s="15"/>
      <c r="AK272" s="20"/>
      <c r="AM272" s="20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</row>
    <row r="273" spans="1:64" x14ac:dyDescent="0.25">
      <c r="A273" s="37" t="s">
        <v>705</v>
      </c>
      <c r="B273" s="43" t="s">
        <v>706</v>
      </c>
      <c r="C273" s="38" t="s">
        <v>707</v>
      </c>
      <c r="D273" s="39">
        <v>0.88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9">
        <v>0</v>
      </c>
      <c r="O273" s="39">
        <v>0</v>
      </c>
      <c r="P273" s="39">
        <v>0</v>
      </c>
      <c r="Q273" s="39">
        <v>0</v>
      </c>
      <c r="R273" s="39">
        <v>0</v>
      </c>
      <c r="S273" s="39">
        <v>0</v>
      </c>
      <c r="T273" s="39">
        <v>0</v>
      </c>
      <c r="U273" s="39">
        <v>0</v>
      </c>
      <c r="V273" s="39">
        <v>0</v>
      </c>
      <c r="W273" s="39">
        <v>0</v>
      </c>
      <c r="X273" s="39">
        <v>0</v>
      </c>
      <c r="Y273" s="39">
        <v>0</v>
      </c>
      <c r="Z273" s="39">
        <v>0</v>
      </c>
      <c r="AA273" s="39">
        <v>0</v>
      </c>
      <c r="AB273" s="39">
        <v>0</v>
      </c>
      <c r="AC273" s="39">
        <v>0</v>
      </c>
      <c r="AD273" s="39">
        <v>0</v>
      </c>
      <c r="AE273" s="39">
        <f t="shared" ref="AE273:AE278" si="80">R273-E273</f>
        <v>0</v>
      </c>
      <c r="AF273" s="65">
        <v>0</v>
      </c>
      <c r="AG273" s="39">
        <f t="shared" ref="AG273:AG278" si="81">S273-F273</f>
        <v>0</v>
      </c>
      <c r="AH273" s="65">
        <v>0</v>
      </c>
      <c r="AI273" s="40" t="s">
        <v>37</v>
      </c>
      <c r="AJ273" s="15"/>
      <c r="AK273" s="20"/>
      <c r="AM273" s="20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</row>
    <row r="274" spans="1:64" ht="31.5" x14ac:dyDescent="0.25">
      <c r="A274" s="37" t="s">
        <v>705</v>
      </c>
      <c r="B274" s="43" t="s">
        <v>708</v>
      </c>
      <c r="C274" s="38" t="s">
        <v>709</v>
      </c>
      <c r="D274" s="39">
        <v>28.75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9">
        <v>0</v>
      </c>
      <c r="O274" s="39">
        <v>0</v>
      </c>
      <c r="P274" s="39">
        <v>0</v>
      </c>
      <c r="Q274" s="39">
        <v>0</v>
      </c>
      <c r="R274" s="39">
        <v>0</v>
      </c>
      <c r="S274" s="39">
        <v>0</v>
      </c>
      <c r="T274" s="39">
        <v>0</v>
      </c>
      <c r="U274" s="39">
        <v>0</v>
      </c>
      <c r="V274" s="39">
        <v>0</v>
      </c>
      <c r="W274" s="39">
        <v>0</v>
      </c>
      <c r="X274" s="39">
        <v>0</v>
      </c>
      <c r="Y274" s="39">
        <v>0</v>
      </c>
      <c r="Z274" s="39">
        <v>0</v>
      </c>
      <c r="AA274" s="39">
        <v>0</v>
      </c>
      <c r="AB274" s="39">
        <v>0</v>
      </c>
      <c r="AC274" s="39">
        <v>0</v>
      </c>
      <c r="AD274" s="39">
        <v>0</v>
      </c>
      <c r="AE274" s="39">
        <f t="shared" si="80"/>
        <v>0</v>
      </c>
      <c r="AF274" s="65">
        <v>0</v>
      </c>
      <c r="AG274" s="39">
        <f t="shared" si="81"/>
        <v>0</v>
      </c>
      <c r="AH274" s="65">
        <v>0</v>
      </c>
      <c r="AI274" s="40" t="s">
        <v>37</v>
      </c>
      <c r="AJ274" s="15"/>
      <c r="AK274" s="20"/>
      <c r="AM274" s="20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</row>
    <row r="275" spans="1:64" ht="31.5" x14ac:dyDescent="0.25">
      <c r="A275" s="37" t="s">
        <v>705</v>
      </c>
      <c r="B275" s="43" t="s">
        <v>710</v>
      </c>
      <c r="C275" s="38" t="s">
        <v>711</v>
      </c>
      <c r="D275" s="39">
        <v>18.705642320000003</v>
      </c>
      <c r="E275" s="39">
        <v>0</v>
      </c>
      <c r="F275" s="39">
        <v>0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0</v>
      </c>
      <c r="N275" s="39">
        <v>0</v>
      </c>
      <c r="O275" s="39">
        <v>0</v>
      </c>
      <c r="P275" s="39">
        <v>0</v>
      </c>
      <c r="Q275" s="39">
        <v>0</v>
      </c>
      <c r="R275" s="39">
        <v>0</v>
      </c>
      <c r="S275" s="39">
        <v>0</v>
      </c>
      <c r="T275" s="39">
        <v>0</v>
      </c>
      <c r="U275" s="39">
        <v>0</v>
      </c>
      <c r="V275" s="39">
        <v>0</v>
      </c>
      <c r="W275" s="39">
        <v>0</v>
      </c>
      <c r="X275" s="39">
        <v>0</v>
      </c>
      <c r="Y275" s="39">
        <v>0</v>
      </c>
      <c r="Z275" s="39">
        <v>0</v>
      </c>
      <c r="AA275" s="39">
        <v>0</v>
      </c>
      <c r="AB275" s="39">
        <v>0</v>
      </c>
      <c r="AC275" s="39">
        <v>0</v>
      </c>
      <c r="AD275" s="39">
        <v>0</v>
      </c>
      <c r="AE275" s="39">
        <f t="shared" si="80"/>
        <v>0</v>
      </c>
      <c r="AF275" s="65">
        <v>0</v>
      </c>
      <c r="AG275" s="39">
        <f t="shared" si="81"/>
        <v>0</v>
      </c>
      <c r="AH275" s="65">
        <v>0</v>
      </c>
      <c r="AI275" s="40" t="s">
        <v>37</v>
      </c>
      <c r="AJ275" s="15"/>
      <c r="AK275" s="20"/>
      <c r="AM275" s="20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</row>
    <row r="276" spans="1:64" x14ac:dyDescent="0.25">
      <c r="A276" s="37" t="s">
        <v>705</v>
      </c>
      <c r="B276" s="43" t="s">
        <v>712</v>
      </c>
      <c r="C276" s="38" t="s">
        <v>713</v>
      </c>
      <c r="D276" s="39">
        <v>12.29696682</v>
      </c>
      <c r="E276" s="39">
        <v>0</v>
      </c>
      <c r="F276" s="39">
        <v>7.2516771200000001</v>
      </c>
      <c r="G276" s="39">
        <v>0</v>
      </c>
      <c r="H276" s="39">
        <v>0</v>
      </c>
      <c r="I276" s="39">
        <v>0</v>
      </c>
      <c r="J276" s="39">
        <v>0</v>
      </c>
      <c r="K276" s="39" t="s">
        <v>714</v>
      </c>
      <c r="L276" s="39">
        <v>1</v>
      </c>
      <c r="M276" s="39">
        <v>0</v>
      </c>
      <c r="N276" s="39">
        <v>0</v>
      </c>
      <c r="O276" s="39">
        <v>0</v>
      </c>
      <c r="P276" s="39">
        <v>0</v>
      </c>
      <c r="Q276" s="39">
        <v>0</v>
      </c>
      <c r="R276" s="39">
        <v>0</v>
      </c>
      <c r="S276" s="39">
        <v>6.8207017000000008</v>
      </c>
      <c r="T276" s="39">
        <v>0</v>
      </c>
      <c r="U276" s="39">
        <v>0</v>
      </c>
      <c r="V276" s="39">
        <v>0</v>
      </c>
      <c r="W276" s="39">
        <v>0</v>
      </c>
      <c r="X276" s="39" t="s">
        <v>714</v>
      </c>
      <c r="Y276" s="39">
        <v>1</v>
      </c>
      <c r="Z276" s="39">
        <v>0</v>
      </c>
      <c r="AA276" s="39">
        <v>0</v>
      </c>
      <c r="AB276" s="39">
        <v>0</v>
      </c>
      <c r="AC276" s="39">
        <v>0</v>
      </c>
      <c r="AD276" s="39">
        <v>0</v>
      </c>
      <c r="AE276" s="39">
        <f t="shared" si="80"/>
        <v>0</v>
      </c>
      <c r="AF276" s="65">
        <v>0</v>
      </c>
      <c r="AG276" s="39">
        <f t="shared" si="81"/>
        <v>-0.43097541999999933</v>
      </c>
      <c r="AH276" s="65">
        <f t="shared" si="62"/>
        <v>-5.943113749664565E-2</v>
      </c>
      <c r="AI276" s="40" t="s">
        <v>37</v>
      </c>
      <c r="AJ276" s="15"/>
      <c r="AK276" s="20"/>
      <c r="AM276" s="20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</row>
    <row r="277" spans="1:64" ht="31.5" x14ac:dyDescent="0.25">
      <c r="A277" s="37" t="s">
        <v>705</v>
      </c>
      <c r="B277" s="43" t="s">
        <v>715</v>
      </c>
      <c r="C277" s="38" t="s">
        <v>716</v>
      </c>
      <c r="D277" s="39">
        <v>3.6061819700000002</v>
      </c>
      <c r="E277" s="39">
        <v>0</v>
      </c>
      <c r="F277" s="39">
        <v>3.6061819700000002</v>
      </c>
      <c r="G277" s="39">
        <v>0</v>
      </c>
      <c r="H277" s="39">
        <v>0</v>
      </c>
      <c r="I277" s="39">
        <v>0</v>
      </c>
      <c r="J277" s="39">
        <v>0</v>
      </c>
      <c r="K277" s="39" t="s">
        <v>717</v>
      </c>
      <c r="L277" s="39">
        <v>1</v>
      </c>
      <c r="M277" s="39">
        <v>0</v>
      </c>
      <c r="N277" s="39">
        <v>0</v>
      </c>
      <c r="O277" s="39">
        <v>0</v>
      </c>
      <c r="P277" s="39">
        <v>0</v>
      </c>
      <c r="Q277" s="39">
        <v>0</v>
      </c>
      <c r="R277" s="39">
        <v>0</v>
      </c>
      <c r="S277" s="39">
        <v>0</v>
      </c>
      <c r="T277" s="39">
        <v>0</v>
      </c>
      <c r="U277" s="39">
        <v>0</v>
      </c>
      <c r="V277" s="39">
        <v>0</v>
      </c>
      <c r="W277" s="39">
        <v>0</v>
      </c>
      <c r="X277" s="39">
        <v>0</v>
      </c>
      <c r="Y277" s="39">
        <v>0</v>
      </c>
      <c r="Z277" s="39">
        <v>0</v>
      </c>
      <c r="AA277" s="39">
        <v>0</v>
      </c>
      <c r="AB277" s="39">
        <v>0</v>
      </c>
      <c r="AC277" s="39">
        <v>0</v>
      </c>
      <c r="AD277" s="39">
        <v>0</v>
      </c>
      <c r="AE277" s="39">
        <f t="shared" si="80"/>
        <v>0</v>
      </c>
      <c r="AF277" s="65">
        <v>0</v>
      </c>
      <c r="AG277" s="39">
        <f t="shared" si="81"/>
        <v>-3.6061819700000002</v>
      </c>
      <c r="AH277" s="65">
        <f t="shared" si="62"/>
        <v>-1</v>
      </c>
      <c r="AI277" s="40" t="s">
        <v>718</v>
      </c>
      <c r="AJ277" s="15"/>
      <c r="AK277" s="20"/>
      <c r="AM277" s="20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</row>
    <row r="278" spans="1:64" x14ac:dyDescent="0.25">
      <c r="A278" s="37" t="s">
        <v>705</v>
      </c>
      <c r="B278" s="43" t="s">
        <v>719</v>
      </c>
      <c r="C278" s="38" t="s">
        <v>720</v>
      </c>
      <c r="D278" s="39">
        <v>23.995000000000001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39">
        <v>0</v>
      </c>
      <c r="O278" s="39">
        <v>0</v>
      </c>
      <c r="P278" s="39">
        <v>0</v>
      </c>
      <c r="Q278" s="39">
        <v>0</v>
      </c>
      <c r="R278" s="39">
        <v>0</v>
      </c>
      <c r="S278" s="39">
        <v>0</v>
      </c>
      <c r="T278" s="39">
        <v>0</v>
      </c>
      <c r="U278" s="39">
        <v>0</v>
      </c>
      <c r="V278" s="39">
        <v>0</v>
      </c>
      <c r="W278" s="39">
        <v>0</v>
      </c>
      <c r="X278" s="39">
        <v>0</v>
      </c>
      <c r="Y278" s="39">
        <v>0</v>
      </c>
      <c r="Z278" s="39">
        <v>0</v>
      </c>
      <c r="AA278" s="39">
        <v>0</v>
      </c>
      <c r="AB278" s="39">
        <v>0</v>
      </c>
      <c r="AC278" s="39">
        <v>0</v>
      </c>
      <c r="AD278" s="39">
        <v>0</v>
      </c>
      <c r="AE278" s="39">
        <f t="shared" si="80"/>
        <v>0</v>
      </c>
      <c r="AF278" s="65">
        <v>0</v>
      </c>
      <c r="AG278" s="39">
        <f t="shared" si="81"/>
        <v>0</v>
      </c>
      <c r="AH278" s="65">
        <v>0</v>
      </c>
      <c r="AI278" s="40" t="s">
        <v>37</v>
      </c>
      <c r="AJ278" s="15"/>
      <c r="AK278" s="20"/>
      <c r="AM278" s="20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</row>
    <row r="279" spans="1:64" ht="31.5" x14ac:dyDescent="0.25">
      <c r="A279" s="27" t="s">
        <v>721</v>
      </c>
      <c r="B279" s="28" t="s">
        <v>140</v>
      </c>
      <c r="C279" s="29" t="s">
        <v>36</v>
      </c>
      <c r="D279" s="30">
        <f t="shared" ref="D279:AE279" si="82">D280+D284+D285+D286</f>
        <v>666.51052371500009</v>
      </c>
      <c r="E279" s="30">
        <f t="shared" si="82"/>
        <v>0</v>
      </c>
      <c r="F279" s="30">
        <f t="shared" si="82"/>
        <v>175.77757305</v>
      </c>
      <c r="G279" s="30">
        <f t="shared" si="82"/>
        <v>0</v>
      </c>
      <c r="H279" s="30">
        <f t="shared" si="82"/>
        <v>0</v>
      </c>
      <c r="I279" s="30">
        <f t="shared" si="82"/>
        <v>0</v>
      </c>
      <c r="J279" s="30">
        <f t="shared" si="82"/>
        <v>0</v>
      </c>
      <c r="K279" s="30">
        <f t="shared" si="82"/>
        <v>0</v>
      </c>
      <c r="L279" s="30">
        <f t="shared" si="82"/>
        <v>201</v>
      </c>
      <c r="M279" s="30">
        <f t="shared" si="82"/>
        <v>0</v>
      </c>
      <c r="N279" s="30">
        <f t="shared" si="82"/>
        <v>0</v>
      </c>
      <c r="O279" s="30">
        <f t="shared" si="82"/>
        <v>0</v>
      </c>
      <c r="P279" s="30">
        <f t="shared" si="82"/>
        <v>76637</v>
      </c>
      <c r="Q279" s="30">
        <f t="shared" si="82"/>
        <v>0</v>
      </c>
      <c r="R279" s="30">
        <f t="shared" si="82"/>
        <v>0</v>
      </c>
      <c r="S279" s="30">
        <f t="shared" si="82"/>
        <v>120.00848129000002</v>
      </c>
      <c r="T279" s="30">
        <f t="shared" si="82"/>
        <v>0</v>
      </c>
      <c r="U279" s="30">
        <f t="shared" si="82"/>
        <v>0</v>
      </c>
      <c r="V279" s="30">
        <f t="shared" si="82"/>
        <v>0</v>
      </c>
      <c r="W279" s="30">
        <f t="shared" si="82"/>
        <v>0</v>
      </c>
      <c r="X279" s="30">
        <f t="shared" si="82"/>
        <v>0</v>
      </c>
      <c r="Y279" s="30">
        <f t="shared" si="82"/>
        <v>9</v>
      </c>
      <c r="Z279" s="30">
        <f t="shared" si="82"/>
        <v>0.94699999999999995</v>
      </c>
      <c r="AA279" s="30">
        <f t="shared" si="82"/>
        <v>0</v>
      </c>
      <c r="AB279" s="30">
        <f t="shared" si="82"/>
        <v>0</v>
      </c>
      <c r="AC279" s="30">
        <f t="shared" si="82"/>
        <v>0</v>
      </c>
      <c r="AD279" s="30">
        <f t="shared" si="82"/>
        <v>0</v>
      </c>
      <c r="AE279" s="30">
        <f t="shared" si="82"/>
        <v>0</v>
      </c>
      <c r="AF279" s="31">
        <v>0</v>
      </c>
      <c r="AG279" s="30">
        <f>AG280+AG284+AG285+AG286</f>
        <v>-127.26720313</v>
      </c>
      <c r="AH279" s="31">
        <f t="shared" si="62"/>
        <v>-0.72402412276905648</v>
      </c>
      <c r="AI279" s="32" t="s">
        <v>37</v>
      </c>
      <c r="AJ279" s="15"/>
      <c r="AK279" s="20"/>
      <c r="AM279" s="20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</row>
    <row r="280" spans="1:64" ht="31.5" x14ac:dyDescent="0.25">
      <c r="A280" s="27" t="s">
        <v>722</v>
      </c>
      <c r="B280" s="28" t="s">
        <v>142</v>
      </c>
      <c r="C280" s="29" t="s">
        <v>36</v>
      </c>
      <c r="D280" s="30">
        <f t="shared" ref="D280:AE280" si="83">SUM(D281:D283)</f>
        <v>101.2</v>
      </c>
      <c r="E280" s="30">
        <f t="shared" si="83"/>
        <v>0</v>
      </c>
      <c r="F280" s="30">
        <f t="shared" si="83"/>
        <v>100</v>
      </c>
      <c r="G280" s="30">
        <f t="shared" si="83"/>
        <v>0</v>
      </c>
      <c r="H280" s="30">
        <f t="shared" si="83"/>
        <v>0</v>
      </c>
      <c r="I280" s="30">
        <f t="shared" si="83"/>
        <v>0</v>
      </c>
      <c r="J280" s="30">
        <f t="shared" si="83"/>
        <v>0</v>
      </c>
      <c r="K280" s="30">
        <f t="shared" si="83"/>
        <v>0</v>
      </c>
      <c r="L280" s="30">
        <f t="shared" si="83"/>
        <v>1</v>
      </c>
      <c r="M280" s="30">
        <f t="shared" si="83"/>
        <v>0</v>
      </c>
      <c r="N280" s="30">
        <f t="shared" si="83"/>
        <v>0</v>
      </c>
      <c r="O280" s="30">
        <f t="shared" si="83"/>
        <v>0</v>
      </c>
      <c r="P280" s="30">
        <f t="shared" si="83"/>
        <v>0</v>
      </c>
      <c r="Q280" s="30">
        <f t="shared" si="83"/>
        <v>0</v>
      </c>
      <c r="R280" s="30">
        <f t="shared" si="83"/>
        <v>0</v>
      </c>
      <c r="S280" s="30">
        <f t="shared" si="83"/>
        <v>0</v>
      </c>
      <c r="T280" s="30">
        <f t="shared" si="83"/>
        <v>0</v>
      </c>
      <c r="U280" s="30">
        <f t="shared" si="83"/>
        <v>0</v>
      </c>
      <c r="V280" s="30">
        <f t="shared" si="83"/>
        <v>0</v>
      </c>
      <c r="W280" s="30">
        <f t="shared" si="83"/>
        <v>0</v>
      </c>
      <c r="X280" s="30">
        <f t="shared" si="83"/>
        <v>0</v>
      </c>
      <c r="Y280" s="30">
        <f t="shared" si="83"/>
        <v>0</v>
      </c>
      <c r="Z280" s="30">
        <f t="shared" si="83"/>
        <v>0</v>
      </c>
      <c r="AA280" s="30">
        <f t="shared" si="83"/>
        <v>0</v>
      </c>
      <c r="AB280" s="30">
        <f t="shared" si="83"/>
        <v>0</v>
      </c>
      <c r="AC280" s="30">
        <f t="shared" si="83"/>
        <v>0</v>
      </c>
      <c r="AD280" s="30">
        <f t="shared" si="83"/>
        <v>0</v>
      </c>
      <c r="AE280" s="30">
        <f t="shared" si="83"/>
        <v>0</v>
      </c>
      <c r="AF280" s="31">
        <v>0</v>
      </c>
      <c r="AG280" s="30">
        <f>SUM(AG281:AG283)</f>
        <v>-100</v>
      </c>
      <c r="AH280" s="31">
        <f t="shared" si="62"/>
        <v>-1</v>
      </c>
      <c r="AI280" s="32" t="s">
        <v>37</v>
      </c>
      <c r="AJ280" s="15"/>
      <c r="AK280" s="20"/>
      <c r="AM280" s="20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</row>
    <row r="281" spans="1:64" ht="31.5" x14ac:dyDescent="0.25">
      <c r="A281" s="37" t="s">
        <v>722</v>
      </c>
      <c r="B281" s="43" t="s">
        <v>723</v>
      </c>
      <c r="C281" s="38" t="s">
        <v>724</v>
      </c>
      <c r="D281" s="39">
        <v>1.2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9">
        <v>0</v>
      </c>
      <c r="O281" s="39">
        <v>0</v>
      </c>
      <c r="P281" s="39">
        <v>0</v>
      </c>
      <c r="Q281" s="39">
        <v>0</v>
      </c>
      <c r="R281" s="39">
        <v>0</v>
      </c>
      <c r="S281" s="39">
        <v>0</v>
      </c>
      <c r="T281" s="39">
        <v>0</v>
      </c>
      <c r="U281" s="39">
        <v>0</v>
      </c>
      <c r="V281" s="39">
        <v>0</v>
      </c>
      <c r="W281" s="39">
        <v>0</v>
      </c>
      <c r="X281" s="39">
        <v>0</v>
      </c>
      <c r="Y281" s="39">
        <v>0</v>
      </c>
      <c r="Z281" s="39">
        <v>0</v>
      </c>
      <c r="AA281" s="39">
        <v>0</v>
      </c>
      <c r="AB281" s="39">
        <v>0</v>
      </c>
      <c r="AC281" s="39">
        <v>0</v>
      </c>
      <c r="AD281" s="39">
        <v>0</v>
      </c>
      <c r="AE281" s="39">
        <f t="shared" ref="AE281:AE282" si="84">R281-E281</f>
        <v>0</v>
      </c>
      <c r="AF281" s="65">
        <v>0</v>
      </c>
      <c r="AG281" s="39">
        <f t="shared" ref="AG281:AG282" si="85">S281-F281</f>
        <v>0</v>
      </c>
      <c r="AH281" s="65">
        <v>0</v>
      </c>
      <c r="AI281" s="40" t="s">
        <v>37</v>
      </c>
      <c r="AJ281" s="15"/>
      <c r="AK281" s="20"/>
      <c r="AM281" s="20"/>
      <c r="AV281" s="15"/>
      <c r="AW281" s="15"/>
      <c r="AX281" s="15"/>
      <c r="AY281" s="15"/>
      <c r="AZ281" s="15"/>
      <c r="BA281" s="15"/>
      <c r="BB281" s="15"/>
      <c r="BC281" s="15"/>
      <c r="BD281" s="15"/>
      <c r="BE281" s="15"/>
      <c r="BF281" s="15"/>
      <c r="BG281" s="15"/>
      <c r="BH281" s="15"/>
      <c r="BI281" s="15"/>
      <c r="BJ281" s="15"/>
      <c r="BK281" s="15"/>
      <c r="BL281" s="15"/>
    </row>
    <row r="282" spans="1:64" x14ac:dyDescent="0.25">
      <c r="A282" s="37" t="s">
        <v>722</v>
      </c>
      <c r="B282" s="43" t="s">
        <v>725</v>
      </c>
      <c r="C282" s="38" t="s">
        <v>726</v>
      </c>
      <c r="D282" s="39">
        <v>100</v>
      </c>
      <c r="E282" s="39">
        <v>0</v>
      </c>
      <c r="F282" s="39">
        <v>100</v>
      </c>
      <c r="G282" s="39">
        <v>0</v>
      </c>
      <c r="H282" s="39">
        <v>0</v>
      </c>
      <c r="I282" s="39">
        <v>0</v>
      </c>
      <c r="J282" s="39">
        <v>0</v>
      </c>
      <c r="K282" s="39" t="s">
        <v>727</v>
      </c>
      <c r="L282" s="39">
        <v>1</v>
      </c>
      <c r="M282" s="39">
        <v>0</v>
      </c>
      <c r="N282" s="39">
        <v>0</v>
      </c>
      <c r="O282" s="39">
        <v>0</v>
      </c>
      <c r="P282" s="39">
        <v>0</v>
      </c>
      <c r="Q282" s="39">
        <v>0</v>
      </c>
      <c r="R282" s="39">
        <v>0</v>
      </c>
      <c r="S282" s="39">
        <v>0</v>
      </c>
      <c r="T282" s="39">
        <v>0</v>
      </c>
      <c r="U282" s="39">
        <v>0</v>
      </c>
      <c r="V282" s="39">
        <v>0</v>
      </c>
      <c r="W282" s="39">
        <v>0</v>
      </c>
      <c r="X282" s="39">
        <v>0</v>
      </c>
      <c r="Y282" s="39">
        <v>0</v>
      </c>
      <c r="Z282" s="39">
        <v>0</v>
      </c>
      <c r="AA282" s="39">
        <v>0</v>
      </c>
      <c r="AB282" s="39">
        <v>0</v>
      </c>
      <c r="AC282" s="39">
        <v>0</v>
      </c>
      <c r="AD282" s="39">
        <v>0</v>
      </c>
      <c r="AE282" s="39">
        <f t="shared" si="84"/>
        <v>0</v>
      </c>
      <c r="AF282" s="65">
        <v>0</v>
      </c>
      <c r="AG282" s="39">
        <f t="shared" si="85"/>
        <v>-100</v>
      </c>
      <c r="AH282" s="65">
        <f t="shared" si="62"/>
        <v>-1</v>
      </c>
      <c r="AI282" s="40" t="s">
        <v>728</v>
      </c>
      <c r="AJ282" s="15"/>
      <c r="AK282" s="20"/>
      <c r="AM282" s="20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</row>
    <row r="283" spans="1:64" ht="47.25" x14ac:dyDescent="0.25">
      <c r="A283" s="37" t="s">
        <v>722</v>
      </c>
      <c r="B283" s="43" t="s">
        <v>729</v>
      </c>
      <c r="C283" s="38" t="s">
        <v>730</v>
      </c>
      <c r="D283" s="39" t="s">
        <v>37</v>
      </c>
      <c r="E283" s="39" t="s">
        <v>37</v>
      </c>
      <c r="F283" s="39" t="s">
        <v>37</v>
      </c>
      <c r="G283" s="39" t="s">
        <v>37</v>
      </c>
      <c r="H283" s="39" t="s">
        <v>37</v>
      </c>
      <c r="I283" s="39" t="s">
        <v>37</v>
      </c>
      <c r="J283" s="39" t="s">
        <v>37</v>
      </c>
      <c r="K283" s="39" t="s">
        <v>37</v>
      </c>
      <c r="L283" s="39" t="s">
        <v>37</v>
      </c>
      <c r="M283" s="39" t="s">
        <v>37</v>
      </c>
      <c r="N283" s="39" t="s">
        <v>37</v>
      </c>
      <c r="O283" s="39" t="s">
        <v>37</v>
      </c>
      <c r="P283" s="39" t="s">
        <v>37</v>
      </c>
      <c r="Q283" s="39" t="s">
        <v>37</v>
      </c>
      <c r="R283" s="39">
        <v>0</v>
      </c>
      <c r="S283" s="39">
        <v>0</v>
      </c>
      <c r="T283" s="39">
        <v>0</v>
      </c>
      <c r="U283" s="39">
        <v>0</v>
      </c>
      <c r="V283" s="39">
        <v>0</v>
      </c>
      <c r="W283" s="39">
        <v>0</v>
      </c>
      <c r="X283" s="39">
        <v>0</v>
      </c>
      <c r="Y283" s="39">
        <v>0</v>
      </c>
      <c r="Z283" s="39">
        <v>0</v>
      </c>
      <c r="AA283" s="39">
        <v>0</v>
      </c>
      <c r="AB283" s="39">
        <v>0</v>
      </c>
      <c r="AC283" s="39">
        <v>0</v>
      </c>
      <c r="AD283" s="39">
        <v>0</v>
      </c>
      <c r="AE283" s="39" t="s">
        <v>37</v>
      </c>
      <c r="AF283" s="65" t="s">
        <v>37</v>
      </c>
      <c r="AG283" s="39" t="s">
        <v>37</v>
      </c>
      <c r="AH283" s="65" t="s">
        <v>37</v>
      </c>
      <c r="AI283" s="40" t="s">
        <v>374</v>
      </c>
      <c r="AJ283" s="15"/>
      <c r="AK283" s="20"/>
      <c r="AM283" s="20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  <c r="BF283" s="15"/>
      <c r="BG283" s="15"/>
      <c r="BH283" s="15"/>
      <c r="BI283" s="15"/>
      <c r="BJ283" s="15"/>
      <c r="BK283" s="15"/>
      <c r="BL283" s="15"/>
    </row>
    <row r="284" spans="1:64" ht="31.5" x14ac:dyDescent="0.25">
      <c r="A284" s="27" t="s">
        <v>731</v>
      </c>
      <c r="B284" s="28" t="s">
        <v>180</v>
      </c>
      <c r="C284" s="29" t="s">
        <v>36</v>
      </c>
      <c r="D284" s="30">
        <v>0</v>
      </c>
      <c r="E284" s="30">
        <v>0</v>
      </c>
      <c r="F284" s="30">
        <v>0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0">
        <v>0</v>
      </c>
      <c r="Y284" s="30">
        <v>0</v>
      </c>
      <c r="Z284" s="30">
        <v>0</v>
      </c>
      <c r="AA284" s="30">
        <v>0</v>
      </c>
      <c r="AB284" s="30">
        <v>0</v>
      </c>
      <c r="AC284" s="30">
        <v>0</v>
      </c>
      <c r="AD284" s="30">
        <v>0</v>
      </c>
      <c r="AE284" s="30">
        <v>0</v>
      </c>
      <c r="AF284" s="31">
        <v>0</v>
      </c>
      <c r="AG284" s="30">
        <v>0</v>
      </c>
      <c r="AH284" s="31">
        <v>0</v>
      </c>
      <c r="AI284" s="32" t="s">
        <v>37</v>
      </c>
      <c r="AJ284" s="15"/>
      <c r="AK284" s="20"/>
      <c r="AM284" s="20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</row>
    <row r="285" spans="1:64" ht="31.5" x14ac:dyDescent="0.25">
      <c r="A285" s="27" t="s">
        <v>732</v>
      </c>
      <c r="B285" s="28" t="s">
        <v>182</v>
      </c>
      <c r="C285" s="29" t="s">
        <v>36</v>
      </c>
      <c r="D285" s="30">
        <v>0</v>
      </c>
      <c r="E285" s="30">
        <v>0</v>
      </c>
      <c r="F285" s="30">
        <v>0</v>
      </c>
      <c r="G285" s="30">
        <v>0</v>
      </c>
      <c r="H285" s="30">
        <v>0</v>
      </c>
      <c r="I285" s="30">
        <v>0</v>
      </c>
      <c r="J285" s="30">
        <v>0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0">
        <v>0</v>
      </c>
      <c r="Z285" s="30">
        <v>0</v>
      </c>
      <c r="AA285" s="30">
        <v>0</v>
      </c>
      <c r="AB285" s="30">
        <v>0</v>
      </c>
      <c r="AC285" s="30">
        <v>0</v>
      </c>
      <c r="AD285" s="30">
        <v>0</v>
      </c>
      <c r="AE285" s="30">
        <v>0</v>
      </c>
      <c r="AF285" s="31">
        <v>0</v>
      </c>
      <c r="AG285" s="30">
        <v>0</v>
      </c>
      <c r="AH285" s="31">
        <v>0</v>
      </c>
      <c r="AI285" s="32" t="s">
        <v>37</v>
      </c>
      <c r="AJ285" s="15"/>
      <c r="AK285" s="20"/>
      <c r="AM285" s="20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</row>
    <row r="286" spans="1:64" ht="31.5" x14ac:dyDescent="0.25">
      <c r="A286" s="27" t="s">
        <v>733</v>
      </c>
      <c r="B286" s="28" t="s">
        <v>225</v>
      </c>
      <c r="C286" s="29" t="s">
        <v>36</v>
      </c>
      <c r="D286" s="30">
        <f>SUM(D287:D301)</f>
        <v>565.31052371500004</v>
      </c>
      <c r="E286" s="30">
        <f>SUM(E287:E301)</f>
        <v>0</v>
      </c>
      <c r="F286" s="30">
        <f t="shared" ref="F286:AG286" si="86">SUM(F287:F301)</f>
        <v>75.777573050000001</v>
      </c>
      <c r="G286" s="30">
        <f t="shared" si="86"/>
        <v>0</v>
      </c>
      <c r="H286" s="30">
        <f t="shared" si="86"/>
        <v>0</v>
      </c>
      <c r="I286" s="30">
        <f t="shared" si="86"/>
        <v>0</v>
      </c>
      <c r="J286" s="30">
        <f t="shared" si="86"/>
        <v>0</v>
      </c>
      <c r="K286" s="30">
        <f t="shared" si="86"/>
        <v>0</v>
      </c>
      <c r="L286" s="30">
        <f t="shared" si="86"/>
        <v>200</v>
      </c>
      <c r="M286" s="30">
        <f t="shared" si="86"/>
        <v>0</v>
      </c>
      <c r="N286" s="30">
        <f t="shared" si="86"/>
        <v>0</v>
      </c>
      <c r="O286" s="30">
        <f t="shared" si="86"/>
        <v>0</v>
      </c>
      <c r="P286" s="30">
        <f t="shared" si="86"/>
        <v>76637</v>
      </c>
      <c r="Q286" s="30">
        <f t="shared" si="86"/>
        <v>0</v>
      </c>
      <c r="R286" s="30">
        <f t="shared" si="86"/>
        <v>0</v>
      </c>
      <c r="S286" s="30">
        <f t="shared" si="86"/>
        <v>120.00848129000002</v>
      </c>
      <c r="T286" s="30">
        <f t="shared" si="86"/>
        <v>0</v>
      </c>
      <c r="U286" s="30">
        <f t="shared" si="86"/>
        <v>0</v>
      </c>
      <c r="V286" s="30">
        <f t="shared" si="86"/>
        <v>0</v>
      </c>
      <c r="W286" s="30">
        <f t="shared" si="86"/>
        <v>0</v>
      </c>
      <c r="X286" s="30">
        <f t="shared" si="86"/>
        <v>0</v>
      </c>
      <c r="Y286" s="30">
        <f t="shared" si="86"/>
        <v>9</v>
      </c>
      <c r="Z286" s="30">
        <f t="shared" si="86"/>
        <v>0.94699999999999995</v>
      </c>
      <c r="AA286" s="30">
        <f t="shared" si="86"/>
        <v>0</v>
      </c>
      <c r="AB286" s="30">
        <f t="shared" si="86"/>
        <v>0</v>
      </c>
      <c r="AC286" s="30">
        <f t="shared" si="86"/>
        <v>0</v>
      </c>
      <c r="AD286" s="30">
        <f t="shared" si="86"/>
        <v>0</v>
      </c>
      <c r="AE286" s="30">
        <f t="shared" si="86"/>
        <v>0</v>
      </c>
      <c r="AF286" s="31">
        <v>0</v>
      </c>
      <c r="AG286" s="30">
        <f t="shared" si="86"/>
        <v>-27.267203129999999</v>
      </c>
      <c r="AH286" s="31">
        <f t="shared" ref="AH286:AH334" si="87">AG286/F286</f>
        <v>-0.35983209850239456</v>
      </c>
      <c r="AI286" s="32" t="s">
        <v>37</v>
      </c>
      <c r="AJ286" s="15"/>
      <c r="AK286" s="20"/>
      <c r="AM286" s="20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</row>
    <row r="287" spans="1:64" ht="31.5" x14ac:dyDescent="0.25">
      <c r="A287" s="37" t="s">
        <v>733</v>
      </c>
      <c r="B287" s="43" t="s">
        <v>734</v>
      </c>
      <c r="C287" s="38" t="s">
        <v>735</v>
      </c>
      <c r="D287" s="39">
        <v>170.09186041999999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>
        <v>0</v>
      </c>
      <c r="Q287" s="39">
        <v>0</v>
      </c>
      <c r="R287" s="39">
        <v>0</v>
      </c>
      <c r="S287" s="39">
        <v>0</v>
      </c>
      <c r="T287" s="39">
        <v>0</v>
      </c>
      <c r="U287" s="39">
        <v>0</v>
      </c>
      <c r="V287" s="39">
        <v>0</v>
      </c>
      <c r="W287" s="39">
        <v>0</v>
      </c>
      <c r="X287" s="39">
        <v>0</v>
      </c>
      <c r="Y287" s="39">
        <v>0</v>
      </c>
      <c r="Z287" s="39">
        <v>0</v>
      </c>
      <c r="AA287" s="39">
        <v>0</v>
      </c>
      <c r="AB287" s="39">
        <v>0</v>
      </c>
      <c r="AC287" s="39">
        <v>0</v>
      </c>
      <c r="AD287" s="39">
        <v>0</v>
      </c>
      <c r="AE287" s="39">
        <f t="shared" ref="AE287:AE297" si="88">R287-E287</f>
        <v>0</v>
      </c>
      <c r="AF287" s="65">
        <v>0</v>
      </c>
      <c r="AG287" s="39">
        <f t="shared" ref="AG287:AG297" si="89">S287-F287</f>
        <v>0</v>
      </c>
      <c r="AH287" s="65">
        <v>0</v>
      </c>
      <c r="AI287" s="40" t="s">
        <v>37</v>
      </c>
      <c r="AJ287" s="15"/>
      <c r="AK287" s="20"/>
      <c r="AM287" s="20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</row>
    <row r="288" spans="1:64" ht="40.5" customHeight="1" x14ac:dyDescent="0.25">
      <c r="A288" s="37" t="s">
        <v>733</v>
      </c>
      <c r="B288" s="43" t="s">
        <v>736</v>
      </c>
      <c r="C288" s="38" t="s">
        <v>737</v>
      </c>
      <c r="D288" s="39">
        <v>22.916442605</v>
      </c>
      <c r="E288" s="39">
        <v>0</v>
      </c>
      <c r="F288" s="39">
        <v>2.8167917700000005</v>
      </c>
      <c r="G288" s="39">
        <v>0</v>
      </c>
      <c r="H288" s="39">
        <v>0</v>
      </c>
      <c r="I288" s="39">
        <v>0</v>
      </c>
      <c r="J288" s="39">
        <v>0</v>
      </c>
      <c r="K288" s="39" t="s">
        <v>305</v>
      </c>
      <c r="L288" s="39">
        <v>1</v>
      </c>
      <c r="M288" s="39">
        <v>0</v>
      </c>
      <c r="N288" s="39">
        <v>0</v>
      </c>
      <c r="O288" s="39">
        <v>0</v>
      </c>
      <c r="P288" s="39">
        <v>0</v>
      </c>
      <c r="Q288" s="39">
        <v>0</v>
      </c>
      <c r="R288" s="39">
        <v>0</v>
      </c>
      <c r="S288" s="39">
        <v>0</v>
      </c>
      <c r="T288" s="39">
        <v>0</v>
      </c>
      <c r="U288" s="39">
        <v>0</v>
      </c>
      <c r="V288" s="39">
        <v>0</v>
      </c>
      <c r="W288" s="39">
        <v>0</v>
      </c>
      <c r="X288" s="39">
        <v>0</v>
      </c>
      <c r="Y288" s="39">
        <v>0</v>
      </c>
      <c r="Z288" s="39">
        <v>0</v>
      </c>
      <c r="AA288" s="39">
        <v>0</v>
      </c>
      <c r="AB288" s="39">
        <v>0</v>
      </c>
      <c r="AC288" s="39">
        <v>0</v>
      </c>
      <c r="AD288" s="39">
        <v>0</v>
      </c>
      <c r="AE288" s="39">
        <f t="shared" si="88"/>
        <v>0</v>
      </c>
      <c r="AF288" s="65">
        <v>0</v>
      </c>
      <c r="AG288" s="39">
        <f t="shared" si="89"/>
        <v>-2.8167917700000005</v>
      </c>
      <c r="AH288" s="65">
        <f t="shared" si="87"/>
        <v>-1</v>
      </c>
      <c r="AI288" s="40" t="s">
        <v>306</v>
      </c>
      <c r="AJ288" s="15"/>
      <c r="AK288" s="20"/>
      <c r="AM288" s="20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</row>
    <row r="289" spans="1:64" ht="31.5" x14ac:dyDescent="0.25">
      <c r="A289" s="37" t="s">
        <v>733</v>
      </c>
      <c r="B289" s="43" t="s">
        <v>738</v>
      </c>
      <c r="C289" s="38" t="s">
        <v>739</v>
      </c>
      <c r="D289" s="39">
        <v>164.78720962</v>
      </c>
      <c r="E289" s="39">
        <v>0</v>
      </c>
      <c r="F289" s="39">
        <v>36.139042849999996</v>
      </c>
      <c r="G289" s="39">
        <v>0</v>
      </c>
      <c r="H289" s="39">
        <v>0</v>
      </c>
      <c r="I289" s="39">
        <v>0</v>
      </c>
      <c r="J289" s="39">
        <v>0</v>
      </c>
      <c r="K289" s="39" t="s">
        <v>740</v>
      </c>
      <c r="L289" s="39">
        <v>112</v>
      </c>
      <c r="M289" s="39">
        <v>0</v>
      </c>
      <c r="N289" s="39">
        <v>0</v>
      </c>
      <c r="O289" s="39">
        <v>0</v>
      </c>
      <c r="P289" s="39">
        <v>0</v>
      </c>
      <c r="Q289" s="39">
        <v>0</v>
      </c>
      <c r="R289" s="39">
        <v>0</v>
      </c>
      <c r="S289" s="39">
        <v>36.231583559999997</v>
      </c>
      <c r="T289" s="39">
        <v>0</v>
      </c>
      <c r="U289" s="39">
        <v>0</v>
      </c>
      <c r="V289" s="39">
        <v>0</v>
      </c>
      <c r="W289" s="39">
        <v>0</v>
      </c>
      <c r="X289" s="39" t="s">
        <v>741</v>
      </c>
      <c r="Y289" s="39">
        <v>0</v>
      </c>
      <c r="Z289" s="39">
        <v>0.94699999999999995</v>
      </c>
      <c r="AA289" s="39">
        <v>0</v>
      </c>
      <c r="AB289" s="39">
        <v>0</v>
      </c>
      <c r="AC289" s="39">
        <v>0</v>
      </c>
      <c r="AD289" s="39">
        <v>0</v>
      </c>
      <c r="AE289" s="39">
        <f t="shared" si="88"/>
        <v>0</v>
      </c>
      <c r="AF289" s="65">
        <v>0</v>
      </c>
      <c r="AG289" s="39">
        <f t="shared" si="89"/>
        <v>9.2540710000001525E-2</v>
      </c>
      <c r="AH289" s="65">
        <f t="shared" si="87"/>
        <v>2.5606851400050718E-3</v>
      </c>
      <c r="AI289" s="40" t="s">
        <v>37</v>
      </c>
      <c r="AJ289" s="15"/>
      <c r="AK289" s="20"/>
      <c r="AM289" s="20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</row>
    <row r="290" spans="1:64" ht="31.5" x14ac:dyDescent="0.25">
      <c r="A290" s="37" t="s">
        <v>733</v>
      </c>
      <c r="B290" s="43" t="s">
        <v>742</v>
      </c>
      <c r="C290" s="38" t="s">
        <v>743</v>
      </c>
      <c r="D290" s="39">
        <v>9.7729999999999997</v>
      </c>
      <c r="E290" s="39">
        <v>0</v>
      </c>
      <c r="F290" s="39">
        <v>9.7729999999999997</v>
      </c>
      <c r="G290" s="39">
        <v>0</v>
      </c>
      <c r="H290" s="39">
        <v>0</v>
      </c>
      <c r="I290" s="39">
        <v>0</v>
      </c>
      <c r="J290" s="39">
        <v>0</v>
      </c>
      <c r="K290" s="39" t="s">
        <v>744</v>
      </c>
      <c r="L290" s="39">
        <v>1</v>
      </c>
      <c r="M290" s="39">
        <v>0</v>
      </c>
      <c r="N290" s="39">
        <v>0</v>
      </c>
      <c r="O290" s="39">
        <v>0</v>
      </c>
      <c r="P290" s="39">
        <v>0</v>
      </c>
      <c r="Q290" s="39">
        <v>0</v>
      </c>
      <c r="R290" s="39">
        <v>0</v>
      </c>
      <c r="S290" s="39">
        <v>9.9324063599999999</v>
      </c>
      <c r="T290" s="39">
        <v>0</v>
      </c>
      <c r="U290" s="39">
        <v>0</v>
      </c>
      <c r="V290" s="39">
        <v>0</v>
      </c>
      <c r="W290" s="39">
        <v>0</v>
      </c>
      <c r="X290" s="39" t="s">
        <v>745</v>
      </c>
      <c r="Y290" s="39">
        <v>1</v>
      </c>
      <c r="Z290" s="39">
        <v>0</v>
      </c>
      <c r="AA290" s="39">
        <v>0</v>
      </c>
      <c r="AB290" s="39">
        <v>0</v>
      </c>
      <c r="AC290" s="39">
        <v>0</v>
      </c>
      <c r="AD290" s="39">
        <v>0</v>
      </c>
      <c r="AE290" s="39">
        <f t="shared" si="88"/>
        <v>0</v>
      </c>
      <c r="AF290" s="65">
        <v>0</v>
      </c>
      <c r="AG290" s="39">
        <f t="shared" si="89"/>
        <v>0.15940636000000019</v>
      </c>
      <c r="AH290" s="65">
        <f t="shared" si="87"/>
        <v>1.6310893277396928E-2</v>
      </c>
      <c r="AI290" s="40" t="s">
        <v>37</v>
      </c>
      <c r="AJ290" s="15"/>
      <c r="AK290" s="20"/>
      <c r="AM290" s="20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</row>
    <row r="291" spans="1:64" ht="47.25" x14ac:dyDescent="0.25">
      <c r="A291" s="37" t="s">
        <v>733</v>
      </c>
      <c r="B291" s="43" t="s">
        <v>746</v>
      </c>
      <c r="C291" s="38" t="s">
        <v>747</v>
      </c>
      <c r="D291" s="39" t="s">
        <v>37</v>
      </c>
      <c r="E291" s="39" t="s">
        <v>37</v>
      </c>
      <c r="F291" s="39" t="s">
        <v>37</v>
      </c>
      <c r="G291" s="39" t="s">
        <v>37</v>
      </c>
      <c r="H291" s="39" t="s">
        <v>37</v>
      </c>
      <c r="I291" s="39" t="s">
        <v>37</v>
      </c>
      <c r="J291" s="39" t="s">
        <v>37</v>
      </c>
      <c r="K291" s="39" t="s">
        <v>37</v>
      </c>
      <c r="L291" s="39" t="s">
        <v>37</v>
      </c>
      <c r="M291" s="39" t="s">
        <v>37</v>
      </c>
      <c r="N291" s="39" t="s">
        <v>37</v>
      </c>
      <c r="O291" s="39" t="s">
        <v>37</v>
      </c>
      <c r="P291" s="39" t="s">
        <v>37</v>
      </c>
      <c r="Q291" s="39" t="s">
        <v>37</v>
      </c>
      <c r="R291" s="39">
        <v>0</v>
      </c>
      <c r="S291" s="39">
        <v>0</v>
      </c>
      <c r="T291" s="39">
        <v>0</v>
      </c>
      <c r="U291" s="39">
        <v>0</v>
      </c>
      <c r="V291" s="39">
        <v>0</v>
      </c>
      <c r="W291" s="39">
        <v>0</v>
      </c>
      <c r="X291" s="39">
        <v>0</v>
      </c>
      <c r="Y291" s="39">
        <v>0</v>
      </c>
      <c r="Z291" s="39">
        <v>0</v>
      </c>
      <c r="AA291" s="39">
        <v>0</v>
      </c>
      <c r="AB291" s="39">
        <v>0</v>
      </c>
      <c r="AC291" s="39">
        <v>0</v>
      </c>
      <c r="AD291" s="39">
        <v>0</v>
      </c>
      <c r="AE291" s="39" t="s">
        <v>37</v>
      </c>
      <c r="AF291" s="65" t="s">
        <v>37</v>
      </c>
      <c r="AG291" s="39" t="s">
        <v>37</v>
      </c>
      <c r="AH291" s="65" t="s">
        <v>37</v>
      </c>
      <c r="AI291" s="40" t="s">
        <v>748</v>
      </c>
      <c r="AJ291" s="15"/>
      <c r="AK291" s="20"/>
      <c r="AM291" s="20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</row>
    <row r="292" spans="1:64" ht="41.25" customHeight="1" x14ac:dyDescent="0.25">
      <c r="A292" s="37" t="s">
        <v>733</v>
      </c>
      <c r="B292" s="43" t="s">
        <v>749</v>
      </c>
      <c r="C292" s="38" t="s">
        <v>750</v>
      </c>
      <c r="D292" s="39">
        <v>9.8930580799999994</v>
      </c>
      <c r="E292" s="39">
        <v>0</v>
      </c>
      <c r="F292" s="39">
        <v>2.5034784299999999</v>
      </c>
      <c r="G292" s="39">
        <v>0</v>
      </c>
      <c r="H292" s="39">
        <v>0</v>
      </c>
      <c r="I292" s="39">
        <v>0</v>
      </c>
      <c r="J292" s="39">
        <v>0</v>
      </c>
      <c r="K292" s="39" t="s">
        <v>305</v>
      </c>
      <c r="L292" s="39">
        <v>1</v>
      </c>
      <c r="M292" s="39">
        <v>0</v>
      </c>
      <c r="N292" s="39">
        <v>0</v>
      </c>
      <c r="O292" s="39">
        <v>0</v>
      </c>
      <c r="P292" s="39">
        <v>0</v>
      </c>
      <c r="Q292" s="39">
        <v>0</v>
      </c>
      <c r="R292" s="39">
        <v>0</v>
      </c>
      <c r="S292" s="39">
        <v>0</v>
      </c>
      <c r="T292" s="39">
        <v>0</v>
      </c>
      <c r="U292" s="39">
        <v>0</v>
      </c>
      <c r="V292" s="39">
        <v>0</v>
      </c>
      <c r="W292" s="39">
        <v>0</v>
      </c>
      <c r="X292" s="39">
        <v>0</v>
      </c>
      <c r="Y292" s="39">
        <v>0</v>
      </c>
      <c r="Z292" s="39">
        <v>0</v>
      </c>
      <c r="AA292" s="39">
        <v>0</v>
      </c>
      <c r="AB292" s="39">
        <v>0</v>
      </c>
      <c r="AC292" s="39">
        <v>0</v>
      </c>
      <c r="AD292" s="39">
        <v>0</v>
      </c>
      <c r="AE292" s="39">
        <f t="shared" si="88"/>
        <v>0</v>
      </c>
      <c r="AF292" s="65">
        <v>0</v>
      </c>
      <c r="AG292" s="39">
        <f t="shared" si="89"/>
        <v>-2.5034784299999999</v>
      </c>
      <c r="AH292" s="65">
        <f t="shared" si="87"/>
        <v>-1</v>
      </c>
      <c r="AI292" s="40" t="s">
        <v>306</v>
      </c>
      <c r="AJ292" s="15"/>
      <c r="AK292" s="20"/>
      <c r="AM292" s="20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</row>
    <row r="293" spans="1:64" ht="126.75" customHeight="1" x14ac:dyDescent="0.25">
      <c r="A293" s="37" t="s">
        <v>733</v>
      </c>
      <c r="B293" s="43" t="s">
        <v>751</v>
      </c>
      <c r="C293" s="38" t="s">
        <v>752</v>
      </c>
      <c r="D293" s="39">
        <v>140.85199299000001</v>
      </c>
      <c r="E293" s="39">
        <v>0</v>
      </c>
      <c r="F293" s="39">
        <v>0</v>
      </c>
      <c r="G293" s="39">
        <v>0</v>
      </c>
      <c r="H293" s="39">
        <v>0</v>
      </c>
      <c r="I293" s="39">
        <v>0</v>
      </c>
      <c r="J293" s="39">
        <v>0</v>
      </c>
      <c r="K293" s="39">
        <v>0</v>
      </c>
      <c r="L293" s="39">
        <v>0</v>
      </c>
      <c r="M293" s="39">
        <v>0</v>
      </c>
      <c r="N293" s="39">
        <v>0</v>
      </c>
      <c r="O293" s="39">
        <v>0</v>
      </c>
      <c r="P293" s="39">
        <v>0</v>
      </c>
      <c r="Q293" s="39">
        <v>0</v>
      </c>
      <c r="R293" s="39">
        <v>0</v>
      </c>
      <c r="S293" s="39">
        <v>2.3463799999999999</v>
      </c>
      <c r="T293" s="39">
        <v>0</v>
      </c>
      <c r="U293" s="39">
        <v>0</v>
      </c>
      <c r="V293" s="39">
        <v>0</v>
      </c>
      <c r="W293" s="39">
        <v>0</v>
      </c>
      <c r="X293" s="39">
        <v>0</v>
      </c>
      <c r="Y293" s="39">
        <v>0</v>
      </c>
      <c r="Z293" s="39">
        <v>0</v>
      </c>
      <c r="AA293" s="39">
        <v>0</v>
      </c>
      <c r="AB293" s="39">
        <v>0</v>
      </c>
      <c r="AC293" s="39">
        <v>0</v>
      </c>
      <c r="AD293" s="39">
        <v>0</v>
      </c>
      <c r="AE293" s="39">
        <f t="shared" si="88"/>
        <v>0</v>
      </c>
      <c r="AF293" s="65">
        <v>0</v>
      </c>
      <c r="AG293" s="39">
        <f t="shared" si="89"/>
        <v>2.3463799999999999</v>
      </c>
      <c r="AH293" s="65">
        <v>1</v>
      </c>
      <c r="AI293" s="40" t="s">
        <v>753</v>
      </c>
      <c r="AJ293" s="15"/>
      <c r="AK293" s="20"/>
      <c r="AM293" s="20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</row>
    <row r="294" spans="1:64" ht="31.5" x14ac:dyDescent="0.25">
      <c r="A294" s="37" t="s">
        <v>733</v>
      </c>
      <c r="B294" s="43" t="s">
        <v>754</v>
      </c>
      <c r="C294" s="38" t="s">
        <v>755</v>
      </c>
      <c r="D294" s="39" t="s">
        <v>37</v>
      </c>
      <c r="E294" s="39" t="s">
        <v>37</v>
      </c>
      <c r="F294" s="39" t="s">
        <v>37</v>
      </c>
      <c r="G294" s="39" t="s">
        <v>37</v>
      </c>
      <c r="H294" s="39" t="s">
        <v>37</v>
      </c>
      <c r="I294" s="39" t="s">
        <v>37</v>
      </c>
      <c r="J294" s="39" t="s">
        <v>37</v>
      </c>
      <c r="K294" s="39" t="s">
        <v>37</v>
      </c>
      <c r="L294" s="39" t="s">
        <v>37</v>
      </c>
      <c r="M294" s="39" t="s">
        <v>37</v>
      </c>
      <c r="N294" s="39" t="s">
        <v>37</v>
      </c>
      <c r="O294" s="39" t="s">
        <v>37</v>
      </c>
      <c r="P294" s="39" t="s">
        <v>37</v>
      </c>
      <c r="Q294" s="39" t="s">
        <v>37</v>
      </c>
      <c r="R294" s="39">
        <v>0</v>
      </c>
      <c r="S294" s="39">
        <v>0</v>
      </c>
      <c r="T294" s="39">
        <v>0</v>
      </c>
      <c r="U294" s="39">
        <v>0</v>
      </c>
      <c r="V294" s="39">
        <v>0</v>
      </c>
      <c r="W294" s="39">
        <v>0</v>
      </c>
      <c r="X294" s="39">
        <v>0</v>
      </c>
      <c r="Y294" s="39">
        <v>0</v>
      </c>
      <c r="Z294" s="39">
        <v>0</v>
      </c>
      <c r="AA294" s="39">
        <v>0</v>
      </c>
      <c r="AB294" s="39">
        <v>0</v>
      </c>
      <c r="AC294" s="39">
        <v>0</v>
      </c>
      <c r="AD294" s="39">
        <v>0</v>
      </c>
      <c r="AE294" s="39" t="s">
        <v>37</v>
      </c>
      <c r="AF294" s="65" t="s">
        <v>37</v>
      </c>
      <c r="AG294" s="39" t="s">
        <v>37</v>
      </c>
      <c r="AH294" s="65" t="s">
        <v>37</v>
      </c>
      <c r="AI294" s="40" t="s">
        <v>254</v>
      </c>
      <c r="AJ294" s="15"/>
      <c r="AK294" s="20"/>
      <c r="AM294" s="20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</row>
    <row r="295" spans="1:64" ht="63" x14ac:dyDescent="0.25">
      <c r="A295" s="41" t="s">
        <v>733</v>
      </c>
      <c r="B295" s="42" t="s">
        <v>756</v>
      </c>
      <c r="C295" s="43" t="s">
        <v>757</v>
      </c>
      <c r="D295" s="39" t="s">
        <v>37</v>
      </c>
      <c r="E295" s="39" t="s">
        <v>37</v>
      </c>
      <c r="F295" s="39" t="s">
        <v>37</v>
      </c>
      <c r="G295" s="39" t="s">
        <v>37</v>
      </c>
      <c r="H295" s="39" t="s">
        <v>37</v>
      </c>
      <c r="I295" s="39" t="s">
        <v>37</v>
      </c>
      <c r="J295" s="39" t="s">
        <v>37</v>
      </c>
      <c r="K295" s="39" t="s">
        <v>37</v>
      </c>
      <c r="L295" s="39" t="s">
        <v>37</v>
      </c>
      <c r="M295" s="39" t="s">
        <v>37</v>
      </c>
      <c r="N295" s="39" t="s">
        <v>37</v>
      </c>
      <c r="O295" s="39" t="s">
        <v>37</v>
      </c>
      <c r="P295" s="39" t="s">
        <v>37</v>
      </c>
      <c r="Q295" s="39" t="s">
        <v>37</v>
      </c>
      <c r="R295" s="39">
        <v>0</v>
      </c>
      <c r="S295" s="39">
        <v>44.0267476</v>
      </c>
      <c r="T295" s="39">
        <v>0</v>
      </c>
      <c r="U295" s="39">
        <v>0</v>
      </c>
      <c r="V295" s="39">
        <v>0</v>
      </c>
      <c r="W295" s="39">
        <v>0</v>
      </c>
      <c r="X295" s="39" t="s">
        <v>758</v>
      </c>
      <c r="Y295" s="39">
        <v>1</v>
      </c>
      <c r="Z295" s="39">
        <v>0</v>
      </c>
      <c r="AA295" s="39">
        <v>0</v>
      </c>
      <c r="AB295" s="39">
        <v>0</v>
      </c>
      <c r="AC295" s="39">
        <v>0</v>
      </c>
      <c r="AD295" s="39">
        <v>0</v>
      </c>
      <c r="AE295" s="39" t="s">
        <v>37</v>
      </c>
      <c r="AF295" s="65" t="s">
        <v>37</v>
      </c>
      <c r="AG295" s="39" t="s">
        <v>37</v>
      </c>
      <c r="AH295" s="65" t="s">
        <v>37</v>
      </c>
      <c r="AI295" s="40" t="s">
        <v>759</v>
      </c>
      <c r="AJ295" s="15"/>
      <c r="AK295" s="20"/>
      <c r="AM295" s="20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</row>
    <row r="296" spans="1:64" ht="63" x14ac:dyDescent="0.25">
      <c r="A296" s="37" t="s">
        <v>733</v>
      </c>
      <c r="B296" s="43" t="s">
        <v>760</v>
      </c>
      <c r="C296" s="38" t="s">
        <v>761</v>
      </c>
      <c r="D296" s="39">
        <v>36.996960000000001</v>
      </c>
      <c r="E296" s="39">
        <v>0</v>
      </c>
      <c r="F296" s="39">
        <v>14.545260000000001</v>
      </c>
      <c r="G296" s="39">
        <v>0</v>
      </c>
      <c r="H296" s="39">
        <v>0</v>
      </c>
      <c r="I296" s="39">
        <v>0</v>
      </c>
      <c r="J296" s="39">
        <v>0</v>
      </c>
      <c r="K296" s="39" t="s">
        <v>762</v>
      </c>
      <c r="L296" s="39">
        <v>0</v>
      </c>
      <c r="M296" s="39">
        <v>0</v>
      </c>
      <c r="N296" s="39">
        <v>0</v>
      </c>
      <c r="O296" s="39">
        <v>0</v>
      </c>
      <c r="P296" s="39">
        <v>76637</v>
      </c>
      <c r="Q296" s="39">
        <v>0</v>
      </c>
      <c r="R296" s="39">
        <v>0</v>
      </c>
      <c r="S296" s="39">
        <v>0</v>
      </c>
      <c r="T296" s="39">
        <v>0</v>
      </c>
      <c r="U296" s="39">
        <v>0</v>
      </c>
      <c r="V296" s="39">
        <v>0</v>
      </c>
      <c r="W296" s="39">
        <v>0</v>
      </c>
      <c r="X296" s="39">
        <v>0</v>
      </c>
      <c r="Y296" s="39">
        <v>0</v>
      </c>
      <c r="Z296" s="39">
        <v>0</v>
      </c>
      <c r="AA296" s="39">
        <v>0</v>
      </c>
      <c r="AB296" s="39">
        <v>0</v>
      </c>
      <c r="AC296" s="39">
        <v>0</v>
      </c>
      <c r="AD296" s="39">
        <v>0</v>
      </c>
      <c r="AE296" s="39">
        <f t="shared" si="88"/>
        <v>0</v>
      </c>
      <c r="AF296" s="65">
        <v>0</v>
      </c>
      <c r="AG296" s="39">
        <f t="shared" si="89"/>
        <v>-14.545260000000001</v>
      </c>
      <c r="AH296" s="65">
        <f t="shared" si="87"/>
        <v>-1</v>
      </c>
      <c r="AI296" s="40" t="s">
        <v>763</v>
      </c>
      <c r="AJ296" s="15"/>
      <c r="AK296" s="20"/>
      <c r="AM296" s="20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</row>
    <row r="297" spans="1:64" ht="63" x14ac:dyDescent="0.25">
      <c r="A297" s="37" t="s">
        <v>733</v>
      </c>
      <c r="B297" s="43" t="s">
        <v>764</v>
      </c>
      <c r="C297" s="38" t="s">
        <v>765</v>
      </c>
      <c r="D297" s="39">
        <v>10</v>
      </c>
      <c r="E297" s="39">
        <v>0</v>
      </c>
      <c r="F297" s="39">
        <v>10</v>
      </c>
      <c r="G297" s="39">
        <v>0</v>
      </c>
      <c r="H297" s="39">
        <v>0</v>
      </c>
      <c r="I297" s="39">
        <v>0</v>
      </c>
      <c r="J297" s="39">
        <v>0</v>
      </c>
      <c r="K297" s="39" t="s">
        <v>766</v>
      </c>
      <c r="L297" s="39">
        <v>85</v>
      </c>
      <c r="M297" s="39">
        <v>0</v>
      </c>
      <c r="N297" s="39">
        <v>0</v>
      </c>
      <c r="O297" s="39">
        <v>0</v>
      </c>
      <c r="P297" s="39">
        <v>0</v>
      </c>
      <c r="Q297" s="39">
        <v>0</v>
      </c>
      <c r="R297" s="39">
        <v>0</v>
      </c>
      <c r="S297" s="39">
        <v>0</v>
      </c>
      <c r="T297" s="39">
        <v>0</v>
      </c>
      <c r="U297" s="39">
        <v>0</v>
      </c>
      <c r="V297" s="39">
        <v>0</v>
      </c>
      <c r="W297" s="39">
        <v>0</v>
      </c>
      <c r="X297" s="39">
        <v>0</v>
      </c>
      <c r="Y297" s="39">
        <v>0</v>
      </c>
      <c r="Z297" s="39">
        <v>0</v>
      </c>
      <c r="AA297" s="39">
        <v>0</v>
      </c>
      <c r="AB297" s="39">
        <v>0</v>
      </c>
      <c r="AC297" s="39">
        <v>0</v>
      </c>
      <c r="AD297" s="39">
        <v>0</v>
      </c>
      <c r="AE297" s="39">
        <f t="shared" si="88"/>
        <v>0</v>
      </c>
      <c r="AF297" s="65">
        <v>0</v>
      </c>
      <c r="AG297" s="39">
        <f t="shared" si="89"/>
        <v>-10</v>
      </c>
      <c r="AH297" s="65">
        <f t="shared" si="87"/>
        <v>-1</v>
      </c>
      <c r="AI297" s="40" t="s">
        <v>767</v>
      </c>
      <c r="AJ297" s="15"/>
      <c r="AK297" s="20"/>
      <c r="AM297" s="20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</row>
    <row r="298" spans="1:64" ht="47.25" x14ac:dyDescent="0.25">
      <c r="A298" s="37" t="s">
        <v>733</v>
      </c>
      <c r="B298" s="43" t="s">
        <v>768</v>
      </c>
      <c r="C298" s="38" t="s">
        <v>769</v>
      </c>
      <c r="D298" s="39" t="s">
        <v>37</v>
      </c>
      <c r="E298" s="39" t="s">
        <v>37</v>
      </c>
      <c r="F298" s="39" t="s">
        <v>37</v>
      </c>
      <c r="G298" s="39" t="s">
        <v>37</v>
      </c>
      <c r="H298" s="39" t="s">
        <v>37</v>
      </c>
      <c r="I298" s="39" t="s">
        <v>37</v>
      </c>
      <c r="J298" s="39" t="s">
        <v>37</v>
      </c>
      <c r="K298" s="39" t="s">
        <v>37</v>
      </c>
      <c r="L298" s="39" t="s">
        <v>37</v>
      </c>
      <c r="M298" s="39" t="s">
        <v>37</v>
      </c>
      <c r="N298" s="39" t="s">
        <v>37</v>
      </c>
      <c r="O298" s="39" t="s">
        <v>37</v>
      </c>
      <c r="P298" s="39" t="s">
        <v>37</v>
      </c>
      <c r="Q298" s="39" t="s">
        <v>37</v>
      </c>
      <c r="R298" s="39">
        <v>0</v>
      </c>
      <c r="S298" s="39">
        <v>3.1073637700000001</v>
      </c>
      <c r="T298" s="39">
        <v>0</v>
      </c>
      <c r="U298" s="39">
        <v>0</v>
      </c>
      <c r="V298" s="39">
        <v>0</v>
      </c>
      <c r="W298" s="39">
        <v>0</v>
      </c>
      <c r="X298" s="39" t="s">
        <v>770</v>
      </c>
      <c r="Y298" s="39">
        <v>1</v>
      </c>
      <c r="Z298" s="39">
        <v>0</v>
      </c>
      <c r="AA298" s="39">
        <v>0</v>
      </c>
      <c r="AB298" s="39">
        <v>0</v>
      </c>
      <c r="AC298" s="39">
        <v>0</v>
      </c>
      <c r="AD298" s="39">
        <v>0</v>
      </c>
      <c r="AE298" s="39" t="s">
        <v>37</v>
      </c>
      <c r="AF298" s="65" t="s">
        <v>37</v>
      </c>
      <c r="AG298" s="39" t="s">
        <v>37</v>
      </c>
      <c r="AH298" s="65" t="s">
        <v>37</v>
      </c>
      <c r="AI298" s="40" t="s">
        <v>374</v>
      </c>
      <c r="AJ298" s="15"/>
      <c r="AK298" s="20"/>
      <c r="AM298" s="20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</row>
    <row r="299" spans="1:64" ht="63" x14ac:dyDescent="0.25">
      <c r="A299" s="37" t="s">
        <v>733</v>
      </c>
      <c r="B299" s="43" t="s">
        <v>771</v>
      </c>
      <c r="C299" s="38" t="s">
        <v>772</v>
      </c>
      <c r="D299" s="39" t="s">
        <v>37</v>
      </c>
      <c r="E299" s="39" t="s">
        <v>37</v>
      </c>
      <c r="F299" s="39" t="s">
        <v>37</v>
      </c>
      <c r="G299" s="39" t="s">
        <v>37</v>
      </c>
      <c r="H299" s="39" t="s">
        <v>37</v>
      </c>
      <c r="I299" s="39" t="s">
        <v>37</v>
      </c>
      <c r="J299" s="39" t="s">
        <v>37</v>
      </c>
      <c r="K299" s="39" t="s">
        <v>37</v>
      </c>
      <c r="L299" s="39" t="s">
        <v>37</v>
      </c>
      <c r="M299" s="39" t="s">
        <v>37</v>
      </c>
      <c r="N299" s="39" t="s">
        <v>37</v>
      </c>
      <c r="O299" s="39" t="s">
        <v>37</v>
      </c>
      <c r="P299" s="39" t="s">
        <v>37</v>
      </c>
      <c r="Q299" s="39" t="s">
        <v>37</v>
      </c>
      <c r="R299" s="39">
        <v>0</v>
      </c>
      <c r="S299" s="39">
        <v>22.45</v>
      </c>
      <c r="T299" s="39">
        <v>0</v>
      </c>
      <c r="U299" s="39">
        <v>0</v>
      </c>
      <c r="V299" s="39">
        <v>0</v>
      </c>
      <c r="W299" s="39">
        <v>0</v>
      </c>
      <c r="X299" s="39" t="s">
        <v>773</v>
      </c>
      <c r="Y299" s="39">
        <v>2</v>
      </c>
      <c r="Z299" s="39">
        <v>0</v>
      </c>
      <c r="AA299" s="39">
        <v>0</v>
      </c>
      <c r="AB299" s="39">
        <v>0</v>
      </c>
      <c r="AC299" s="39">
        <v>0</v>
      </c>
      <c r="AD299" s="39">
        <v>0</v>
      </c>
      <c r="AE299" s="39" t="s">
        <v>37</v>
      </c>
      <c r="AF299" s="65" t="s">
        <v>37</v>
      </c>
      <c r="AG299" s="39" t="s">
        <v>37</v>
      </c>
      <c r="AH299" s="65" t="s">
        <v>37</v>
      </c>
      <c r="AI299" s="40" t="s">
        <v>374</v>
      </c>
      <c r="AJ299" s="15"/>
      <c r="AK299" s="20"/>
      <c r="AM299" s="20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</row>
    <row r="300" spans="1:64" ht="47.25" x14ac:dyDescent="0.25">
      <c r="A300" s="37" t="s">
        <v>733</v>
      </c>
      <c r="B300" s="43" t="s">
        <v>774</v>
      </c>
      <c r="C300" s="38" t="s">
        <v>775</v>
      </c>
      <c r="D300" s="39" t="s">
        <v>37</v>
      </c>
      <c r="E300" s="49" t="s">
        <v>37</v>
      </c>
      <c r="F300" s="39" t="s">
        <v>37</v>
      </c>
      <c r="G300" s="39" t="s">
        <v>37</v>
      </c>
      <c r="H300" s="39" t="s">
        <v>37</v>
      </c>
      <c r="I300" s="49" t="s">
        <v>37</v>
      </c>
      <c r="J300" s="39" t="s">
        <v>37</v>
      </c>
      <c r="K300" s="39" t="s">
        <v>37</v>
      </c>
      <c r="L300" s="49" t="s">
        <v>37</v>
      </c>
      <c r="M300" s="49" t="s">
        <v>37</v>
      </c>
      <c r="N300" s="39" t="s">
        <v>37</v>
      </c>
      <c r="O300" s="49" t="s">
        <v>37</v>
      </c>
      <c r="P300" s="49" t="s">
        <v>37</v>
      </c>
      <c r="Q300" s="49" t="s">
        <v>37</v>
      </c>
      <c r="R300" s="39">
        <v>0</v>
      </c>
      <c r="S300" s="39">
        <v>1.9139999999999999</v>
      </c>
      <c r="T300" s="39">
        <v>0</v>
      </c>
      <c r="U300" s="39">
        <v>0</v>
      </c>
      <c r="V300" s="39">
        <v>0</v>
      </c>
      <c r="W300" s="39">
        <v>0</v>
      </c>
      <c r="X300" s="39" t="s">
        <v>776</v>
      </c>
      <c r="Y300" s="39">
        <v>4</v>
      </c>
      <c r="Z300" s="39">
        <v>0</v>
      </c>
      <c r="AA300" s="39">
        <v>0</v>
      </c>
      <c r="AB300" s="39">
        <v>0</v>
      </c>
      <c r="AC300" s="39">
        <v>0</v>
      </c>
      <c r="AD300" s="39">
        <v>0</v>
      </c>
      <c r="AE300" s="39" t="s">
        <v>37</v>
      </c>
      <c r="AF300" s="65" t="s">
        <v>37</v>
      </c>
      <c r="AG300" s="39" t="s">
        <v>37</v>
      </c>
      <c r="AH300" s="65" t="s">
        <v>37</v>
      </c>
      <c r="AI300" s="40" t="s">
        <v>374</v>
      </c>
      <c r="AJ300" s="15"/>
      <c r="AK300" s="20"/>
      <c r="AM300" s="20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</row>
    <row r="301" spans="1:64" ht="63" x14ac:dyDescent="0.25">
      <c r="A301" s="37" t="s">
        <v>733</v>
      </c>
      <c r="B301" s="43" t="s">
        <v>777</v>
      </c>
      <c r="C301" s="38" t="s">
        <v>778</v>
      </c>
      <c r="D301" s="39" t="s">
        <v>37</v>
      </c>
      <c r="E301" s="39" t="s">
        <v>37</v>
      </c>
      <c r="F301" s="39" t="s">
        <v>37</v>
      </c>
      <c r="G301" s="39" t="s">
        <v>37</v>
      </c>
      <c r="H301" s="39" t="s">
        <v>37</v>
      </c>
      <c r="I301" s="39" t="s">
        <v>37</v>
      </c>
      <c r="J301" s="39" t="s">
        <v>37</v>
      </c>
      <c r="K301" s="39" t="s">
        <v>37</v>
      </c>
      <c r="L301" s="39" t="s">
        <v>37</v>
      </c>
      <c r="M301" s="39" t="s">
        <v>37</v>
      </c>
      <c r="N301" s="39" t="s">
        <v>37</v>
      </c>
      <c r="O301" s="39" t="s">
        <v>37</v>
      </c>
      <c r="P301" s="39" t="s">
        <v>37</v>
      </c>
      <c r="Q301" s="39" t="s">
        <v>37</v>
      </c>
      <c r="R301" s="39">
        <v>0</v>
      </c>
      <c r="S301" s="39">
        <v>0</v>
      </c>
      <c r="T301" s="39">
        <v>0</v>
      </c>
      <c r="U301" s="39">
        <v>0</v>
      </c>
      <c r="V301" s="39">
        <v>0</v>
      </c>
      <c r="W301" s="39">
        <v>0</v>
      </c>
      <c r="X301" s="39">
        <v>0</v>
      </c>
      <c r="Y301" s="39">
        <v>0</v>
      </c>
      <c r="Z301" s="39">
        <v>0</v>
      </c>
      <c r="AA301" s="39">
        <v>0</v>
      </c>
      <c r="AB301" s="39">
        <v>0</v>
      </c>
      <c r="AC301" s="39">
        <v>0</v>
      </c>
      <c r="AD301" s="39">
        <v>0</v>
      </c>
      <c r="AE301" s="39" t="s">
        <v>37</v>
      </c>
      <c r="AF301" s="65" t="s">
        <v>37</v>
      </c>
      <c r="AG301" s="39" t="s">
        <v>37</v>
      </c>
      <c r="AH301" s="65" t="s">
        <v>37</v>
      </c>
      <c r="AI301" s="40" t="s">
        <v>374</v>
      </c>
      <c r="AJ301" s="15"/>
      <c r="AK301" s="20"/>
      <c r="AM301" s="20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</row>
    <row r="302" spans="1:64" ht="47.25" x14ac:dyDescent="0.25">
      <c r="A302" s="27" t="s">
        <v>779</v>
      </c>
      <c r="B302" s="28" t="s">
        <v>401</v>
      </c>
      <c r="C302" s="29" t="s">
        <v>36</v>
      </c>
      <c r="D302" s="30">
        <f>D303+D307</f>
        <v>0</v>
      </c>
      <c r="E302" s="30">
        <f t="shared" ref="E302:AG302" si="90">E303+E307</f>
        <v>0</v>
      </c>
      <c r="F302" s="30">
        <f t="shared" si="90"/>
        <v>0</v>
      </c>
      <c r="G302" s="30">
        <f t="shared" si="90"/>
        <v>0</v>
      </c>
      <c r="H302" s="30">
        <f t="shared" si="90"/>
        <v>0</v>
      </c>
      <c r="I302" s="30">
        <f t="shared" si="90"/>
        <v>0</v>
      </c>
      <c r="J302" s="30">
        <f t="shared" si="90"/>
        <v>0</v>
      </c>
      <c r="K302" s="30">
        <f t="shared" si="90"/>
        <v>0</v>
      </c>
      <c r="L302" s="30">
        <f t="shared" si="90"/>
        <v>0</v>
      </c>
      <c r="M302" s="30">
        <f t="shared" si="90"/>
        <v>0</v>
      </c>
      <c r="N302" s="30">
        <f t="shared" si="90"/>
        <v>0</v>
      </c>
      <c r="O302" s="30">
        <f t="shared" si="90"/>
        <v>0</v>
      </c>
      <c r="P302" s="30">
        <f t="shared" si="90"/>
        <v>0</v>
      </c>
      <c r="Q302" s="30">
        <f t="shared" si="90"/>
        <v>0</v>
      </c>
      <c r="R302" s="30">
        <f t="shared" si="90"/>
        <v>0</v>
      </c>
      <c r="S302" s="30">
        <f t="shared" si="90"/>
        <v>5</v>
      </c>
      <c r="T302" s="30">
        <f t="shared" si="90"/>
        <v>0</v>
      </c>
      <c r="U302" s="30">
        <f t="shared" si="90"/>
        <v>0</v>
      </c>
      <c r="V302" s="30">
        <f t="shared" si="90"/>
        <v>0</v>
      </c>
      <c r="W302" s="30">
        <f t="shared" si="90"/>
        <v>0</v>
      </c>
      <c r="X302" s="30">
        <f t="shared" si="90"/>
        <v>0</v>
      </c>
      <c r="Y302" s="30">
        <f t="shared" si="90"/>
        <v>1</v>
      </c>
      <c r="Z302" s="30">
        <f t="shared" si="90"/>
        <v>0</v>
      </c>
      <c r="AA302" s="30">
        <f t="shared" si="90"/>
        <v>0</v>
      </c>
      <c r="AB302" s="30">
        <f t="shared" si="90"/>
        <v>0</v>
      </c>
      <c r="AC302" s="30">
        <f t="shared" si="90"/>
        <v>0</v>
      </c>
      <c r="AD302" s="30">
        <f t="shared" si="90"/>
        <v>0</v>
      </c>
      <c r="AE302" s="30">
        <f t="shared" si="90"/>
        <v>0</v>
      </c>
      <c r="AF302" s="66">
        <f t="shared" si="90"/>
        <v>0</v>
      </c>
      <c r="AG302" s="30">
        <f t="shared" si="90"/>
        <v>0</v>
      </c>
      <c r="AH302" s="31">
        <v>1</v>
      </c>
      <c r="AI302" s="30" t="s">
        <v>37</v>
      </c>
      <c r="AJ302" s="15"/>
      <c r="AK302" s="20"/>
      <c r="AM302" s="20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</row>
    <row r="303" spans="1:64" x14ac:dyDescent="0.25">
      <c r="A303" s="27" t="s">
        <v>780</v>
      </c>
      <c r="B303" s="28" t="s">
        <v>781</v>
      </c>
      <c r="C303" s="29" t="s">
        <v>36</v>
      </c>
      <c r="D303" s="30">
        <f t="shared" ref="D303:AG303" si="91">D304+D305</f>
        <v>0</v>
      </c>
      <c r="E303" s="30">
        <f t="shared" si="91"/>
        <v>0</v>
      </c>
      <c r="F303" s="30">
        <f t="shared" si="91"/>
        <v>0</v>
      </c>
      <c r="G303" s="30">
        <f t="shared" si="91"/>
        <v>0</v>
      </c>
      <c r="H303" s="30">
        <f t="shared" si="91"/>
        <v>0</v>
      </c>
      <c r="I303" s="30">
        <f t="shared" si="91"/>
        <v>0</v>
      </c>
      <c r="J303" s="30">
        <f t="shared" si="91"/>
        <v>0</v>
      </c>
      <c r="K303" s="30">
        <f t="shared" si="91"/>
        <v>0</v>
      </c>
      <c r="L303" s="30">
        <f t="shared" si="91"/>
        <v>0</v>
      </c>
      <c r="M303" s="30">
        <f t="shared" si="91"/>
        <v>0</v>
      </c>
      <c r="N303" s="30">
        <f t="shared" si="91"/>
        <v>0</v>
      </c>
      <c r="O303" s="30">
        <f t="shared" si="91"/>
        <v>0</v>
      </c>
      <c r="P303" s="30">
        <f t="shared" si="91"/>
        <v>0</v>
      </c>
      <c r="Q303" s="30">
        <f t="shared" si="91"/>
        <v>0</v>
      </c>
      <c r="R303" s="30">
        <f t="shared" si="91"/>
        <v>0</v>
      </c>
      <c r="S303" s="30">
        <f t="shared" si="91"/>
        <v>0</v>
      </c>
      <c r="T303" s="30">
        <f t="shared" si="91"/>
        <v>0</v>
      </c>
      <c r="U303" s="30">
        <f t="shared" si="91"/>
        <v>0</v>
      </c>
      <c r="V303" s="30">
        <f t="shared" si="91"/>
        <v>0</v>
      </c>
      <c r="W303" s="30">
        <f t="shared" si="91"/>
        <v>0</v>
      </c>
      <c r="X303" s="30">
        <f t="shared" si="91"/>
        <v>0</v>
      </c>
      <c r="Y303" s="30">
        <f t="shared" si="91"/>
        <v>0</v>
      </c>
      <c r="Z303" s="30">
        <f t="shared" si="91"/>
        <v>0</v>
      </c>
      <c r="AA303" s="30">
        <f t="shared" si="91"/>
        <v>0</v>
      </c>
      <c r="AB303" s="30">
        <f t="shared" si="91"/>
        <v>0</v>
      </c>
      <c r="AC303" s="30">
        <f t="shared" si="91"/>
        <v>0</v>
      </c>
      <c r="AD303" s="30">
        <f t="shared" si="91"/>
        <v>0</v>
      </c>
      <c r="AE303" s="30">
        <f t="shared" si="91"/>
        <v>0</v>
      </c>
      <c r="AF303" s="31">
        <v>0</v>
      </c>
      <c r="AG303" s="30">
        <f t="shared" si="91"/>
        <v>0</v>
      </c>
      <c r="AH303" s="31">
        <v>0</v>
      </c>
      <c r="AI303" s="32" t="s">
        <v>37</v>
      </c>
      <c r="AJ303" s="15"/>
      <c r="AK303" s="20"/>
      <c r="AM303" s="20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</row>
    <row r="304" spans="1:64" ht="47.25" x14ac:dyDescent="0.25">
      <c r="A304" s="27" t="s">
        <v>782</v>
      </c>
      <c r="B304" s="28" t="s">
        <v>405</v>
      </c>
      <c r="C304" s="29" t="s">
        <v>36</v>
      </c>
      <c r="D304" s="30">
        <v>0</v>
      </c>
      <c r="E304" s="30">
        <v>0</v>
      </c>
      <c r="F304" s="30">
        <v>0</v>
      </c>
      <c r="G304" s="30">
        <v>0</v>
      </c>
      <c r="H304" s="30">
        <v>0</v>
      </c>
      <c r="I304" s="30">
        <v>0</v>
      </c>
      <c r="J304" s="30">
        <v>0</v>
      </c>
      <c r="K304" s="30">
        <v>0</v>
      </c>
      <c r="L304" s="30">
        <v>0</v>
      </c>
      <c r="M304" s="30">
        <v>0</v>
      </c>
      <c r="N304" s="30">
        <v>0</v>
      </c>
      <c r="O304" s="30">
        <v>0</v>
      </c>
      <c r="P304" s="30">
        <v>0</v>
      </c>
      <c r="Q304" s="30">
        <v>0</v>
      </c>
      <c r="R304" s="30">
        <v>0</v>
      </c>
      <c r="S304" s="30">
        <v>0</v>
      </c>
      <c r="T304" s="30">
        <v>0</v>
      </c>
      <c r="U304" s="30">
        <v>0</v>
      </c>
      <c r="V304" s="30">
        <v>0</v>
      </c>
      <c r="W304" s="30">
        <v>0</v>
      </c>
      <c r="X304" s="30">
        <v>0</v>
      </c>
      <c r="Y304" s="30">
        <v>0</v>
      </c>
      <c r="Z304" s="30">
        <v>0</v>
      </c>
      <c r="AA304" s="30">
        <v>0</v>
      </c>
      <c r="AB304" s="30">
        <v>0</v>
      </c>
      <c r="AC304" s="30">
        <v>0</v>
      </c>
      <c r="AD304" s="30">
        <v>0</v>
      </c>
      <c r="AE304" s="30">
        <v>0</v>
      </c>
      <c r="AF304" s="31">
        <v>0</v>
      </c>
      <c r="AG304" s="30">
        <v>0</v>
      </c>
      <c r="AH304" s="31">
        <v>0</v>
      </c>
      <c r="AI304" s="32" t="s">
        <v>37</v>
      </c>
      <c r="AJ304" s="15"/>
      <c r="AK304" s="20"/>
      <c r="AM304" s="20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</row>
    <row r="305" spans="1:64" ht="31.5" x14ac:dyDescent="0.25">
      <c r="A305" s="27" t="s">
        <v>783</v>
      </c>
      <c r="B305" s="28" t="s">
        <v>407</v>
      </c>
      <c r="C305" s="29" t="s">
        <v>36</v>
      </c>
      <c r="D305" s="30">
        <f>SUM(D306)</f>
        <v>0</v>
      </c>
      <c r="E305" s="30">
        <f t="shared" ref="E305:AG305" si="92">SUM(E306)</f>
        <v>0</v>
      </c>
      <c r="F305" s="30">
        <f t="shared" si="92"/>
        <v>0</v>
      </c>
      <c r="G305" s="30">
        <f t="shared" si="92"/>
        <v>0</v>
      </c>
      <c r="H305" s="30">
        <f t="shared" si="92"/>
        <v>0</v>
      </c>
      <c r="I305" s="30">
        <f t="shared" si="92"/>
        <v>0</v>
      </c>
      <c r="J305" s="30">
        <f t="shared" si="92"/>
        <v>0</v>
      </c>
      <c r="K305" s="30">
        <f t="shared" si="92"/>
        <v>0</v>
      </c>
      <c r="L305" s="30">
        <f t="shared" si="92"/>
        <v>0</v>
      </c>
      <c r="M305" s="30">
        <f t="shared" si="92"/>
        <v>0</v>
      </c>
      <c r="N305" s="30">
        <f t="shared" si="92"/>
        <v>0</v>
      </c>
      <c r="O305" s="30">
        <f t="shared" si="92"/>
        <v>0</v>
      </c>
      <c r="P305" s="30">
        <f t="shared" si="92"/>
        <v>0</v>
      </c>
      <c r="Q305" s="30">
        <f t="shared" si="92"/>
        <v>0</v>
      </c>
      <c r="R305" s="30">
        <f t="shared" si="92"/>
        <v>0</v>
      </c>
      <c r="S305" s="30">
        <f t="shared" si="92"/>
        <v>0</v>
      </c>
      <c r="T305" s="30">
        <f t="shared" si="92"/>
        <v>0</v>
      </c>
      <c r="U305" s="30">
        <f t="shared" si="92"/>
        <v>0</v>
      </c>
      <c r="V305" s="30">
        <f t="shared" si="92"/>
        <v>0</v>
      </c>
      <c r="W305" s="30">
        <f t="shared" si="92"/>
        <v>0</v>
      </c>
      <c r="X305" s="30">
        <f t="shared" si="92"/>
        <v>0</v>
      </c>
      <c r="Y305" s="30">
        <f t="shared" si="92"/>
        <v>0</v>
      </c>
      <c r="Z305" s="30">
        <f t="shared" si="92"/>
        <v>0</v>
      </c>
      <c r="AA305" s="30">
        <f t="shared" si="92"/>
        <v>0</v>
      </c>
      <c r="AB305" s="30">
        <f t="shared" si="92"/>
        <v>0</v>
      </c>
      <c r="AC305" s="30">
        <f t="shared" si="92"/>
        <v>0</v>
      </c>
      <c r="AD305" s="30">
        <f t="shared" si="92"/>
        <v>0</v>
      </c>
      <c r="AE305" s="30">
        <f t="shared" si="92"/>
        <v>0</v>
      </c>
      <c r="AF305" s="31">
        <v>0</v>
      </c>
      <c r="AG305" s="30">
        <f t="shared" si="92"/>
        <v>0</v>
      </c>
      <c r="AH305" s="31">
        <v>0</v>
      </c>
      <c r="AI305" s="55" t="s">
        <v>37</v>
      </c>
      <c r="AJ305" s="15"/>
      <c r="AK305" s="20"/>
      <c r="AM305" s="20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</row>
    <row r="306" spans="1:64" ht="47.25" x14ac:dyDescent="0.25">
      <c r="A306" s="37" t="s">
        <v>783</v>
      </c>
      <c r="B306" s="50" t="s">
        <v>784</v>
      </c>
      <c r="C306" s="52" t="s">
        <v>785</v>
      </c>
      <c r="D306" s="39" t="s">
        <v>37</v>
      </c>
      <c r="E306" s="39" t="s">
        <v>37</v>
      </c>
      <c r="F306" s="39" t="s">
        <v>37</v>
      </c>
      <c r="G306" s="39" t="s">
        <v>37</v>
      </c>
      <c r="H306" s="39" t="s">
        <v>37</v>
      </c>
      <c r="I306" s="39" t="s">
        <v>37</v>
      </c>
      <c r="J306" s="39" t="s">
        <v>37</v>
      </c>
      <c r="K306" s="39" t="s">
        <v>37</v>
      </c>
      <c r="L306" s="39" t="s">
        <v>37</v>
      </c>
      <c r="M306" s="39" t="s">
        <v>37</v>
      </c>
      <c r="N306" s="39" t="s">
        <v>37</v>
      </c>
      <c r="O306" s="39" t="s">
        <v>37</v>
      </c>
      <c r="P306" s="39" t="s">
        <v>37</v>
      </c>
      <c r="Q306" s="39" t="s">
        <v>37</v>
      </c>
      <c r="R306" s="39">
        <v>0</v>
      </c>
      <c r="S306" s="39">
        <v>0</v>
      </c>
      <c r="T306" s="39">
        <v>0</v>
      </c>
      <c r="U306" s="39">
        <v>0</v>
      </c>
      <c r="V306" s="39">
        <v>0</v>
      </c>
      <c r="W306" s="39">
        <v>0</v>
      </c>
      <c r="X306" s="39">
        <v>0</v>
      </c>
      <c r="Y306" s="39">
        <v>0</v>
      </c>
      <c r="Z306" s="39">
        <v>0</v>
      </c>
      <c r="AA306" s="39">
        <v>0</v>
      </c>
      <c r="AB306" s="39">
        <v>0</v>
      </c>
      <c r="AC306" s="39">
        <v>0</v>
      </c>
      <c r="AD306" s="39">
        <v>0</v>
      </c>
      <c r="AE306" s="39" t="s">
        <v>37</v>
      </c>
      <c r="AF306" s="65" t="s">
        <v>37</v>
      </c>
      <c r="AG306" s="39" t="s">
        <v>37</v>
      </c>
      <c r="AH306" s="65" t="s">
        <v>37</v>
      </c>
      <c r="AI306" s="56" t="s">
        <v>786</v>
      </c>
      <c r="AJ306" s="15"/>
      <c r="AK306" s="20"/>
      <c r="AM306" s="20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</row>
    <row r="307" spans="1:64" x14ac:dyDescent="0.25">
      <c r="A307" s="27" t="s">
        <v>787</v>
      </c>
      <c r="B307" s="28" t="s">
        <v>409</v>
      </c>
      <c r="C307" s="29" t="s">
        <v>36</v>
      </c>
      <c r="D307" s="30">
        <f>D308++D309</f>
        <v>0</v>
      </c>
      <c r="E307" s="30">
        <f t="shared" ref="E307:AG307" si="93">E308++E309</f>
        <v>0</v>
      </c>
      <c r="F307" s="30">
        <f t="shared" si="93"/>
        <v>0</v>
      </c>
      <c r="G307" s="30">
        <f t="shared" si="93"/>
        <v>0</v>
      </c>
      <c r="H307" s="30">
        <f t="shared" si="93"/>
        <v>0</v>
      </c>
      <c r="I307" s="30">
        <f t="shared" si="93"/>
        <v>0</v>
      </c>
      <c r="J307" s="30">
        <f t="shared" si="93"/>
        <v>0</v>
      </c>
      <c r="K307" s="30">
        <f t="shared" si="93"/>
        <v>0</v>
      </c>
      <c r="L307" s="30">
        <f t="shared" si="93"/>
        <v>0</v>
      </c>
      <c r="M307" s="30">
        <f t="shared" si="93"/>
        <v>0</v>
      </c>
      <c r="N307" s="30">
        <f t="shared" si="93"/>
        <v>0</v>
      </c>
      <c r="O307" s="30">
        <f t="shared" si="93"/>
        <v>0</v>
      </c>
      <c r="P307" s="30">
        <f t="shared" si="93"/>
        <v>0</v>
      </c>
      <c r="Q307" s="30">
        <f t="shared" si="93"/>
        <v>0</v>
      </c>
      <c r="R307" s="30">
        <f t="shared" si="93"/>
        <v>0</v>
      </c>
      <c r="S307" s="30">
        <f t="shared" si="93"/>
        <v>5</v>
      </c>
      <c r="T307" s="30">
        <f t="shared" si="93"/>
        <v>0</v>
      </c>
      <c r="U307" s="30">
        <f t="shared" si="93"/>
        <v>0</v>
      </c>
      <c r="V307" s="30">
        <f t="shared" si="93"/>
        <v>0</v>
      </c>
      <c r="W307" s="30">
        <f t="shared" si="93"/>
        <v>0</v>
      </c>
      <c r="X307" s="30">
        <f t="shared" si="93"/>
        <v>0</v>
      </c>
      <c r="Y307" s="30">
        <f t="shared" si="93"/>
        <v>1</v>
      </c>
      <c r="Z307" s="30">
        <f t="shared" si="93"/>
        <v>0</v>
      </c>
      <c r="AA307" s="30">
        <f t="shared" si="93"/>
        <v>0</v>
      </c>
      <c r="AB307" s="30">
        <f t="shared" si="93"/>
        <v>0</v>
      </c>
      <c r="AC307" s="30">
        <f t="shared" si="93"/>
        <v>0</v>
      </c>
      <c r="AD307" s="30">
        <f t="shared" si="93"/>
        <v>0</v>
      </c>
      <c r="AE307" s="30">
        <f t="shared" si="93"/>
        <v>0</v>
      </c>
      <c r="AF307" s="66">
        <f t="shared" si="93"/>
        <v>0</v>
      </c>
      <c r="AG307" s="30">
        <f t="shared" si="93"/>
        <v>0</v>
      </c>
      <c r="AH307" s="31">
        <v>1</v>
      </c>
      <c r="AI307" s="30" t="s">
        <v>37</v>
      </c>
      <c r="AJ307" s="15"/>
      <c r="AK307" s="20"/>
      <c r="AM307" s="20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</row>
    <row r="308" spans="1:64" ht="47.25" x14ac:dyDescent="0.25">
      <c r="A308" s="27" t="s">
        <v>788</v>
      </c>
      <c r="B308" s="28" t="s">
        <v>405</v>
      </c>
      <c r="C308" s="29" t="s">
        <v>36</v>
      </c>
      <c r="D308" s="30">
        <v>0</v>
      </c>
      <c r="E308" s="30">
        <v>0</v>
      </c>
      <c r="F308" s="30">
        <v>0</v>
      </c>
      <c r="G308" s="30">
        <v>0</v>
      </c>
      <c r="H308" s="30">
        <v>0</v>
      </c>
      <c r="I308" s="30">
        <v>0</v>
      </c>
      <c r="J308" s="30">
        <v>0</v>
      </c>
      <c r="K308" s="30">
        <v>0</v>
      </c>
      <c r="L308" s="30">
        <v>0</v>
      </c>
      <c r="M308" s="30">
        <v>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0</v>
      </c>
      <c r="U308" s="30">
        <v>0</v>
      </c>
      <c r="V308" s="30">
        <v>0</v>
      </c>
      <c r="W308" s="30">
        <v>0</v>
      </c>
      <c r="X308" s="30">
        <v>0</v>
      </c>
      <c r="Y308" s="30">
        <v>0</v>
      </c>
      <c r="Z308" s="30">
        <v>0</v>
      </c>
      <c r="AA308" s="30">
        <v>0</v>
      </c>
      <c r="AB308" s="30">
        <v>0</v>
      </c>
      <c r="AC308" s="30">
        <v>0</v>
      </c>
      <c r="AD308" s="30">
        <v>0</v>
      </c>
      <c r="AE308" s="30">
        <v>0</v>
      </c>
      <c r="AF308" s="31">
        <v>0</v>
      </c>
      <c r="AG308" s="30">
        <v>0</v>
      </c>
      <c r="AH308" s="31">
        <v>0</v>
      </c>
      <c r="AI308" s="32" t="s">
        <v>37</v>
      </c>
      <c r="AJ308" s="15"/>
      <c r="AK308" s="20"/>
      <c r="AM308" s="20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</row>
    <row r="309" spans="1:64" ht="85.5" customHeight="1" x14ac:dyDescent="0.25">
      <c r="A309" s="27" t="s">
        <v>789</v>
      </c>
      <c r="B309" s="28" t="s">
        <v>407</v>
      </c>
      <c r="C309" s="29" t="s">
        <v>36</v>
      </c>
      <c r="D309" s="30">
        <f>SUM(D310)</f>
        <v>0</v>
      </c>
      <c r="E309" s="30">
        <f t="shared" ref="E309:AE309" si="94">SUM(E310)</f>
        <v>0</v>
      </c>
      <c r="F309" s="30">
        <f t="shared" si="94"/>
        <v>0</v>
      </c>
      <c r="G309" s="30">
        <f t="shared" si="94"/>
        <v>0</v>
      </c>
      <c r="H309" s="30">
        <f t="shared" si="94"/>
        <v>0</v>
      </c>
      <c r="I309" s="30">
        <f t="shared" si="94"/>
        <v>0</v>
      </c>
      <c r="J309" s="30">
        <f t="shared" si="94"/>
        <v>0</v>
      </c>
      <c r="K309" s="30">
        <f t="shared" si="94"/>
        <v>0</v>
      </c>
      <c r="L309" s="30">
        <f t="shared" si="94"/>
        <v>0</v>
      </c>
      <c r="M309" s="30">
        <f t="shared" si="94"/>
        <v>0</v>
      </c>
      <c r="N309" s="30">
        <f t="shared" si="94"/>
        <v>0</v>
      </c>
      <c r="O309" s="30">
        <f t="shared" si="94"/>
        <v>0</v>
      </c>
      <c r="P309" s="30">
        <f t="shared" si="94"/>
        <v>0</v>
      </c>
      <c r="Q309" s="30">
        <f t="shared" si="94"/>
        <v>0</v>
      </c>
      <c r="R309" s="30">
        <f t="shared" si="94"/>
        <v>0</v>
      </c>
      <c r="S309" s="30">
        <f t="shared" si="94"/>
        <v>5</v>
      </c>
      <c r="T309" s="30">
        <f t="shared" si="94"/>
        <v>0</v>
      </c>
      <c r="U309" s="30">
        <f t="shared" si="94"/>
        <v>0</v>
      </c>
      <c r="V309" s="30">
        <f t="shared" si="94"/>
        <v>0</v>
      </c>
      <c r="W309" s="30">
        <f t="shared" si="94"/>
        <v>0</v>
      </c>
      <c r="X309" s="30">
        <f t="shared" si="94"/>
        <v>0</v>
      </c>
      <c r="Y309" s="30">
        <f t="shared" si="94"/>
        <v>1</v>
      </c>
      <c r="Z309" s="30">
        <f t="shared" si="94"/>
        <v>0</v>
      </c>
      <c r="AA309" s="30">
        <f t="shared" si="94"/>
        <v>0</v>
      </c>
      <c r="AB309" s="30">
        <f t="shared" si="94"/>
        <v>0</v>
      </c>
      <c r="AC309" s="30">
        <f t="shared" si="94"/>
        <v>0</v>
      </c>
      <c r="AD309" s="30">
        <f t="shared" si="94"/>
        <v>0</v>
      </c>
      <c r="AE309" s="30">
        <f t="shared" si="94"/>
        <v>0</v>
      </c>
      <c r="AF309" s="31">
        <v>0</v>
      </c>
      <c r="AG309" s="30">
        <f>SUM(AG310)</f>
        <v>0</v>
      </c>
      <c r="AH309" s="31">
        <v>1</v>
      </c>
      <c r="AI309" s="32" t="s">
        <v>37</v>
      </c>
      <c r="AJ309" s="15"/>
      <c r="AK309" s="20"/>
      <c r="AM309" s="20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</row>
    <row r="310" spans="1:64" ht="47.25" x14ac:dyDescent="0.25">
      <c r="A310" s="37" t="s">
        <v>789</v>
      </c>
      <c r="B310" s="50" t="s">
        <v>790</v>
      </c>
      <c r="C310" s="52" t="s">
        <v>791</v>
      </c>
      <c r="D310" s="39" t="s">
        <v>37</v>
      </c>
      <c r="E310" s="39" t="s">
        <v>37</v>
      </c>
      <c r="F310" s="39" t="s">
        <v>37</v>
      </c>
      <c r="G310" s="39" t="s">
        <v>37</v>
      </c>
      <c r="H310" s="39" t="s">
        <v>37</v>
      </c>
      <c r="I310" s="39" t="s">
        <v>37</v>
      </c>
      <c r="J310" s="39" t="s">
        <v>37</v>
      </c>
      <c r="K310" s="39" t="s">
        <v>37</v>
      </c>
      <c r="L310" s="39" t="s">
        <v>37</v>
      </c>
      <c r="M310" s="39" t="s">
        <v>37</v>
      </c>
      <c r="N310" s="39" t="s">
        <v>37</v>
      </c>
      <c r="O310" s="39" t="s">
        <v>37</v>
      </c>
      <c r="P310" s="39" t="s">
        <v>37</v>
      </c>
      <c r="Q310" s="39" t="s">
        <v>37</v>
      </c>
      <c r="R310" s="39">
        <v>0</v>
      </c>
      <c r="S310" s="39">
        <v>5</v>
      </c>
      <c r="T310" s="39">
        <v>0</v>
      </c>
      <c r="U310" s="39">
        <v>0</v>
      </c>
      <c r="V310" s="39">
        <v>0</v>
      </c>
      <c r="W310" s="39">
        <v>0</v>
      </c>
      <c r="X310" s="39" t="s">
        <v>792</v>
      </c>
      <c r="Y310" s="39">
        <v>1</v>
      </c>
      <c r="Z310" s="39">
        <v>0</v>
      </c>
      <c r="AA310" s="39">
        <v>0</v>
      </c>
      <c r="AB310" s="39">
        <v>0</v>
      </c>
      <c r="AC310" s="39">
        <v>0</v>
      </c>
      <c r="AD310" s="39">
        <v>0</v>
      </c>
      <c r="AE310" s="39" t="s">
        <v>37</v>
      </c>
      <c r="AF310" s="65" t="s">
        <v>37</v>
      </c>
      <c r="AG310" s="39" t="s">
        <v>37</v>
      </c>
      <c r="AH310" s="65" t="s">
        <v>37</v>
      </c>
      <c r="AI310" s="40" t="s">
        <v>786</v>
      </c>
      <c r="AJ310" s="15"/>
      <c r="AK310" s="20"/>
      <c r="AM310" s="20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</row>
    <row r="311" spans="1:64" x14ac:dyDescent="0.25">
      <c r="A311" s="27" t="s">
        <v>793</v>
      </c>
      <c r="B311" s="28" t="s">
        <v>413</v>
      </c>
      <c r="C311" s="29" t="s">
        <v>36</v>
      </c>
      <c r="D311" s="30">
        <f t="shared" ref="D311:AD311" si="95">D312+D313+D314+D315</f>
        <v>5731.5249999999996</v>
      </c>
      <c r="E311" s="30">
        <f t="shared" si="95"/>
        <v>0</v>
      </c>
      <c r="F311" s="30">
        <f t="shared" si="95"/>
        <v>0</v>
      </c>
      <c r="G311" s="30">
        <f t="shared" si="95"/>
        <v>0</v>
      </c>
      <c r="H311" s="30">
        <f t="shared" si="95"/>
        <v>0</v>
      </c>
      <c r="I311" s="30">
        <f t="shared" si="95"/>
        <v>0</v>
      </c>
      <c r="J311" s="30">
        <f t="shared" si="95"/>
        <v>0</v>
      </c>
      <c r="K311" s="30">
        <f t="shared" si="95"/>
        <v>0</v>
      </c>
      <c r="L311" s="30">
        <f t="shared" si="95"/>
        <v>0</v>
      </c>
      <c r="M311" s="30">
        <f t="shared" si="95"/>
        <v>0</v>
      </c>
      <c r="N311" s="30">
        <f t="shared" si="95"/>
        <v>0</v>
      </c>
      <c r="O311" s="30">
        <f t="shared" si="95"/>
        <v>0</v>
      </c>
      <c r="P311" s="30">
        <f t="shared" si="95"/>
        <v>0</v>
      </c>
      <c r="Q311" s="30">
        <f t="shared" si="95"/>
        <v>0</v>
      </c>
      <c r="R311" s="30">
        <f t="shared" si="95"/>
        <v>0</v>
      </c>
      <c r="S311" s="30">
        <f t="shared" si="95"/>
        <v>0</v>
      </c>
      <c r="T311" s="30">
        <f t="shared" si="95"/>
        <v>0</v>
      </c>
      <c r="U311" s="30">
        <f t="shared" si="95"/>
        <v>0</v>
      </c>
      <c r="V311" s="30">
        <f t="shared" si="95"/>
        <v>0</v>
      </c>
      <c r="W311" s="30">
        <f t="shared" si="95"/>
        <v>0</v>
      </c>
      <c r="X311" s="30">
        <f t="shared" si="95"/>
        <v>0</v>
      </c>
      <c r="Y311" s="30">
        <f t="shared" si="95"/>
        <v>0</v>
      </c>
      <c r="Z311" s="30">
        <f t="shared" si="95"/>
        <v>0</v>
      </c>
      <c r="AA311" s="30">
        <f t="shared" si="95"/>
        <v>0</v>
      </c>
      <c r="AB311" s="30">
        <f t="shared" si="95"/>
        <v>0</v>
      </c>
      <c r="AC311" s="30">
        <f t="shared" si="95"/>
        <v>0</v>
      </c>
      <c r="AD311" s="30">
        <f t="shared" si="95"/>
        <v>0</v>
      </c>
      <c r="AE311" s="30">
        <v>0</v>
      </c>
      <c r="AF311" s="31">
        <v>0</v>
      </c>
      <c r="AG311" s="30">
        <v>0</v>
      </c>
      <c r="AH311" s="31">
        <v>0</v>
      </c>
      <c r="AI311" s="32" t="s">
        <v>37</v>
      </c>
      <c r="AJ311" s="15"/>
      <c r="AK311" s="20"/>
      <c r="AM311" s="20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</row>
    <row r="312" spans="1:64" ht="31.5" x14ac:dyDescent="0.25">
      <c r="A312" s="27" t="s">
        <v>794</v>
      </c>
      <c r="B312" s="28" t="s">
        <v>415</v>
      </c>
      <c r="C312" s="29" t="s">
        <v>36</v>
      </c>
      <c r="D312" s="30">
        <v>0</v>
      </c>
      <c r="E312" s="30">
        <v>0</v>
      </c>
      <c r="F312" s="30">
        <v>0</v>
      </c>
      <c r="G312" s="30">
        <v>0</v>
      </c>
      <c r="H312" s="30">
        <v>0</v>
      </c>
      <c r="I312" s="30">
        <v>0</v>
      </c>
      <c r="J312" s="30">
        <v>0</v>
      </c>
      <c r="K312" s="30">
        <v>0</v>
      </c>
      <c r="L312" s="30">
        <v>0</v>
      </c>
      <c r="M312" s="30">
        <v>0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0</v>
      </c>
      <c r="U312" s="30">
        <v>0</v>
      </c>
      <c r="V312" s="30">
        <v>0</v>
      </c>
      <c r="W312" s="30">
        <v>0</v>
      </c>
      <c r="X312" s="30">
        <v>0</v>
      </c>
      <c r="Y312" s="30">
        <v>0</v>
      </c>
      <c r="Z312" s="30">
        <v>0</v>
      </c>
      <c r="AA312" s="30">
        <v>0</v>
      </c>
      <c r="AB312" s="30">
        <v>0</v>
      </c>
      <c r="AC312" s="30">
        <v>0</v>
      </c>
      <c r="AD312" s="30">
        <v>0</v>
      </c>
      <c r="AE312" s="30">
        <v>0</v>
      </c>
      <c r="AF312" s="31">
        <v>0</v>
      </c>
      <c r="AG312" s="30">
        <v>0</v>
      </c>
      <c r="AH312" s="31">
        <v>0</v>
      </c>
      <c r="AI312" s="32" t="s">
        <v>37</v>
      </c>
      <c r="AJ312" s="15"/>
      <c r="AK312" s="20"/>
      <c r="AM312" s="20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</row>
    <row r="313" spans="1:64" x14ac:dyDescent="0.25">
      <c r="A313" s="27" t="s">
        <v>795</v>
      </c>
      <c r="B313" s="28" t="s">
        <v>417</v>
      </c>
      <c r="C313" s="29" t="s">
        <v>36</v>
      </c>
      <c r="D313" s="30">
        <v>0</v>
      </c>
      <c r="E313" s="30">
        <v>0</v>
      </c>
      <c r="F313" s="30">
        <v>0</v>
      </c>
      <c r="G313" s="30">
        <v>0</v>
      </c>
      <c r="H313" s="30">
        <v>0</v>
      </c>
      <c r="I313" s="30">
        <v>0</v>
      </c>
      <c r="J313" s="30">
        <v>0</v>
      </c>
      <c r="K313" s="30">
        <v>0</v>
      </c>
      <c r="L313" s="30">
        <v>0</v>
      </c>
      <c r="M313" s="30">
        <v>0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0</v>
      </c>
      <c r="U313" s="30">
        <v>0</v>
      </c>
      <c r="V313" s="30">
        <v>0</v>
      </c>
      <c r="W313" s="30">
        <v>0</v>
      </c>
      <c r="X313" s="30">
        <v>0</v>
      </c>
      <c r="Y313" s="30">
        <v>0</v>
      </c>
      <c r="Z313" s="30">
        <v>0</v>
      </c>
      <c r="AA313" s="30">
        <v>0</v>
      </c>
      <c r="AB313" s="30">
        <v>0</v>
      </c>
      <c r="AC313" s="30">
        <v>0</v>
      </c>
      <c r="AD313" s="30">
        <v>0</v>
      </c>
      <c r="AE313" s="30">
        <v>0</v>
      </c>
      <c r="AF313" s="31">
        <v>0</v>
      </c>
      <c r="AG313" s="30">
        <v>0</v>
      </c>
      <c r="AH313" s="31">
        <v>0</v>
      </c>
      <c r="AI313" s="32" t="s">
        <v>37</v>
      </c>
      <c r="AJ313" s="15"/>
      <c r="AK313" s="20"/>
      <c r="AM313" s="20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</row>
    <row r="314" spans="1:64" x14ac:dyDescent="0.25">
      <c r="A314" s="27" t="s">
        <v>796</v>
      </c>
      <c r="B314" s="28" t="s">
        <v>425</v>
      </c>
      <c r="C314" s="29" t="s">
        <v>36</v>
      </c>
      <c r="D314" s="30">
        <v>0</v>
      </c>
      <c r="E314" s="30">
        <v>0</v>
      </c>
      <c r="F314" s="30">
        <v>0</v>
      </c>
      <c r="G314" s="30">
        <v>0</v>
      </c>
      <c r="H314" s="30">
        <v>0</v>
      </c>
      <c r="I314" s="30">
        <v>0</v>
      </c>
      <c r="J314" s="30">
        <v>0</v>
      </c>
      <c r="K314" s="30">
        <v>0</v>
      </c>
      <c r="L314" s="30">
        <v>0</v>
      </c>
      <c r="M314" s="30">
        <v>0</v>
      </c>
      <c r="N314" s="30">
        <v>0</v>
      </c>
      <c r="O314" s="30">
        <v>0</v>
      </c>
      <c r="P314" s="30">
        <v>0</v>
      </c>
      <c r="Q314" s="30">
        <v>0</v>
      </c>
      <c r="R314" s="30">
        <v>0</v>
      </c>
      <c r="S314" s="30">
        <v>0</v>
      </c>
      <c r="T314" s="30">
        <v>0</v>
      </c>
      <c r="U314" s="30">
        <v>0</v>
      </c>
      <c r="V314" s="30">
        <v>0</v>
      </c>
      <c r="W314" s="30">
        <v>0</v>
      </c>
      <c r="X314" s="30">
        <v>0</v>
      </c>
      <c r="Y314" s="30">
        <v>0</v>
      </c>
      <c r="Z314" s="30">
        <v>0</v>
      </c>
      <c r="AA314" s="30">
        <v>0</v>
      </c>
      <c r="AB314" s="30">
        <v>0</v>
      </c>
      <c r="AC314" s="30">
        <v>0</v>
      </c>
      <c r="AD314" s="30">
        <v>0</v>
      </c>
      <c r="AE314" s="30">
        <v>0</v>
      </c>
      <c r="AF314" s="31">
        <v>0</v>
      </c>
      <c r="AG314" s="30">
        <v>0</v>
      </c>
      <c r="AH314" s="31">
        <v>0</v>
      </c>
      <c r="AI314" s="32" t="s">
        <v>37</v>
      </c>
      <c r="AJ314" s="15"/>
      <c r="AK314" s="20"/>
      <c r="AM314" s="20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</row>
    <row r="315" spans="1:64" x14ac:dyDescent="0.25">
      <c r="A315" s="27" t="s">
        <v>797</v>
      </c>
      <c r="B315" s="28" t="s">
        <v>433</v>
      </c>
      <c r="C315" s="29" t="s">
        <v>36</v>
      </c>
      <c r="D315" s="30">
        <f t="shared" ref="D315:AG315" si="96">SUM(D316)</f>
        <v>5731.5249999999996</v>
      </c>
      <c r="E315" s="30">
        <f t="shared" si="96"/>
        <v>0</v>
      </c>
      <c r="F315" s="30">
        <f t="shared" si="96"/>
        <v>0</v>
      </c>
      <c r="G315" s="30">
        <f t="shared" si="96"/>
        <v>0</v>
      </c>
      <c r="H315" s="30">
        <f t="shared" si="96"/>
        <v>0</v>
      </c>
      <c r="I315" s="30">
        <f t="shared" si="96"/>
        <v>0</v>
      </c>
      <c r="J315" s="30">
        <f t="shared" si="96"/>
        <v>0</v>
      </c>
      <c r="K315" s="30">
        <f t="shared" si="96"/>
        <v>0</v>
      </c>
      <c r="L315" s="30">
        <f t="shared" si="96"/>
        <v>0</v>
      </c>
      <c r="M315" s="30">
        <f t="shared" si="96"/>
        <v>0</v>
      </c>
      <c r="N315" s="30">
        <f t="shared" si="96"/>
        <v>0</v>
      </c>
      <c r="O315" s="30">
        <f t="shared" si="96"/>
        <v>0</v>
      </c>
      <c r="P315" s="30">
        <f t="shared" si="96"/>
        <v>0</v>
      </c>
      <c r="Q315" s="30">
        <f t="shared" si="96"/>
        <v>0</v>
      </c>
      <c r="R315" s="30">
        <f t="shared" si="96"/>
        <v>0</v>
      </c>
      <c r="S315" s="30">
        <f t="shared" si="96"/>
        <v>0</v>
      </c>
      <c r="T315" s="30">
        <f t="shared" si="96"/>
        <v>0</v>
      </c>
      <c r="U315" s="30">
        <f t="shared" si="96"/>
        <v>0</v>
      </c>
      <c r="V315" s="30">
        <f t="shared" si="96"/>
        <v>0</v>
      </c>
      <c r="W315" s="30">
        <f t="shared" si="96"/>
        <v>0</v>
      </c>
      <c r="X315" s="30">
        <f t="shared" si="96"/>
        <v>0</v>
      </c>
      <c r="Y315" s="30">
        <f t="shared" si="96"/>
        <v>0</v>
      </c>
      <c r="Z315" s="30">
        <f t="shared" si="96"/>
        <v>0</v>
      </c>
      <c r="AA315" s="30">
        <f t="shared" si="96"/>
        <v>0</v>
      </c>
      <c r="AB315" s="30">
        <f t="shared" si="96"/>
        <v>0</v>
      </c>
      <c r="AC315" s="30">
        <f t="shared" si="96"/>
        <v>0</v>
      </c>
      <c r="AD315" s="30">
        <f t="shared" si="96"/>
        <v>0</v>
      </c>
      <c r="AE315" s="30">
        <f t="shared" si="96"/>
        <v>0</v>
      </c>
      <c r="AF315" s="31">
        <v>0</v>
      </c>
      <c r="AG315" s="30">
        <f t="shared" si="96"/>
        <v>0</v>
      </c>
      <c r="AH315" s="31">
        <v>0</v>
      </c>
      <c r="AI315" s="32" t="s">
        <v>37</v>
      </c>
      <c r="AJ315" s="15"/>
      <c r="AK315" s="20"/>
      <c r="AM315" s="20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</row>
    <row r="316" spans="1:64" ht="31.5" x14ac:dyDescent="0.25">
      <c r="A316" s="37" t="s">
        <v>797</v>
      </c>
      <c r="B316" s="38" t="s">
        <v>798</v>
      </c>
      <c r="C316" s="43" t="s">
        <v>799</v>
      </c>
      <c r="D316" s="49">
        <v>5731.5249999999996</v>
      </c>
      <c r="E316" s="49">
        <v>0</v>
      </c>
      <c r="F316" s="49">
        <v>0</v>
      </c>
      <c r="G316" s="39">
        <v>0</v>
      </c>
      <c r="H316" s="39">
        <v>0</v>
      </c>
      <c r="I316" s="49">
        <v>0</v>
      </c>
      <c r="J316" s="39">
        <v>0</v>
      </c>
      <c r="K316" s="39">
        <v>0</v>
      </c>
      <c r="L316" s="49">
        <v>0</v>
      </c>
      <c r="M316" s="49">
        <v>0</v>
      </c>
      <c r="N316" s="39">
        <v>0</v>
      </c>
      <c r="O316" s="49">
        <v>0</v>
      </c>
      <c r="P316" s="49">
        <v>0</v>
      </c>
      <c r="Q316" s="49">
        <v>0</v>
      </c>
      <c r="R316" s="39">
        <v>0</v>
      </c>
      <c r="S316" s="39">
        <v>0</v>
      </c>
      <c r="T316" s="39">
        <v>0</v>
      </c>
      <c r="U316" s="39">
        <v>0</v>
      </c>
      <c r="V316" s="39">
        <v>0</v>
      </c>
      <c r="W316" s="39">
        <v>0</v>
      </c>
      <c r="X316" s="39">
        <v>0</v>
      </c>
      <c r="Y316" s="39">
        <v>0</v>
      </c>
      <c r="Z316" s="39">
        <v>0</v>
      </c>
      <c r="AA316" s="39">
        <v>0</v>
      </c>
      <c r="AB316" s="39">
        <v>0</v>
      </c>
      <c r="AC316" s="39">
        <v>0</v>
      </c>
      <c r="AD316" s="39">
        <v>0</v>
      </c>
      <c r="AE316" s="39">
        <f>R316-E316</f>
        <v>0</v>
      </c>
      <c r="AF316" s="65">
        <v>0</v>
      </c>
      <c r="AG316" s="39">
        <f t="shared" ref="AG316" si="97">S316-F316</f>
        <v>0</v>
      </c>
      <c r="AH316" s="65">
        <v>0</v>
      </c>
      <c r="AI316" s="40" t="s">
        <v>37</v>
      </c>
      <c r="AJ316" s="15"/>
      <c r="AK316" s="20"/>
      <c r="AM316" s="20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</row>
    <row r="317" spans="1:64" ht="31.5" x14ac:dyDescent="0.25">
      <c r="A317" s="27" t="s">
        <v>800</v>
      </c>
      <c r="B317" s="28" t="s">
        <v>449</v>
      </c>
      <c r="C317" s="29" t="s">
        <v>36</v>
      </c>
      <c r="D317" s="30">
        <v>0</v>
      </c>
      <c r="E317" s="30">
        <v>0</v>
      </c>
      <c r="F317" s="30">
        <v>0</v>
      </c>
      <c r="G317" s="30">
        <v>0</v>
      </c>
      <c r="H317" s="30">
        <v>0</v>
      </c>
      <c r="I317" s="30">
        <v>0</v>
      </c>
      <c r="J317" s="30">
        <v>0</v>
      </c>
      <c r="K317" s="30">
        <v>0</v>
      </c>
      <c r="L317" s="30">
        <v>0</v>
      </c>
      <c r="M317" s="30">
        <v>0</v>
      </c>
      <c r="N317" s="30">
        <v>0</v>
      </c>
      <c r="O317" s="30">
        <v>0</v>
      </c>
      <c r="P317" s="30">
        <v>0</v>
      </c>
      <c r="Q317" s="30">
        <v>0</v>
      </c>
      <c r="R317" s="30">
        <v>0</v>
      </c>
      <c r="S317" s="30">
        <v>0</v>
      </c>
      <c r="T317" s="30">
        <v>0</v>
      </c>
      <c r="U317" s="30">
        <v>0</v>
      </c>
      <c r="V317" s="30">
        <v>0</v>
      </c>
      <c r="W317" s="30">
        <v>0</v>
      </c>
      <c r="X317" s="30">
        <v>0</v>
      </c>
      <c r="Y317" s="30">
        <v>0</v>
      </c>
      <c r="Z317" s="30">
        <v>0</v>
      </c>
      <c r="AA317" s="30">
        <v>0</v>
      </c>
      <c r="AB317" s="30">
        <v>0</v>
      </c>
      <c r="AC317" s="30">
        <v>0</v>
      </c>
      <c r="AD317" s="30">
        <v>0</v>
      </c>
      <c r="AE317" s="30">
        <v>0</v>
      </c>
      <c r="AF317" s="31">
        <v>0</v>
      </c>
      <c r="AG317" s="30">
        <v>0</v>
      </c>
      <c r="AH317" s="31">
        <v>0</v>
      </c>
      <c r="AI317" s="32" t="s">
        <v>37</v>
      </c>
      <c r="AJ317" s="15"/>
      <c r="AK317" s="20"/>
      <c r="AM317" s="20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</row>
    <row r="318" spans="1:64" x14ac:dyDescent="0.25">
      <c r="A318" s="27" t="s">
        <v>801</v>
      </c>
      <c r="B318" s="28" t="s">
        <v>451</v>
      </c>
      <c r="C318" s="29" t="s">
        <v>36</v>
      </c>
      <c r="D318" s="30">
        <f t="shared" ref="D318:AE318" si="98">SUM(D319:D332)</f>
        <v>2.9619476600000003</v>
      </c>
      <c r="E318" s="30">
        <f t="shared" si="98"/>
        <v>0</v>
      </c>
      <c r="F318" s="30">
        <f t="shared" si="98"/>
        <v>1.7263794300000002</v>
      </c>
      <c r="G318" s="30">
        <f t="shared" si="98"/>
        <v>0</v>
      </c>
      <c r="H318" s="30">
        <f t="shared" si="98"/>
        <v>0</v>
      </c>
      <c r="I318" s="30">
        <f t="shared" si="98"/>
        <v>0</v>
      </c>
      <c r="J318" s="30">
        <f t="shared" si="98"/>
        <v>0</v>
      </c>
      <c r="K318" s="30">
        <f t="shared" si="98"/>
        <v>0</v>
      </c>
      <c r="L318" s="30">
        <f t="shared" si="98"/>
        <v>9</v>
      </c>
      <c r="M318" s="30">
        <f t="shared" si="98"/>
        <v>0</v>
      </c>
      <c r="N318" s="30">
        <f t="shared" si="98"/>
        <v>0</v>
      </c>
      <c r="O318" s="30">
        <f t="shared" si="98"/>
        <v>0</v>
      </c>
      <c r="P318" s="30">
        <f t="shared" si="98"/>
        <v>0</v>
      </c>
      <c r="Q318" s="30">
        <f t="shared" si="98"/>
        <v>0</v>
      </c>
      <c r="R318" s="30">
        <f t="shared" si="98"/>
        <v>0</v>
      </c>
      <c r="S318" s="30">
        <f t="shared" si="98"/>
        <v>13.006006670000001</v>
      </c>
      <c r="T318" s="30">
        <f t="shared" si="98"/>
        <v>0</v>
      </c>
      <c r="U318" s="30">
        <f t="shared" si="98"/>
        <v>0</v>
      </c>
      <c r="V318" s="30">
        <f t="shared" si="98"/>
        <v>4.2850000000000001</v>
      </c>
      <c r="W318" s="30">
        <f t="shared" si="98"/>
        <v>0</v>
      </c>
      <c r="X318" s="30">
        <f t="shared" si="98"/>
        <v>0</v>
      </c>
      <c r="Y318" s="30">
        <f t="shared" si="98"/>
        <v>21</v>
      </c>
      <c r="Z318" s="30">
        <f t="shared" si="98"/>
        <v>0</v>
      </c>
      <c r="AA318" s="30">
        <f t="shared" si="98"/>
        <v>0</v>
      </c>
      <c r="AB318" s="30">
        <f t="shared" si="98"/>
        <v>0</v>
      </c>
      <c r="AC318" s="30">
        <f t="shared" si="98"/>
        <v>0</v>
      </c>
      <c r="AD318" s="30">
        <f t="shared" si="98"/>
        <v>0</v>
      </c>
      <c r="AE318" s="30">
        <f t="shared" si="98"/>
        <v>0</v>
      </c>
      <c r="AF318" s="31">
        <v>0</v>
      </c>
      <c r="AG318" s="30">
        <f>SUM(AG319:AG332)</f>
        <v>-0.89321276000000016</v>
      </c>
      <c r="AH318" s="31">
        <f t="shared" si="87"/>
        <v>-0.51739075690909964</v>
      </c>
      <c r="AI318" s="32" t="s">
        <v>37</v>
      </c>
      <c r="AJ318" s="15"/>
      <c r="AK318" s="20"/>
      <c r="AM318" s="20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</row>
    <row r="319" spans="1:64" ht="47.25" x14ac:dyDescent="0.25">
      <c r="A319" s="37" t="s">
        <v>801</v>
      </c>
      <c r="B319" s="38" t="s">
        <v>802</v>
      </c>
      <c r="C319" s="43" t="s">
        <v>803</v>
      </c>
      <c r="D319" s="49">
        <v>5.2869529999999998E-2</v>
      </c>
      <c r="E319" s="49">
        <v>0</v>
      </c>
      <c r="F319" s="49">
        <v>0</v>
      </c>
      <c r="G319" s="39">
        <v>0</v>
      </c>
      <c r="H319" s="39">
        <v>0</v>
      </c>
      <c r="I319" s="49">
        <v>0</v>
      </c>
      <c r="J319" s="39">
        <v>0</v>
      </c>
      <c r="K319" s="39">
        <v>0</v>
      </c>
      <c r="L319" s="49">
        <v>0</v>
      </c>
      <c r="M319" s="49">
        <v>0</v>
      </c>
      <c r="N319" s="39">
        <v>0</v>
      </c>
      <c r="O319" s="49">
        <v>0</v>
      </c>
      <c r="P319" s="49">
        <v>0</v>
      </c>
      <c r="Q319" s="49">
        <v>0</v>
      </c>
      <c r="R319" s="39">
        <v>0</v>
      </c>
      <c r="S319" s="39">
        <v>0</v>
      </c>
      <c r="T319" s="39">
        <v>0</v>
      </c>
      <c r="U319" s="39">
        <v>0</v>
      </c>
      <c r="V319" s="39">
        <v>0</v>
      </c>
      <c r="W319" s="39">
        <v>0</v>
      </c>
      <c r="X319" s="39">
        <v>0</v>
      </c>
      <c r="Y319" s="39">
        <v>0</v>
      </c>
      <c r="Z319" s="39">
        <v>0</v>
      </c>
      <c r="AA319" s="39">
        <v>0</v>
      </c>
      <c r="AB319" s="39">
        <v>0</v>
      </c>
      <c r="AC319" s="39">
        <v>0</v>
      </c>
      <c r="AD319" s="39">
        <v>0</v>
      </c>
      <c r="AE319" s="39">
        <f t="shared" ref="AE319:AE327" si="99">R319-E319</f>
        <v>0</v>
      </c>
      <c r="AF319" s="65">
        <v>0</v>
      </c>
      <c r="AG319" s="39">
        <f t="shared" ref="AG319:AG327" si="100">S319-F319</f>
        <v>0</v>
      </c>
      <c r="AH319" s="65">
        <v>0</v>
      </c>
      <c r="AI319" s="40" t="s">
        <v>37</v>
      </c>
      <c r="AJ319" s="15"/>
      <c r="AK319" s="20"/>
      <c r="AM319" s="20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</row>
    <row r="320" spans="1:64" ht="31.5" x14ac:dyDescent="0.25">
      <c r="A320" s="37" t="s">
        <v>801</v>
      </c>
      <c r="B320" s="38" t="s">
        <v>804</v>
      </c>
      <c r="C320" s="43" t="s">
        <v>805</v>
      </c>
      <c r="D320" s="49">
        <v>1.3092145800000001</v>
      </c>
      <c r="E320" s="49">
        <v>0</v>
      </c>
      <c r="F320" s="49">
        <v>0.12651588000000016</v>
      </c>
      <c r="G320" s="39">
        <v>0</v>
      </c>
      <c r="H320" s="39">
        <v>0</v>
      </c>
      <c r="I320" s="49">
        <v>0</v>
      </c>
      <c r="J320" s="39">
        <v>0</v>
      </c>
      <c r="K320" s="39" t="s">
        <v>806</v>
      </c>
      <c r="L320" s="49">
        <v>3</v>
      </c>
      <c r="M320" s="49">
        <v>0</v>
      </c>
      <c r="N320" s="39">
        <v>0</v>
      </c>
      <c r="O320" s="49">
        <v>0</v>
      </c>
      <c r="P320" s="49">
        <v>0</v>
      </c>
      <c r="Q320" s="49">
        <v>0</v>
      </c>
      <c r="R320" s="39">
        <v>0</v>
      </c>
      <c r="S320" s="39">
        <v>0.16716667000000002</v>
      </c>
      <c r="T320" s="39">
        <v>0</v>
      </c>
      <c r="U320" s="39">
        <v>0</v>
      </c>
      <c r="V320" s="39">
        <v>0</v>
      </c>
      <c r="W320" s="39">
        <v>0</v>
      </c>
      <c r="X320" s="39" t="s">
        <v>807</v>
      </c>
      <c r="Y320" s="39">
        <v>1</v>
      </c>
      <c r="Z320" s="39">
        <v>0</v>
      </c>
      <c r="AA320" s="39">
        <v>0</v>
      </c>
      <c r="AB320" s="39">
        <v>0</v>
      </c>
      <c r="AC320" s="39">
        <v>0</v>
      </c>
      <c r="AD320" s="39">
        <v>0</v>
      </c>
      <c r="AE320" s="39">
        <f t="shared" si="99"/>
        <v>0</v>
      </c>
      <c r="AF320" s="65">
        <v>0</v>
      </c>
      <c r="AG320" s="39">
        <f t="shared" si="100"/>
        <v>4.0650789999999853E-2</v>
      </c>
      <c r="AH320" s="65">
        <f t="shared" si="87"/>
        <v>0.32130978340426358</v>
      </c>
      <c r="AI320" s="40" t="s">
        <v>524</v>
      </c>
      <c r="AJ320" s="15"/>
      <c r="AK320" s="20"/>
      <c r="AM320" s="20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</row>
    <row r="321" spans="1:64" ht="31.5" x14ac:dyDescent="0.25">
      <c r="A321" s="37" t="s">
        <v>801</v>
      </c>
      <c r="B321" s="38" t="s">
        <v>808</v>
      </c>
      <c r="C321" s="43" t="s">
        <v>809</v>
      </c>
      <c r="D321" s="39" t="s">
        <v>37</v>
      </c>
      <c r="E321" s="49" t="s">
        <v>37</v>
      </c>
      <c r="F321" s="39" t="s">
        <v>37</v>
      </c>
      <c r="G321" s="39" t="s">
        <v>37</v>
      </c>
      <c r="H321" s="39" t="s">
        <v>37</v>
      </c>
      <c r="I321" s="49" t="s">
        <v>37</v>
      </c>
      <c r="J321" s="39" t="s">
        <v>37</v>
      </c>
      <c r="K321" s="39" t="s">
        <v>37</v>
      </c>
      <c r="L321" s="49" t="s">
        <v>37</v>
      </c>
      <c r="M321" s="49" t="s">
        <v>37</v>
      </c>
      <c r="N321" s="39" t="s">
        <v>37</v>
      </c>
      <c r="O321" s="49" t="s">
        <v>37</v>
      </c>
      <c r="P321" s="49" t="s">
        <v>37</v>
      </c>
      <c r="Q321" s="49" t="s">
        <v>37</v>
      </c>
      <c r="R321" s="39">
        <v>0</v>
      </c>
      <c r="S321" s="39">
        <v>3.3378400000000004</v>
      </c>
      <c r="T321" s="39">
        <v>0</v>
      </c>
      <c r="U321" s="39">
        <v>0</v>
      </c>
      <c r="V321" s="39">
        <v>0</v>
      </c>
      <c r="W321" s="39">
        <v>0</v>
      </c>
      <c r="X321" s="39" t="s">
        <v>810</v>
      </c>
      <c r="Y321" s="39">
        <v>1</v>
      </c>
      <c r="Z321" s="39">
        <v>0</v>
      </c>
      <c r="AA321" s="39">
        <v>0</v>
      </c>
      <c r="AB321" s="39">
        <v>0</v>
      </c>
      <c r="AC321" s="39">
        <v>0</v>
      </c>
      <c r="AD321" s="39">
        <v>0</v>
      </c>
      <c r="AE321" s="39" t="s">
        <v>37</v>
      </c>
      <c r="AF321" s="65" t="s">
        <v>37</v>
      </c>
      <c r="AG321" s="39" t="s">
        <v>37</v>
      </c>
      <c r="AH321" s="65" t="s">
        <v>37</v>
      </c>
      <c r="AI321" s="40" t="s">
        <v>811</v>
      </c>
      <c r="AJ321" s="15"/>
      <c r="AK321" s="20"/>
      <c r="AM321" s="20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</row>
    <row r="322" spans="1:64" ht="31.5" x14ac:dyDescent="0.25">
      <c r="A322" s="37" t="s">
        <v>801</v>
      </c>
      <c r="B322" s="38" t="s">
        <v>812</v>
      </c>
      <c r="C322" s="43" t="s">
        <v>813</v>
      </c>
      <c r="D322" s="39" t="s">
        <v>37</v>
      </c>
      <c r="E322" s="39" t="s">
        <v>37</v>
      </c>
      <c r="F322" s="39" t="s">
        <v>37</v>
      </c>
      <c r="G322" s="39" t="s">
        <v>37</v>
      </c>
      <c r="H322" s="39" t="s">
        <v>37</v>
      </c>
      <c r="I322" s="39" t="s">
        <v>37</v>
      </c>
      <c r="J322" s="39" t="s">
        <v>37</v>
      </c>
      <c r="K322" s="39" t="s">
        <v>37</v>
      </c>
      <c r="L322" s="39" t="s">
        <v>37</v>
      </c>
      <c r="M322" s="39" t="s">
        <v>37</v>
      </c>
      <c r="N322" s="39" t="s">
        <v>37</v>
      </c>
      <c r="O322" s="39" t="s">
        <v>37</v>
      </c>
      <c r="P322" s="39" t="s">
        <v>37</v>
      </c>
      <c r="Q322" s="39" t="s">
        <v>37</v>
      </c>
      <c r="R322" s="39">
        <v>0</v>
      </c>
      <c r="S322" s="39">
        <v>2.403</v>
      </c>
      <c r="T322" s="39">
        <v>0</v>
      </c>
      <c r="U322" s="39">
        <v>0</v>
      </c>
      <c r="V322" s="39">
        <v>0</v>
      </c>
      <c r="W322" s="39">
        <v>0</v>
      </c>
      <c r="X322" s="39" t="s">
        <v>814</v>
      </c>
      <c r="Y322" s="39">
        <v>1</v>
      </c>
      <c r="Z322" s="39">
        <v>0</v>
      </c>
      <c r="AA322" s="39">
        <v>0</v>
      </c>
      <c r="AB322" s="39">
        <v>0</v>
      </c>
      <c r="AC322" s="39">
        <v>0</v>
      </c>
      <c r="AD322" s="39">
        <v>0</v>
      </c>
      <c r="AE322" s="39" t="s">
        <v>37</v>
      </c>
      <c r="AF322" s="65" t="s">
        <v>37</v>
      </c>
      <c r="AG322" s="39" t="s">
        <v>37</v>
      </c>
      <c r="AH322" s="65" t="s">
        <v>37</v>
      </c>
      <c r="AI322" s="40" t="s">
        <v>811</v>
      </c>
      <c r="AJ322" s="15"/>
      <c r="AK322" s="20"/>
      <c r="AM322" s="20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</row>
    <row r="323" spans="1:64" ht="47.25" x14ac:dyDescent="0.25">
      <c r="A323" s="37" t="s">
        <v>801</v>
      </c>
      <c r="B323" s="38" t="s">
        <v>815</v>
      </c>
      <c r="C323" s="43" t="s">
        <v>816</v>
      </c>
      <c r="D323" s="39">
        <v>0.32448118999999997</v>
      </c>
      <c r="E323" s="39">
        <v>0</v>
      </c>
      <c r="F323" s="39">
        <v>0.32448118999999997</v>
      </c>
      <c r="G323" s="39">
        <v>0</v>
      </c>
      <c r="H323" s="39">
        <v>0</v>
      </c>
      <c r="I323" s="39">
        <v>0</v>
      </c>
      <c r="J323" s="39">
        <v>0</v>
      </c>
      <c r="K323" s="39" t="s">
        <v>817</v>
      </c>
      <c r="L323" s="39">
        <v>1</v>
      </c>
      <c r="M323" s="39">
        <v>0</v>
      </c>
      <c r="N323" s="39">
        <v>0</v>
      </c>
      <c r="O323" s="39">
        <v>0</v>
      </c>
      <c r="P323" s="39">
        <v>0</v>
      </c>
      <c r="Q323" s="39">
        <v>0</v>
      </c>
      <c r="R323" s="39">
        <v>0</v>
      </c>
      <c r="S323" s="39">
        <v>0</v>
      </c>
      <c r="T323" s="39">
        <v>0</v>
      </c>
      <c r="U323" s="39">
        <v>0</v>
      </c>
      <c r="V323" s="39">
        <v>0</v>
      </c>
      <c r="W323" s="39">
        <v>0</v>
      </c>
      <c r="X323" s="39">
        <v>0</v>
      </c>
      <c r="Y323" s="39">
        <v>0</v>
      </c>
      <c r="Z323" s="39">
        <v>0</v>
      </c>
      <c r="AA323" s="39">
        <v>0</v>
      </c>
      <c r="AB323" s="39">
        <v>0</v>
      </c>
      <c r="AC323" s="39">
        <v>0</v>
      </c>
      <c r="AD323" s="39">
        <v>0</v>
      </c>
      <c r="AE323" s="39">
        <f t="shared" si="99"/>
        <v>0</v>
      </c>
      <c r="AF323" s="65">
        <v>0</v>
      </c>
      <c r="AG323" s="39">
        <f t="shared" si="100"/>
        <v>-0.32448118999999997</v>
      </c>
      <c r="AH323" s="65">
        <f t="shared" si="87"/>
        <v>-1</v>
      </c>
      <c r="AI323" s="40" t="s">
        <v>818</v>
      </c>
      <c r="AJ323" s="15"/>
      <c r="AK323" s="20"/>
      <c r="AM323" s="20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</row>
    <row r="324" spans="1:64" ht="47.25" x14ac:dyDescent="0.25">
      <c r="A324" s="37" t="s">
        <v>801</v>
      </c>
      <c r="B324" s="38" t="s">
        <v>819</v>
      </c>
      <c r="C324" s="43" t="s">
        <v>820</v>
      </c>
      <c r="D324" s="39">
        <v>0.34979838000000002</v>
      </c>
      <c r="E324" s="39">
        <v>0</v>
      </c>
      <c r="F324" s="39">
        <v>0.34979838000000002</v>
      </c>
      <c r="G324" s="39">
        <v>0</v>
      </c>
      <c r="H324" s="39">
        <v>0</v>
      </c>
      <c r="I324" s="39">
        <v>0</v>
      </c>
      <c r="J324" s="39">
        <v>0</v>
      </c>
      <c r="K324" s="39" t="s">
        <v>821</v>
      </c>
      <c r="L324" s="39">
        <v>1</v>
      </c>
      <c r="M324" s="39">
        <v>0</v>
      </c>
      <c r="N324" s="39">
        <v>0</v>
      </c>
      <c r="O324" s="39">
        <v>0</v>
      </c>
      <c r="P324" s="39">
        <v>0</v>
      </c>
      <c r="Q324" s="39">
        <v>0</v>
      </c>
      <c r="R324" s="39">
        <v>0</v>
      </c>
      <c r="S324" s="39">
        <v>0</v>
      </c>
      <c r="T324" s="39">
        <v>0</v>
      </c>
      <c r="U324" s="39">
        <v>0</v>
      </c>
      <c r="V324" s="39">
        <v>0</v>
      </c>
      <c r="W324" s="39">
        <v>0</v>
      </c>
      <c r="X324" s="39">
        <v>0</v>
      </c>
      <c r="Y324" s="39">
        <v>0</v>
      </c>
      <c r="Z324" s="39">
        <v>0</v>
      </c>
      <c r="AA324" s="39">
        <v>0</v>
      </c>
      <c r="AB324" s="39">
        <v>0</v>
      </c>
      <c r="AC324" s="39">
        <v>0</v>
      </c>
      <c r="AD324" s="39">
        <v>0</v>
      </c>
      <c r="AE324" s="39">
        <f t="shared" si="99"/>
        <v>0</v>
      </c>
      <c r="AF324" s="65">
        <v>0</v>
      </c>
      <c r="AG324" s="39">
        <f t="shared" si="100"/>
        <v>-0.34979838000000002</v>
      </c>
      <c r="AH324" s="65">
        <f t="shared" si="87"/>
        <v>-1</v>
      </c>
      <c r="AI324" s="40" t="s">
        <v>822</v>
      </c>
      <c r="AJ324" s="15"/>
      <c r="AK324" s="20"/>
      <c r="AM324" s="20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</row>
    <row r="325" spans="1:64" ht="47.25" x14ac:dyDescent="0.25">
      <c r="A325" s="37" t="s">
        <v>801</v>
      </c>
      <c r="B325" s="38" t="s">
        <v>823</v>
      </c>
      <c r="C325" s="43" t="s">
        <v>824</v>
      </c>
      <c r="D325" s="39">
        <v>0.12573480000000001</v>
      </c>
      <c r="E325" s="39">
        <v>0</v>
      </c>
      <c r="F325" s="39">
        <v>0.12573480000000001</v>
      </c>
      <c r="G325" s="39">
        <v>0</v>
      </c>
      <c r="H325" s="39">
        <v>0</v>
      </c>
      <c r="I325" s="39">
        <v>0</v>
      </c>
      <c r="J325" s="39">
        <v>0</v>
      </c>
      <c r="K325" s="39" t="s">
        <v>825</v>
      </c>
      <c r="L325" s="39">
        <v>1</v>
      </c>
      <c r="M325" s="39">
        <v>0</v>
      </c>
      <c r="N325" s="39">
        <v>0</v>
      </c>
      <c r="O325" s="39">
        <v>0</v>
      </c>
      <c r="P325" s="39">
        <v>0</v>
      </c>
      <c r="Q325" s="39">
        <v>0</v>
      </c>
      <c r="R325" s="39">
        <v>0</v>
      </c>
      <c r="S325" s="39">
        <v>0</v>
      </c>
      <c r="T325" s="39">
        <v>0</v>
      </c>
      <c r="U325" s="39">
        <v>0</v>
      </c>
      <c r="V325" s="39">
        <v>0</v>
      </c>
      <c r="W325" s="39">
        <v>0</v>
      </c>
      <c r="X325" s="39">
        <v>0</v>
      </c>
      <c r="Y325" s="39">
        <v>0</v>
      </c>
      <c r="Z325" s="39">
        <v>0</v>
      </c>
      <c r="AA325" s="39">
        <v>0</v>
      </c>
      <c r="AB325" s="39">
        <v>0</v>
      </c>
      <c r="AC325" s="39">
        <v>0</v>
      </c>
      <c r="AD325" s="39">
        <v>0</v>
      </c>
      <c r="AE325" s="39">
        <f t="shared" si="99"/>
        <v>0</v>
      </c>
      <c r="AF325" s="65">
        <v>0</v>
      </c>
      <c r="AG325" s="39">
        <f t="shared" si="100"/>
        <v>-0.12573480000000001</v>
      </c>
      <c r="AH325" s="65">
        <f t="shared" si="87"/>
        <v>-1</v>
      </c>
      <c r="AI325" s="40" t="s">
        <v>822</v>
      </c>
      <c r="AJ325" s="15"/>
      <c r="AK325" s="20"/>
      <c r="AM325" s="20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</row>
    <row r="326" spans="1:64" ht="31.5" x14ac:dyDescent="0.25">
      <c r="A326" s="37" t="s">
        <v>801</v>
      </c>
      <c r="B326" s="38" t="s">
        <v>826</v>
      </c>
      <c r="C326" s="43" t="s">
        <v>827</v>
      </c>
      <c r="D326" s="39">
        <v>0.28087293000000002</v>
      </c>
      <c r="E326" s="39">
        <v>0</v>
      </c>
      <c r="F326" s="39">
        <v>0.28087293000000002</v>
      </c>
      <c r="G326" s="39">
        <v>0</v>
      </c>
      <c r="H326" s="39">
        <v>0</v>
      </c>
      <c r="I326" s="39">
        <v>0</v>
      </c>
      <c r="J326" s="39">
        <v>0</v>
      </c>
      <c r="K326" s="39" t="s">
        <v>828</v>
      </c>
      <c r="L326" s="39">
        <v>1</v>
      </c>
      <c r="M326" s="39">
        <v>0</v>
      </c>
      <c r="N326" s="39">
        <v>0</v>
      </c>
      <c r="O326" s="39">
        <v>0</v>
      </c>
      <c r="P326" s="39">
        <v>0</v>
      </c>
      <c r="Q326" s="39">
        <v>0</v>
      </c>
      <c r="R326" s="39">
        <v>0</v>
      </c>
      <c r="S326" s="39">
        <v>0</v>
      </c>
      <c r="T326" s="39">
        <v>0</v>
      </c>
      <c r="U326" s="39">
        <v>0</v>
      </c>
      <c r="V326" s="39">
        <v>0</v>
      </c>
      <c r="W326" s="39">
        <v>0</v>
      </c>
      <c r="X326" s="39">
        <v>0</v>
      </c>
      <c r="Y326" s="39">
        <v>0</v>
      </c>
      <c r="Z326" s="39">
        <v>0</v>
      </c>
      <c r="AA326" s="39">
        <v>0</v>
      </c>
      <c r="AB326" s="39">
        <v>0</v>
      </c>
      <c r="AC326" s="39">
        <v>0</v>
      </c>
      <c r="AD326" s="39">
        <v>0</v>
      </c>
      <c r="AE326" s="39">
        <f t="shared" si="99"/>
        <v>0</v>
      </c>
      <c r="AF326" s="65">
        <v>0</v>
      </c>
      <c r="AG326" s="39">
        <f t="shared" si="100"/>
        <v>-0.28087293000000002</v>
      </c>
      <c r="AH326" s="65">
        <f t="shared" si="87"/>
        <v>-1</v>
      </c>
      <c r="AI326" s="40" t="s">
        <v>829</v>
      </c>
      <c r="AJ326" s="15"/>
      <c r="AK326" s="20"/>
      <c r="AM326" s="20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</row>
    <row r="327" spans="1:64" ht="31.5" x14ac:dyDescent="0.25">
      <c r="A327" s="37" t="s">
        <v>801</v>
      </c>
      <c r="B327" s="38" t="s">
        <v>830</v>
      </c>
      <c r="C327" s="43" t="s">
        <v>831</v>
      </c>
      <c r="D327" s="39">
        <v>0.51897625000000003</v>
      </c>
      <c r="E327" s="39">
        <v>0</v>
      </c>
      <c r="F327" s="39">
        <v>0.51897625000000003</v>
      </c>
      <c r="G327" s="39">
        <v>0</v>
      </c>
      <c r="H327" s="39">
        <v>0</v>
      </c>
      <c r="I327" s="39">
        <v>0</v>
      </c>
      <c r="J327" s="39">
        <v>0</v>
      </c>
      <c r="K327" s="39" t="s">
        <v>832</v>
      </c>
      <c r="L327" s="39">
        <v>2</v>
      </c>
      <c r="M327" s="39">
        <v>0</v>
      </c>
      <c r="N327" s="39">
        <v>0</v>
      </c>
      <c r="O327" s="39">
        <v>0</v>
      </c>
      <c r="P327" s="39">
        <v>0</v>
      </c>
      <c r="Q327" s="39">
        <v>0</v>
      </c>
      <c r="R327" s="39">
        <v>0</v>
      </c>
      <c r="S327" s="39">
        <v>0.66600000000000004</v>
      </c>
      <c r="T327" s="39">
        <v>0</v>
      </c>
      <c r="U327" s="39">
        <v>0</v>
      </c>
      <c r="V327" s="39">
        <v>0</v>
      </c>
      <c r="W327" s="39">
        <v>0</v>
      </c>
      <c r="X327" s="39" t="s">
        <v>832</v>
      </c>
      <c r="Y327" s="39">
        <v>2</v>
      </c>
      <c r="Z327" s="39">
        <v>0</v>
      </c>
      <c r="AA327" s="39">
        <v>0</v>
      </c>
      <c r="AB327" s="39">
        <v>0</v>
      </c>
      <c r="AC327" s="39">
        <v>0</v>
      </c>
      <c r="AD327" s="39">
        <v>0</v>
      </c>
      <c r="AE327" s="39">
        <f t="shared" si="99"/>
        <v>0</v>
      </c>
      <c r="AF327" s="65">
        <v>0</v>
      </c>
      <c r="AG327" s="39">
        <f t="shared" si="100"/>
        <v>0.14702375000000001</v>
      </c>
      <c r="AH327" s="65">
        <f t="shared" si="87"/>
        <v>0.28329571921643815</v>
      </c>
      <c r="AI327" s="40" t="s">
        <v>524</v>
      </c>
      <c r="AJ327" s="15"/>
      <c r="AK327" s="20"/>
      <c r="AM327" s="20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</row>
    <row r="328" spans="1:64" ht="47.25" x14ac:dyDescent="0.25">
      <c r="A328" s="37" t="s">
        <v>801</v>
      </c>
      <c r="B328" s="38" t="s">
        <v>833</v>
      </c>
      <c r="C328" s="43" t="s">
        <v>834</v>
      </c>
      <c r="D328" s="39" t="s">
        <v>37</v>
      </c>
      <c r="E328" s="39" t="s">
        <v>37</v>
      </c>
      <c r="F328" s="39" t="s">
        <v>37</v>
      </c>
      <c r="G328" s="39" t="s">
        <v>37</v>
      </c>
      <c r="H328" s="39" t="s">
        <v>37</v>
      </c>
      <c r="I328" s="39" t="s">
        <v>37</v>
      </c>
      <c r="J328" s="39" t="s">
        <v>37</v>
      </c>
      <c r="K328" s="39" t="s">
        <v>37</v>
      </c>
      <c r="L328" s="39" t="s">
        <v>37</v>
      </c>
      <c r="M328" s="39" t="s">
        <v>37</v>
      </c>
      <c r="N328" s="39" t="s">
        <v>37</v>
      </c>
      <c r="O328" s="39" t="s">
        <v>37</v>
      </c>
      <c r="P328" s="39" t="s">
        <v>37</v>
      </c>
      <c r="Q328" s="39" t="s">
        <v>37</v>
      </c>
      <c r="R328" s="39">
        <v>0</v>
      </c>
      <c r="S328" s="39">
        <v>1.7050000000000001</v>
      </c>
      <c r="T328" s="39">
        <v>0</v>
      </c>
      <c r="U328" s="39">
        <v>0</v>
      </c>
      <c r="V328" s="39">
        <v>0</v>
      </c>
      <c r="W328" s="39">
        <v>0</v>
      </c>
      <c r="X328" s="39" t="s">
        <v>835</v>
      </c>
      <c r="Y328" s="39">
        <v>2</v>
      </c>
      <c r="Z328" s="39">
        <v>0</v>
      </c>
      <c r="AA328" s="39">
        <v>0</v>
      </c>
      <c r="AB328" s="39">
        <v>0</v>
      </c>
      <c r="AC328" s="39">
        <v>0</v>
      </c>
      <c r="AD328" s="39">
        <v>0</v>
      </c>
      <c r="AE328" s="39" t="s">
        <v>37</v>
      </c>
      <c r="AF328" s="65" t="s">
        <v>37</v>
      </c>
      <c r="AG328" s="39" t="s">
        <v>37</v>
      </c>
      <c r="AH328" s="65" t="s">
        <v>37</v>
      </c>
      <c r="AI328" s="40" t="s">
        <v>836</v>
      </c>
      <c r="AJ328" s="15"/>
      <c r="AK328" s="20"/>
      <c r="AM328" s="20"/>
      <c r="AV328" s="15"/>
      <c r="AW328" s="15"/>
      <c r="AX328" s="15"/>
      <c r="AY328" s="15"/>
      <c r="AZ328" s="15"/>
      <c r="BA328" s="15"/>
      <c r="BB328" s="15"/>
      <c r="BC328" s="15"/>
      <c r="BD328" s="15"/>
      <c r="BE328" s="15"/>
      <c r="BF328" s="15"/>
      <c r="BG328" s="15"/>
      <c r="BH328" s="15"/>
      <c r="BI328" s="15"/>
      <c r="BJ328" s="15"/>
      <c r="BK328" s="15"/>
      <c r="BL328" s="15"/>
    </row>
    <row r="329" spans="1:64" ht="47.25" x14ac:dyDescent="0.25">
      <c r="A329" s="37" t="s">
        <v>801</v>
      </c>
      <c r="B329" s="38" t="s">
        <v>837</v>
      </c>
      <c r="C329" s="43" t="s">
        <v>838</v>
      </c>
      <c r="D329" s="39" t="s">
        <v>37</v>
      </c>
      <c r="E329" s="39" t="s">
        <v>37</v>
      </c>
      <c r="F329" s="39" t="s">
        <v>37</v>
      </c>
      <c r="G329" s="39" t="s">
        <v>37</v>
      </c>
      <c r="H329" s="39" t="s">
        <v>37</v>
      </c>
      <c r="I329" s="39" t="s">
        <v>37</v>
      </c>
      <c r="J329" s="39" t="s">
        <v>37</v>
      </c>
      <c r="K329" s="39" t="s">
        <v>37</v>
      </c>
      <c r="L329" s="39" t="s">
        <v>37</v>
      </c>
      <c r="M329" s="39" t="s">
        <v>37</v>
      </c>
      <c r="N329" s="39" t="s">
        <v>37</v>
      </c>
      <c r="O329" s="39" t="s">
        <v>37</v>
      </c>
      <c r="P329" s="39" t="s">
        <v>37</v>
      </c>
      <c r="Q329" s="39" t="s">
        <v>37</v>
      </c>
      <c r="R329" s="39">
        <v>0</v>
      </c>
      <c r="S329" s="39">
        <v>0.88</v>
      </c>
      <c r="T329" s="39">
        <v>0</v>
      </c>
      <c r="U329" s="39">
        <v>0</v>
      </c>
      <c r="V329" s="39">
        <v>0</v>
      </c>
      <c r="W329" s="39">
        <v>0</v>
      </c>
      <c r="X329" s="39" t="s">
        <v>839</v>
      </c>
      <c r="Y329" s="39">
        <v>1</v>
      </c>
      <c r="Z329" s="39">
        <v>0</v>
      </c>
      <c r="AA329" s="39">
        <v>0</v>
      </c>
      <c r="AB329" s="39">
        <v>0</v>
      </c>
      <c r="AC329" s="39">
        <v>0</v>
      </c>
      <c r="AD329" s="39">
        <v>0</v>
      </c>
      <c r="AE329" s="39" t="s">
        <v>37</v>
      </c>
      <c r="AF329" s="65" t="s">
        <v>37</v>
      </c>
      <c r="AG329" s="39" t="s">
        <v>37</v>
      </c>
      <c r="AH329" s="65" t="s">
        <v>37</v>
      </c>
      <c r="AI329" s="40" t="s">
        <v>374</v>
      </c>
      <c r="AJ329" s="15"/>
      <c r="AK329" s="20"/>
      <c r="AM329" s="20"/>
      <c r="AV329" s="15"/>
      <c r="AW329" s="15"/>
      <c r="AX329" s="15"/>
      <c r="AY329" s="15"/>
      <c r="AZ329" s="15"/>
      <c r="BA329" s="15"/>
      <c r="BB329" s="15"/>
      <c r="BC329" s="15"/>
      <c r="BD329" s="15"/>
      <c r="BE329" s="15"/>
      <c r="BF329" s="15"/>
      <c r="BG329" s="15"/>
      <c r="BH329" s="15"/>
      <c r="BI329" s="15"/>
      <c r="BJ329" s="15"/>
      <c r="BK329" s="15"/>
      <c r="BL329" s="15"/>
    </row>
    <row r="330" spans="1:64" ht="47.25" x14ac:dyDescent="0.25">
      <c r="A330" s="37" t="s">
        <v>801</v>
      </c>
      <c r="B330" s="38" t="s">
        <v>840</v>
      </c>
      <c r="C330" s="43" t="s">
        <v>841</v>
      </c>
      <c r="D330" s="39" t="s">
        <v>37</v>
      </c>
      <c r="E330" s="39" t="s">
        <v>37</v>
      </c>
      <c r="F330" s="39" t="s">
        <v>37</v>
      </c>
      <c r="G330" s="39" t="s">
        <v>37</v>
      </c>
      <c r="H330" s="39" t="s">
        <v>37</v>
      </c>
      <c r="I330" s="39" t="s">
        <v>37</v>
      </c>
      <c r="J330" s="39" t="s">
        <v>37</v>
      </c>
      <c r="K330" s="39" t="s">
        <v>37</v>
      </c>
      <c r="L330" s="39" t="s">
        <v>37</v>
      </c>
      <c r="M330" s="39" t="s">
        <v>37</v>
      </c>
      <c r="N330" s="39" t="s">
        <v>37</v>
      </c>
      <c r="O330" s="39" t="s">
        <v>37</v>
      </c>
      <c r="P330" s="39" t="s">
        <v>37</v>
      </c>
      <c r="Q330" s="39" t="s">
        <v>37</v>
      </c>
      <c r="R330" s="39">
        <v>0</v>
      </c>
      <c r="S330" s="39">
        <v>0</v>
      </c>
      <c r="T330" s="39">
        <v>0</v>
      </c>
      <c r="U330" s="39">
        <v>0</v>
      </c>
      <c r="V330" s="39">
        <v>0</v>
      </c>
      <c r="W330" s="39">
        <v>0</v>
      </c>
      <c r="X330" s="39">
        <v>0</v>
      </c>
      <c r="Y330" s="39">
        <v>0</v>
      </c>
      <c r="Z330" s="39">
        <v>0</v>
      </c>
      <c r="AA330" s="39">
        <v>0</v>
      </c>
      <c r="AB330" s="39">
        <v>0</v>
      </c>
      <c r="AC330" s="39">
        <v>0</v>
      </c>
      <c r="AD330" s="39">
        <v>0</v>
      </c>
      <c r="AE330" s="39" t="s">
        <v>37</v>
      </c>
      <c r="AF330" s="65" t="s">
        <v>37</v>
      </c>
      <c r="AG330" s="39" t="s">
        <v>37</v>
      </c>
      <c r="AH330" s="65" t="s">
        <v>37</v>
      </c>
      <c r="AI330" s="40" t="s">
        <v>374</v>
      </c>
      <c r="AJ330" s="15"/>
      <c r="AK330" s="20"/>
      <c r="AM330" s="20"/>
      <c r="AV330" s="15"/>
      <c r="AW330" s="15"/>
      <c r="AX330" s="15"/>
      <c r="AY330" s="15"/>
      <c r="AZ330" s="15"/>
      <c r="BA330" s="15"/>
      <c r="BB330" s="15"/>
      <c r="BC330" s="15"/>
      <c r="BD330" s="15"/>
      <c r="BE330" s="15"/>
      <c r="BF330" s="15"/>
      <c r="BG330" s="15"/>
      <c r="BH330" s="15"/>
      <c r="BI330" s="15"/>
      <c r="BJ330" s="15"/>
      <c r="BK330" s="15"/>
      <c r="BL330" s="15"/>
    </row>
    <row r="331" spans="1:64" ht="47.25" x14ac:dyDescent="0.25">
      <c r="A331" s="37" t="s">
        <v>801</v>
      </c>
      <c r="B331" s="38" t="s">
        <v>842</v>
      </c>
      <c r="C331" s="43" t="s">
        <v>843</v>
      </c>
      <c r="D331" s="39" t="s">
        <v>37</v>
      </c>
      <c r="E331" s="39" t="s">
        <v>37</v>
      </c>
      <c r="F331" s="39" t="s">
        <v>37</v>
      </c>
      <c r="G331" s="39" t="s">
        <v>37</v>
      </c>
      <c r="H331" s="39" t="s">
        <v>37</v>
      </c>
      <c r="I331" s="39" t="s">
        <v>37</v>
      </c>
      <c r="J331" s="39" t="s">
        <v>37</v>
      </c>
      <c r="K331" s="39" t="s">
        <v>37</v>
      </c>
      <c r="L331" s="39" t="s">
        <v>37</v>
      </c>
      <c r="M331" s="39" t="s">
        <v>37</v>
      </c>
      <c r="N331" s="39" t="s">
        <v>37</v>
      </c>
      <c r="O331" s="39" t="s">
        <v>37</v>
      </c>
      <c r="P331" s="39" t="s">
        <v>37</v>
      </c>
      <c r="Q331" s="39" t="s">
        <v>37</v>
      </c>
      <c r="R331" s="39">
        <v>0</v>
      </c>
      <c r="S331" s="39">
        <v>0</v>
      </c>
      <c r="T331" s="39">
        <v>0</v>
      </c>
      <c r="U331" s="39">
        <v>0</v>
      </c>
      <c r="V331" s="39">
        <v>0</v>
      </c>
      <c r="W331" s="39">
        <v>0</v>
      </c>
      <c r="X331" s="39">
        <v>0</v>
      </c>
      <c r="Y331" s="39">
        <v>0</v>
      </c>
      <c r="Z331" s="39">
        <v>0</v>
      </c>
      <c r="AA331" s="39">
        <v>0</v>
      </c>
      <c r="AB331" s="39">
        <v>0</v>
      </c>
      <c r="AC331" s="39">
        <v>0</v>
      </c>
      <c r="AD331" s="39">
        <v>0</v>
      </c>
      <c r="AE331" s="39" t="s">
        <v>37</v>
      </c>
      <c r="AF331" s="65" t="s">
        <v>37</v>
      </c>
      <c r="AG331" s="39" t="s">
        <v>37</v>
      </c>
      <c r="AH331" s="65" t="s">
        <v>37</v>
      </c>
      <c r="AI331" s="40" t="s">
        <v>374</v>
      </c>
      <c r="AJ331" s="15"/>
      <c r="AK331" s="20"/>
      <c r="AM331" s="20"/>
      <c r="AV331" s="15"/>
      <c r="AW331" s="15"/>
      <c r="AX331" s="15"/>
      <c r="AY331" s="15"/>
      <c r="AZ331" s="15"/>
      <c r="BA331" s="15"/>
      <c r="BB331" s="15"/>
      <c r="BC331" s="15"/>
      <c r="BD331" s="15"/>
      <c r="BE331" s="15"/>
      <c r="BF331" s="15"/>
      <c r="BG331" s="15"/>
      <c r="BH331" s="15"/>
      <c r="BI331" s="15"/>
      <c r="BJ331" s="15"/>
      <c r="BK331" s="15"/>
      <c r="BL331" s="15"/>
    </row>
    <row r="332" spans="1:64" ht="63" x14ac:dyDescent="0.25">
      <c r="A332" s="37" t="s">
        <v>801</v>
      </c>
      <c r="B332" s="38" t="s">
        <v>844</v>
      </c>
      <c r="C332" s="43" t="s">
        <v>845</v>
      </c>
      <c r="D332" s="39" t="s">
        <v>37</v>
      </c>
      <c r="E332" s="39" t="s">
        <v>37</v>
      </c>
      <c r="F332" s="39" t="s">
        <v>37</v>
      </c>
      <c r="G332" s="39" t="s">
        <v>37</v>
      </c>
      <c r="H332" s="39" t="s">
        <v>37</v>
      </c>
      <c r="I332" s="39" t="s">
        <v>37</v>
      </c>
      <c r="J332" s="39" t="s">
        <v>37</v>
      </c>
      <c r="K332" s="39" t="s">
        <v>37</v>
      </c>
      <c r="L332" s="39" t="s">
        <v>37</v>
      </c>
      <c r="M332" s="39" t="s">
        <v>37</v>
      </c>
      <c r="N332" s="39" t="s">
        <v>37</v>
      </c>
      <c r="O332" s="39" t="s">
        <v>37</v>
      </c>
      <c r="P332" s="39" t="s">
        <v>37</v>
      </c>
      <c r="Q332" s="39" t="s">
        <v>37</v>
      </c>
      <c r="R332" s="39">
        <v>0</v>
      </c>
      <c r="S332" s="39">
        <v>3.847</v>
      </c>
      <c r="T332" s="39">
        <v>0</v>
      </c>
      <c r="U332" s="39">
        <v>0</v>
      </c>
      <c r="V332" s="39">
        <v>4.2850000000000001</v>
      </c>
      <c r="W332" s="39">
        <v>0</v>
      </c>
      <c r="X332" s="39" t="s">
        <v>846</v>
      </c>
      <c r="Y332" s="39">
        <v>13</v>
      </c>
      <c r="Z332" s="39">
        <v>0</v>
      </c>
      <c r="AA332" s="39">
        <v>0</v>
      </c>
      <c r="AB332" s="39">
        <v>0</v>
      </c>
      <c r="AC332" s="39">
        <v>0</v>
      </c>
      <c r="AD332" s="39">
        <v>0</v>
      </c>
      <c r="AE332" s="39" t="s">
        <v>37</v>
      </c>
      <c r="AF332" s="65" t="s">
        <v>37</v>
      </c>
      <c r="AG332" s="39" t="s">
        <v>37</v>
      </c>
      <c r="AH332" s="65" t="s">
        <v>37</v>
      </c>
      <c r="AI332" s="40" t="s">
        <v>847</v>
      </c>
      <c r="AJ332" s="15"/>
      <c r="AK332" s="20"/>
      <c r="AM332" s="20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  <c r="BF332" s="15"/>
      <c r="BG332" s="15"/>
      <c r="BH332" s="15"/>
      <c r="BI332" s="15"/>
      <c r="BJ332" s="15"/>
      <c r="BK332" s="15"/>
      <c r="BL332" s="15"/>
    </row>
    <row r="333" spans="1:64" x14ac:dyDescent="0.25">
      <c r="A333" s="27" t="s">
        <v>848</v>
      </c>
      <c r="B333" s="28" t="s">
        <v>849</v>
      </c>
      <c r="C333" s="29" t="s">
        <v>36</v>
      </c>
      <c r="D333" s="30">
        <f t="shared" ref="D333:AE333" si="101">SUM(D334,D368,D376,D441,D448,D454,D455)</f>
        <v>5381.0542674504914</v>
      </c>
      <c r="E333" s="30">
        <f t="shared" si="101"/>
        <v>0</v>
      </c>
      <c r="F333" s="30">
        <f t="shared" si="101"/>
        <v>1159.7807615310003</v>
      </c>
      <c r="G333" s="30">
        <f t="shared" si="101"/>
        <v>0</v>
      </c>
      <c r="H333" s="30">
        <f t="shared" si="101"/>
        <v>0</v>
      </c>
      <c r="I333" s="30">
        <f t="shared" si="101"/>
        <v>6.3521199999999993</v>
      </c>
      <c r="J333" s="30">
        <f t="shared" si="101"/>
        <v>0</v>
      </c>
      <c r="K333" s="30">
        <f t="shared" si="101"/>
        <v>0</v>
      </c>
      <c r="L333" s="30">
        <f t="shared" si="101"/>
        <v>103</v>
      </c>
      <c r="M333" s="30">
        <f t="shared" si="101"/>
        <v>2.98</v>
      </c>
      <c r="N333" s="30">
        <f t="shared" si="101"/>
        <v>0</v>
      </c>
      <c r="O333" s="30">
        <f t="shared" si="101"/>
        <v>0</v>
      </c>
      <c r="P333" s="30">
        <f t="shared" si="101"/>
        <v>0</v>
      </c>
      <c r="Q333" s="30">
        <f t="shared" si="101"/>
        <v>0.246</v>
      </c>
      <c r="R333" s="30">
        <f t="shared" si="101"/>
        <v>95.296400000000006</v>
      </c>
      <c r="S333" s="30">
        <f t="shared" si="101"/>
        <v>10811.997124509999</v>
      </c>
      <c r="T333" s="30">
        <f t="shared" si="101"/>
        <v>0</v>
      </c>
      <c r="U333" s="30">
        <f t="shared" si="101"/>
        <v>0</v>
      </c>
      <c r="V333" s="30">
        <f t="shared" si="101"/>
        <v>5.2752999999999997</v>
      </c>
      <c r="W333" s="30">
        <f t="shared" si="101"/>
        <v>0</v>
      </c>
      <c r="X333" s="30">
        <f t="shared" si="101"/>
        <v>0</v>
      </c>
      <c r="Y333" s="30">
        <f t="shared" si="101"/>
        <v>119</v>
      </c>
      <c r="Z333" s="30">
        <f t="shared" si="101"/>
        <v>3.9460699999999997</v>
      </c>
      <c r="AA333" s="30">
        <f t="shared" si="101"/>
        <v>0</v>
      </c>
      <c r="AB333" s="30">
        <f t="shared" si="101"/>
        <v>0</v>
      </c>
      <c r="AC333" s="30">
        <f t="shared" si="101"/>
        <v>0</v>
      </c>
      <c r="AD333" s="30">
        <f t="shared" si="101"/>
        <v>0</v>
      </c>
      <c r="AE333" s="30">
        <f t="shared" si="101"/>
        <v>0</v>
      </c>
      <c r="AF333" s="31">
        <v>0</v>
      </c>
      <c r="AG333" s="30">
        <f>SUM(AG334,AG368,AG376,AG441,AG448,AG454,AG455)</f>
        <v>-844.59085836100007</v>
      </c>
      <c r="AH333" s="31">
        <f t="shared" si="87"/>
        <v>-0.72823320266674785</v>
      </c>
      <c r="AI333" s="32" t="s">
        <v>37</v>
      </c>
      <c r="AJ333" s="15"/>
      <c r="AK333" s="20"/>
      <c r="AM333" s="20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15"/>
      <c r="BL333" s="15"/>
    </row>
    <row r="334" spans="1:64" ht="31.5" x14ac:dyDescent="0.25">
      <c r="A334" s="27" t="s">
        <v>850</v>
      </c>
      <c r="B334" s="28" t="s">
        <v>55</v>
      </c>
      <c r="C334" s="29" t="s">
        <v>36</v>
      </c>
      <c r="D334" s="30">
        <f t="shared" ref="D334:AE334" si="102">D335+D338+D341+D367</f>
        <v>659.19562432000009</v>
      </c>
      <c r="E334" s="30">
        <f t="shared" si="102"/>
        <v>0</v>
      </c>
      <c r="F334" s="30">
        <f t="shared" si="102"/>
        <v>174.14083432000001</v>
      </c>
      <c r="G334" s="30">
        <f t="shared" si="102"/>
        <v>0</v>
      </c>
      <c r="H334" s="30">
        <f t="shared" si="102"/>
        <v>0</v>
      </c>
      <c r="I334" s="30">
        <f t="shared" si="102"/>
        <v>0.30912000000000001</v>
      </c>
      <c r="J334" s="30">
        <f t="shared" si="102"/>
        <v>0</v>
      </c>
      <c r="K334" s="30">
        <f t="shared" si="102"/>
        <v>0</v>
      </c>
      <c r="L334" s="30">
        <f t="shared" si="102"/>
        <v>0</v>
      </c>
      <c r="M334" s="30">
        <f t="shared" si="102"/>
        <v>1.4999999999999999E-2</v>
      </c>
      <c r="N334" s="30">
        <f t="shared" si="102"/>
        <v>0</v>
      </c>
      <c r="O334" s="30">
        <f t="shared" si="102"/>
        <v>0</v>
      </c>
      <c r="P334" s="30">
        <f t="shared" si="102"/>
        <v>0</v>
      </c>
      <c r="Q334" s="30">
        <f t="shared" si="102"/>
        <v>0</v>
      </c>
      <c r="R334" s="30">
        <f t="shared" si="102"/>
        <v>0</v>
      </c>
      <c r="S334" s="30">
        <f t="shared" si="102"/>
        <v>120.04244911000001</v>
      </c>
      <c r="T334" s="30">
        <f t="shared" si="102"/>
        <v>0</v>
      </c>
      <c r="U334" s="30">
        <f t="shared" si="102"/>
        <v>0</v>
      </c>
      <c r="V334" s="30">
        <f t="shared" si="102"/>
        <v>2.1075999999999997</v>
      </c>
      <c r="W334" s="30">
        <f t="shared" si="102"/>
        <v>0</v>
      </c>
      <c r="X334" s="30">
        <f t="shared" si="102"/>
        <v>0</v>
      </c>
      <c r="Y334" s="30">
        <f t="shared" si="102"/>
        <v>0</v>
      </c>
      <c r="Z334" s="30">
        <f t="shared" si="102"/>
        <v>0</v>
      </c>
      <c r="AA334" s="30">
        <f t="shared" si="102"/>
        <v>0</v>
      </c>
      <c r="AB334" s="30">
        <f t="shared" si="102"/>
        <v>0</v>
      </c>
      <c r="AC334" s="30">
        <f t="shared" si="102"/>
        <v>0</v>
      </c>
      <c r="AD334" s="30">
        <f t="shared" si="102"/>
        <v>0</v>
      </c>
      <c r="AE334" s="30">
        <f t="shared" si="102"/>
        <v>0</v>
      </c>
      <c r="AF334" s="31">
        <v>0</v>
      </c>
      <c r="AG334" s="30">
        <f>AG335+AG338+AG341+AG367</f>
        <v>-174.14083432000001</v>
      </c>
      <c r="AH334" s="31">
        <f t="shared" si="87"/>
        <v>-1</v>
      </c>
      <c r="AI334" s="32" t="s">
        <v>37</v>
      </c>
      <c r="AJ334" s="15"/>
      <c r="AK334" s="20"/>
      <c r="AM334" s="20"/>
      <c r="AV334" s="15"/>
      <c r="AW334" s="15"/>
      <c r="AX334" s="15"/>
      <c r="AY334" s="15"/>
      <c r="AZ334" s="15"/>
      <c r="BA334" s="15"/>
      <c r="BB334" s="15"/>
      <c r="BC334" s="15"/>
      <c r="BD334" s="15"/>
      <c r="BE334" s="15"/>
      <c r="BF334" s="15"/>
      <c r="BG334" s="15"/>
      <c r="BH334" s="15"/>
      <c r="BI334" s="15"/>
      <c r="BJ334" s="15"/>
      <c r="BK334" s="15"/>
      <c r="BL334" s="15"/>
    </row>
    <row r="335" spans="1:64" ht="63" x14ac:dyDescent="0.25">
      <c r="A335" s="27" t="s">
        <v>851</v>
      </c>
      <c r="B335" s="28" t="s">
        <v>57</v>
      </c>
      <c r="C335" s="29" t="s">
        <v>36</v>
      </c>
      <c r="D335" s="30">
        <v>0</v>
      </c>
      <c r="E335" s="30">
        <v>0</v>
      </c>
      <c r="F335" s="30">
        <v>0</v>
      </c>
      <c r="G335" s="30">
        <v>0</v>
      </c>
      <c r="H335" s="30">
        <v>0</v>
      </c>
      <c r="I335" s="30">
        <v>0</v>
      </c>
      <c r="J335" s="30">
        <v>0</v>
      </c>
      <c r="K335" s="30">
        <v>0</v>
      </c>
      <c r="L335" s="30">
        <v>0</v>
      </c>
      <c r="M335" s="30">
        <v>0</v>
      </c>
      <c r="N335" s="30">
        <v>0</v>
      </c>
      <c r="O335" s="30">
        <v>0</v>
      </c>
      <c r="P335" s="30">
        <v>0</v>
      </c>
      <c r="Q335" s="30">
        <v>0</v>
      </c>
      <c r="R335" s="30">
        <v>0</v>
      </c>
      <c r="S335" s="30">
        <v>0</v>
      </c>
      <c r="T335" s="30">
        <v>0</v>
      </c>
      <c r="U335" s="30">
        <v>0</v>
      </c>
      <c r="V335" s="30">
        <v>0</v>
      </c>
      <c r="W335" s="30">
        <v>0</v>
      </c>
      <c r="X335" s="30">
        <v>0</v>
      </c>
      <c r="Y335" s="30">
        <v>0</v>
      </c>
      <c r="Z335" s="30">
        <v>0</v>
      </c>
      <c r="AA335" s="30">
        <v>0</v>
      </c>
      <c r="AB335" s="30">
        <v>0</v>
      </c>
      <c r="AC335" s="30">
        <v>0</v>
      </c>
      <c r="AD335" s="30">
        <v>0</v>
      </c>
      <c r="AE335" s="30">
        <v>0</v>
      </c>
      <c r="AF335" s="31">
        <v>0</v>
      </c>
      <c r="AG335" s="30">
        <v>0</v>
      </c>
      <c r="AH335" s="31">
        <v>0</v>
      </c>
      <c r="AI335" s="32" t="s">
        <v>37</v>
      </c>
      <c r="AJ335" s="15"/>
      <c r="AK335" s="20"/>
      <c r="AM335" s="20"/>
      <c r="AV335" s="15"/>
      <c r="AW335" s="15"/>
      <c r="AX335" s="15"/>
      <c r="AY335" s="15"/>
      <c r="AZ335" s="15"/>
      <c r="BA335" s="15"/>
      <c r="BB335" s="15"/>
      <c r="BC335" s="15"/>
      <c r="BD335" s="15"/>
      <c r="BE335" s="15"/>
      <c r="BF335" s="15"/>
      <c r="BG335" s="15"/>
      <c r="BH335" s="15"/>
      <c r="BI335" s="15"/>
      <c r="BJ335" s="15"/>
      <c r="BK335" s="15"/>
      <c r="BL335" s="15"/>
    </row>
    <row r="336" spans="1:64" ht="31.5" x14ac:dyDescent="0.25">
      <c r="A336" s="27" t="s">
        <v>852</v>
      </c>
      <c r="B336" s="28" t="s">
        <v>61</v>
      </c>
      <c r="C336" s="29" t="s">
        <v>36</v>
      </c>
      <c r="D336" s="30">
        <v>0</v>
      </c>
      <c r="E336" s="30">
        <v>0</v>
      </c>
      <c r="F336" s="30">
        <v>0</v>
      </c>
      <c r="G336" s="30">
        <v>0</v>
      </c>
      <c r="H336" s="30">
        <v>0</v>
      </c>
      <c r="I336" s="30">
        <v>0</v>
      </c>
      <c r="J336" s="30">
        <v>0</v>
      </c>
      <c r="K336" s="30">
        <v>0</v>
      </c>
      <c r="L336" s="30">
        <v>0</v>
      </c>
      <c r="M336" s="30">
        <v>0</v>
      </c>
      <c r="N336" s="30">
        <v>0</v>
      </c>
      <c r="O336" s="30">
        <v>0</v>
      </c>
      <c r="P336" s="30">
        <v>0</v>
      </c>
      <c r="Q336" s="30">
        <v>0</v>
      </c>
      <c r="R336" s="30">
        <v>0</v>
      </c>
      <c r="S336" s="30">
        <v>0</v>
      </c>
      <c r="T336" s="30">
        <v>0</v>
      </c>
      <c r="U336" s="30">
        <v>0</v>
      </c>
      <c r="V336" s="30">
        <v>0</v>
      </c>
      <c r="W336" s="30">
        <v>0</v>
      </c>
      <c r="X336" s="30">
        <v>0</v>
      </c>
      <c r="Y336" s="30">
        <v>0</v>
      </c>
      <c r="Z336" s="30">
        <v>0</v>
      </c>
      <c r="AA336" s="30">
        <v>0</v>
      </c>
      <c r="AB336" s="30">
        <v>0</v>
      </c>
      <c r="AC336" s="30">
        <v>0</v>
      </c>
      <c r="AD336" s="30">
        <v>0</v>
      </c>
      <c r="AE336" s="30">
        <v>0</v>
      </c>
      <c r="AF336" s="31">
        <v>0</v>
      </c>
      <c r="AG336" s="30">
        <v>0</v>
      </c>
      <c r="AH336" s="31">
        <v>0</v>
      </c>
      <c r="AI336" s="32" t="s">
        <v>37</v>
      </c>
      <c r="AJ336" s="15"/>
      <c r="AK336" s="20"/>
      <c r="AM336" s="20"/>
      <c r="AV336" s="15"/>
      <c r="AW336" s="15"/>
      <c r="AX336" s="15"/>
      <c r="AY336" s="15"/>
      <c r="AZ336" s="15"/>
      <c r="BA336" s="15"/>
      <c r="BB336" s="15"/>
      <c r="BC336" s="15"/>
      <c r="BD336" s="15"/>
      <c r="BE336" s="15"/>
      <c r="BF336" s="15"/>
      <c r="BG336" s="15"/>
      <c r="BH336" s="15"/>
      <c r="BI336" s="15"/>
      <c r="BJ336" s="15"/>
      <c r="BK336" s="15"/>
      <c r="BL336" s="15"/>
    </row>
    <row r="337" spans="1:64" ht="31.5" x14ac:dyDescent="0.25">
      <c r="A337" s="27" t="s">
        <v>853</v>
      </c>
      <c r="B337" s="28" t="s">
        <v>61</v>
      </c>
      <c r="C337" s="29" t="s">
        <v>36</v>
      </c>
      <c r="D337" s="30">
        <v>0</v>
      </c>
      <c r="E337" s="30">
        <v>0</v>
      </c>
      <c r="F337" s="30">
        <v>0</v>
      </c>
      <c r="G337" s="30">
        <v>0</v>
      </c>
      <c r="H337" s="30">
        <v>0</v>
      </c>
      <c r="I337" s="30">
        <v>0</v>
      </c>
      <c r="J337" s="30">
        <v>0</v>
      </c>
      <c r="K337" s="30">
        <v>0</v>
      </c>
      <c r="L337" s="30">
        <v>0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0">
        <v>0</v>
      </c>
      <c r="Y337" s="30">
        <v>0</v>
      </c>
      <c r="Z337" s="30">
        <v>0</v>
      </c>
      <c r="AA337" s="30">
        <v>0</v>
      </c>
      <c r="AB337" s="30">
        <v>0</v>
      </c>
      <c r="AC337" s="30">
        <v>0</v>
      </c>
      <c r="AD337" s="30">
        <v>0</v>
      </c>
      <c r="AE337" s="30">
        <v>0</v>
      </c>
      <c r="AF337" s="31">
        <v>0</v>
      </c>
      <c r="AG337" s="30">
        <v>0</v>
      </c>
      <c r="AH337" s="31">
        <v>0</v>
      </c>
      <c r="AI337" s="32" t="s">
        <v>37</v>
      </c>
      <c r="AJ337" s="15"/>
      <c r="AK337" s="20"/>
      <c r="AM337" s="20"/>
      <c r="AV337" s="15"/>
      <c r="AW337" s="15"/>
      <c r="AX337" s="15"/>
      <c r="AY337" s="15"/>
      <c r="AZ337" s="15"/>
      <c r="BA337" s="15"/>
      <c r="BB337" s="15"/>
      <c r="BC337" s="15"/>
      <c r="BD337" s="15"/>
      <c r="BE337" s="15"/>
      <c r="BF337" s="15"/>
      <c r="BG337" s="15"/>
      <c r="BH337" s="15"/>
      <c r="BI337" s="15"/>
      <c r="BJ337" s="15"/>
      <c r="BK337" s="15"/>
      <c r="BL337" s="15"/>
    </row>
    <row r="338" spans="1:64" ht="47.25" x14ac:dyDescent="0.25">
      <c r="A338" s="27" t="s">
        <v>854</v>
      </c>
      <c r="B338" s="28" t="s">
        <v>63</v>
      </c>
      <c r="C338" s="29" t="s">
        <v>36</v>
      </c>
      <c r="D338" s="30">
        <v>0</v>
      </c>
      <c r="E338" s="30">
        <v>0</v>
      </c>
      <c r="F338" s="30">
        <v>0</v>
      </c>
      <c r="G338" s="30">
        <v>0</v>
      </c>
      <c r="H338" s="30">
        <v>0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0">
        <v>0</v>
      </c>
      <c r="Y338" s="30">
        <v>0</v>
      </c>
      <c r="Z338" s="30">
        <v>0</v>
      </c>
      <c r="AA338" s="30">
        <v>0</v>
      </c>
      <c r="AB338" s="30">
        <v>0</v>
      </c>
      <c r="AC338" s="30">
        <v>0</v>
      </c>
      <c r="AD338" s="30">
        <v>0</v>
      </c>
      <c r="AE338" s="30">
        <v>0</v>
      </c>
      <c r="AF338" s="31">
        <v>0</v>
      </c>
      <c r="AG338" s="30">
        <v>0</v>
      </c>
      <c r="AH338" s="31">
        <v>0</v>
      </c>
      <c r="AI338" s="32" t="s">
        <v>37</v>
      </c>
      <c r="AJ338" s="15"/>
      <c r="AK338" s="20"/>
      <c r="AM338" s="20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15"/>
      <c r="BL338" s="15"/>
    </row>
    <row r="339" spans="1:64" ht="31.5" x14ac:dyDescent="0.25">
      <c r="A339" s="27" t="s">
        <v>855</v>
      </c>
      <c r="B339" s="28" t="s">
        <v>61</v>
      </c>
      <c r="C339" s="29" t="s">
        <v>36</v>
      </c>
      <c r="D339" s="30">
        <v>0</v>
      </c>
      <c r="E339" s="30">
        <v>0</v>
      </c>
      <c r="F339" s="30">
        <v>0</v>
      </c>
      <c r="G339" s="30">
        <v>0</v>
      </c>
      <c r="H339" s="30">
        <v>0</v>
      </c>
      <c r="I339" s="30">
        <v>0</v>
      </c>
      <c r="J339" s="30">
        <v>0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0">
        <v>0</v>
      </c>
      <c r="Y339" s="30">
        <v>0</v>
      </c>
      <c r="Z339" s="30">
        <v>0</v>
      </c>
      <c r="AA339" s="30">
        <v>0</v>
      </c>
      <c r="AB339" s="30">
        <v>0</v>
      </c>
      <c r="AC339" s="30">
        <v>0</v>
      </c>
      <c r="AD339" s="30">
        <v>0</v>
      </c>
      <c r="AE339" s="30">
        <v>0</v>
      </c>
      <c r="AF339" s="31">
        <v>0</v>
      </c>
      <c r="AG339" s="30">
        <v>0</v>
      </c>
      <c r="AH339" s="31">
        <v>0</v>
      </c>
      <c r="AI339" s="32" t="s">
        <v>37</v>
      </c>
      <c r="AJ339" s="15"/>
      <c r="AK339" s="20"/>
      <c r="AM339" s="20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15"/>
      <c r="BL339" s="15"/>
    </row>
    <row r="340" spans="1:64" ht="31.5" x14ac:dyDescent="0.25">
      <c r="A340" s="27" t="s">
        <v>856</v>
      </c>
      <c r="B340" s="28" t="s">
        <v>61</v>
      </c>
      <c r="C340" s="29" t="s">
        <v>36</v>
      </c>
      <c r="D340" s="30">
        <v>0</v>
      </c>
      <c r="E340" s="30">
        <v>0</v>
      </c>
      <c r="F340" s="30">
        <v>0</v>
      </c>
      <c r="G340" s="30">
        <v>0</v>
      </c>
      <c r="H340" s="30">
        <v>0</v>
      </c>
      <c r="I340" s="30">
        <v>0</v>
      </c>
      <c r="J340" s="30">
        <v>0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0">
        <v>0</v>
      </c>
      <c r="AE340" s="30">
        <v>0</v>
      </c>
      <c r="AF340" s="31">
        <v>0</v>
      </c>
      <c r="AG340" s="30">
        <v>0</v>
      </c>
      <c r="AH340" s="31">
        <v>0</v>
      </c>
      <c r="AI340" s="32" t="s">
        <v>37</v>
      </c>
      <c r="AJ340" s="15"/>
      <c r="AK340" s="20"/>
      <c r="AM340" s="20"/>
      <c r="AV340" s="15"/>
      <c r="AW340" s="15"/>
      <c r="AX340" s="15"/>
      <c r="AY340" s="15"/>
      <c r="AZ340" s="15"/>
      <c r="BA340" s="15"/>
      <c r="BB340" s="15"/>
      <c r="BC340" s="15"/>
      <c r="BD340" s="15"/>
      <c r="BE340" s="15"/>
      <c r="BF340" s="15"/>
      <c r="BG340" s="15"/>
      <c r="BH340" s="15"/>
      <c r="BI340" s="15"/>
      <c r="BJ340" s="15"/>
      <c r="BK340" s="15"/>
      <c r="BL340" s="15"/>
    </row>
    <row r="341" spans="1:64" ht="47.25" x14ac:dyDescent="0.25">
      <c r="A341" s="27" t="s">
        <v>857</v>
      </c>
      <c r="B341" s="28" t="s">
        <v>67</v>
      </c>
      <c r="C341" s="29" t="s">
        <v>36</v>
      </c>
      <c r="D341" s="30">
        <f t="shared" ref="D341:AE341" si="103">SUM(D342,D350,D351,D357,D359)</f>
        <v>659.19562432000009</v>
      </c>
      <c r="E341" s="30">
        <f t="shared" si="103"/>
        <v>0</v>
      </c>
      <c r="F341" s="30">
        <f t="shared" si="103"/>
        <v>174.14083432000001</v>
      </c>
      <c r="G341" s="30">
        <f t="shared" si="103"/>
        <v>0</v>
      </c>
      <c r="H341" s="30">
        <f t="shared" si="103"/>
        <v>0</v>
      </c>
      <c r="I341" s="30">
        <f t="shared" si="103"/>
        <v>0.30912000000000001</v>
      </c>
      <c r="J341" s="30">
        <f t="shared" si="103"/>
        <v>0</v>
      </c>
      <c r="K341" s="30">
        <f t="shared" si="103"/>
        <v>0</v>
      </c>
      <c r="L341" s="30">
        <f t="shared" si="103"/>
        <v>0</v>
      </c>
      <c r="M341" s="30">
        <f t="shared" si="103"/>
        <v>1.4999999999999999E-2</v>
      </c>
      <c r="N341" s="30">
        <f t="shared" si="103"/>
        <v>0</v>
      </c>
      <c r="O341" s="30">
        <f t="shared" si="103"/>
        <v>0</v>
      </c>
      <c r="P341" s="30">
        <f t="shared" si="103"/>
        <v>0</v>
      </c>
      <c r="Q341" s="30">
        <f t="shared" si="103"/>
        <v>0</v>
      </c>
      <c r="R341" s="30">
        <f t="shared" si="103"/>
        <v>0</v>
      </c>
      <c r="S341" s="30">
        <f t="shared" si="103"/>
        <v>120.04244911000001</v>
      </c>
      <c r="T341" s="30">
        <f t="shared" si="103"/>
        <v>0</v>
      </c>
      <c r="U341" s="30">
        <f t="shared" si="103"/>
        <v>0</v>
      </c>
      <c r="V341" s="30">
        <f t="shared" si="103"/>
        <v>2.1075999999999997</v>
      </c>
      <c r="W341" s="30">
        <f t="shared" si="103"/>
        <v>0</v>
      </c>
      <c r="X341" s="30">
        <f t="shared" si="103"/>
        <v>0</v>
      </c>
      <c r="Y341" s="30">
        <f t="shared" si="103"/>
        <v>0</v>
      </c>
      <c r="Z341" s="30">
        <f t="shared" si="103"/>
        <v>0</v>
      </c>
      <c r="AA341" s="30">
        <f t="shared" si="103"/>
        <v>0</v>
      </c>
      <c r="AB341" s="30">
        <f t="shared" si="103"/>
        <v>0</v>
      </c>
      <c r="AC341" s="30">
        <f t="shared" si="103"/>
        <v>0</v>
      </c>
      <c r="AD341" s="30">
        <f t="shared" si="103"/>
        <v>0</v>
      </c>
      <c r="AE341" s="30">
        <f t="shared" si="103"/>
        <v>0</v>
      </c>
      <c r="AF341" s="31">
        <v>0</v>
      </c>
      <c r="AG341" s="30">
        <f>SUM(AG342,AG350,AG351,AG357,AG359)</f>
        <v>-174.14083432000001</v>
      </c>
      <c r="AH341" s="31">
        <f t="shared" ref="AH341:AH404" si="104">AG341/F341</f>
        <v>-1</v>
      </c>
      <c r="AI341" s="32" t="s">
        <v>37</v>
      </c>
      <c r="AJ341" s="15"/>
      <c r="AK341" s="20"/>
      <c r="AM341" s="20"/>
      <c r="AV341" s="15"/>
      <c r="AW341" s="15"/>
      <c r="AX341" s="15"/>
      <c r="AY341" s="15"/>
      <c r="AZ341" s="15"/>
      <c r="BA341" s="15"/>
      <c r="BB341" s="15"/>
      <c r="BC341" s="15"/>
      <c r="BD341" s="15"/>
      <c r="BE341" s="15"/>
      <c r="BF341" s="15"/>
      <c r="BG341" s="15"/>
      <c r="BH341" s="15"/>
      <c r="BI341" s="15"/>
      <c r="BJ341" s="15"/>
      <c r="BK341" s="15"/>
      <c r="BL341" s="15"/>
    </row>
    <row r="342" spans="1:64" ht="63" x14ac:dyDescent="0.25">
      <c r="A342" s="27" t="s">
        <v>858</v>
      </c>
      <c r="B342" s="28" t="s">
        <v>69</v>
      </c>
      <c r="C342" s="29" t="s">
        <v>36</v>
      </c>
      <c r="D342" s="30">
        <f>SUM(D343:D349)</f>
        <v>0</v>
      </c>
      <c r="E342" s="30">
        <f t="shared" ref="E342:AG342" si="105">SUM(E343:E349)</f>
        <v>0</v>
      </c>
      <c r="F342" s="30">
        <f t="shared" si="105"/>
        <v>0</v>
      </c>
      <c r="G342" s="30">
        <f t="shared" si="105"/>
        <v>0</v>
      </c>
      <c r="H342" s="30">
        <f t="shared" si="105"/>
        <v>0</v>
      </c>
      <c r="I342" s="30">
        <f t="shared" si="105"/>
        <v>0</v>
      </c>
      <c r="J342" s="30">
        <f t="shared" si="105"/>
        <v>0</v>
      </c>
      <c r="K342" s="30">
        <f t="shared" si="105"/>
        <v>0</v>
      </c>
      <c r="L342" s="30">
        <f t="shared" si="105"/>
        <v>0</v>
      </c>
      <c r="M342" s="30">
        <f t="shared" si="105"/>
        <v>0</v>
      </c>
      <c r="N342" s="30">
        <f t="shared" si="105"/>
        <v>0</v>
      </c>
      <c r="O342" s="30">
        <f t="shared" si="105"/>
        <v>0</v>
      </c>
      <c r="P342" s="30">
        <f t="shared" si="105"/>
        <v>0</v>
      </c>
      <c r="Q342" s="30">
        <f t="shared" si="105"/>
        <v>0</v>
      </c>
      <c r="R342" s="30">
        <f t="shared" si="105"/>
        <v>0</v>
      </c>
      <c r="S342" s="30">
        <f t="shared" si="105"/>
        <v>7.7834916200000004</v>
      </c>
      <c r="T342" s="30">
        <f t="shared" si="105"/>
        <v>0</v>
      </c>
      <c r="U342" s="30">
        <f t="shared" si="105"/>
        <v>0</v>
      </c>
      <c r="V342" s="30">
        <f t="shared" si="105"/>
        <v>0.90959999999999996</v>
      </c>
      <c r="W342" s="30">
        <f t="shared" si="105"/>
        <v>0</v>
      </c>
      <c r="X342" s="30">
        <f t="shared" si="105"/>
        <v>0</v>
      </c>
      <c r="Y342" s="30">
        <f t="shared" si="105"/>
        <v>0</v>
      </c>
      <c r="Z342" s="30">
        <f t="shared" si="105"/>
        <v>0</v>
      </c>
      <c r="AA342" s="30">
        <f t="shared" si="105"/>
        <v>0</v>
      </c>
      <c r="AB342" s="30">
        <f t="shared" si="105"/>
        <v>0</v>
      </c>
      <c r="AC342" s="30">
        <f t="shared" si="105"/>
        <v>0</v>
      </c>
      <c r="AD342" s="30">
        <f t="shared" si="105"/>
        <v>0</v>
      </c>
      <c r="AE342" s="30">
        <f t="shared" si="105"/>
        <v>0</v>
      </c>
      <c r="AF342" s="31">
        <v>0</v>
      </c>
      <c r="AG342" s="30">
        <f t="shared" si="105"/>
        <v>0</v>
      </c>
      <c r="AH342" s="31">
        <v>0</v>
      </c>
      <c r="AI342" s="32" t="s">
        <v>37</v>
      </c>
      <c r="AJ342" s="15"/>
      <c r="AK342" s="20"/>
      <c r="AM342" s="20"/>
      <c r="AV342" s="15"/>
      <c r="AW342" s="15"/>
      <c r="AX342" s="15"/>
      <c r="AY342" s="15"/>
      <c r="AZ342" s="15"/>
      <c r="BA342" s="15"/>
      <c r="BB342" s="15"/>
      <c r="BC342" s="15"/>
      <c r="BD342" s="15"/>
      <c r="BE342" s="15"/>
      <c r="BF342" s="15"/>
      <c r="BG342" s="15"/>
      <c r="BH342" s="15"/>
      <c r="BI342" s="15"/>
      <c r="BJ342" s="15"/>
      <c r="BK342" s="15"/>
      <c r="BL342" s="15"/>
    </row>
    <row r="343" spans="1:64" ht="63" x14ac:dyDescent="0.25">
      <c r="A343" s="37" t="s">
        <v>858</v>
      </c>
      <c r="B343" s="50" t="s">
        <v>859</v>
      </c>
      <c r="C343" s="52" t="s">
        <v>860</v>
      </c>
      <c r="D343" s="39" t="s">
        <v>37</v>
      </c>
      <c r="E343" s="39" t="s">
        <v>37</v>
      </c>
      <c r="F343" s="39" t="s">
        <v>37</v>
      </c>
      <c r="G343" s="39" t="s">
        <v>37</v>
      </c>
      <c r="H343" s="39" t="s">
        <v>37</v>
      </c>
      <c r="I343" s="39" t="s">
        <v>37</v>
      </c>
      <c r="J343" s="39" t="s">
        <v>37</v>
      </c>
      <c r="K343" s="39" t="s">
        <v>37</v>
      </c>
      <c r="L343" s="39" t="s">
        <v>37</v>
      </c>
      <c r="M343" s="39" t="s">
        <v>37</v>
      </c>
      <c r="N343" s="39" t="s">
        <v>37</v>
      </c>
      <c r="O343" s="39" t="s">
        <v>37</v>
      </c>
      <c r="P343" s="39" t="s">
        <v>37</v>
      </c>
      <c r="Q343" s="39" t="s">
        <v>37</v>
      </c>
      <c r="R343" s="39">
        <v>0</v>
      </c>
      <c r="S343" s="39">
        <v>1.6273369199999999</v>
      </c>
      <c r="T343" s="39">
        <v>0</v>
      </c>
      <c r="U343" s="39">
        <v>0</v>
      </c>
      <c r="V343" s="39">
        <v>0.1042</v>
      </c>
      <c r="W343" s="39">
        <v>0</v>
      </c>
      <c r="X343" s="39" t="s">
        <v>861</v>
      </c>
      <c r="Y343" s="39">
        <v>0</v>
      </c>
      <c r="Z343" s="39">
        <v>0</v>
      </c>
      <c r="AA343" s="39">
        <v>0</v>
      </c>
      <c r="AB343" s="39">
        <v>0</v>
      </c>
      <c r="AC343" s="39">
        <v>0</v>
      </c>
      <c r="AD343" s="39">
        <v>0</v>
      </c>
      <c r="AE343" s="39" t="s">
        <v>37</v>
      </c>
      <c r="AF343" s="65" t="s">
        <v>37</v>
      </c>
      <c r="AG343" s="39" t="s">
        <v>37</v>
      </c>
      <c r="AH343" s="65" t="s">
        <v>37</v>
      </c>
      <c r="AI343" s="40" t="s">
        <v>862</v>
      </c>
      <c r="AJ343" s="15"/>
      <c r="AK343" s="20"/>
      <c r="AM343" s="20"/>
      <c r="AV343" s="15"/>
      <c r="AW343" s="15"/>
      <c r="AX343" s="15"/>
      <c r="AY343" s="15"/>
      <c r="AZ343" s="15"/>
      <c r="BA343" s="15"/>
      <c r="BB343" s="15"/>
      <c r="BC343" s="15"/>
      <c r="BD343" s="15"/>
      <c r="BE343" s="15"/>
      <c r="BF343" s="15"/>
      <c r="BG343" s="15"/>
      <c r="BH343" s="15"/>
      <c r="BI343" s="15"/>
      <c r="BJ343" s="15"/>
      <c r="BK343" s="15"/>
      <c r="BL343" s="15"/>
    </row>
    <row r="344" spans="1:64" ht="78.75" x14ac:dyDescent="0.25">
      <c r="A344" s="37" t="s">
        <v>858</v>
      </c>
      <c r="B344" s="50" t="s">
        <v>863</v>
      </c>
      <c r="C344" s="52" t="s">
        <v>864</v>
      </c>
      <c r="D344" s="39" t="s">
        <v>37</v>
      </c>
      <c r="E344" s="39" t="s">
        <v>37</v>
      </c>
      <c r="F344" s="39" t="s">
        <v>37</v>
      </c>
      <c r="G344" s="39" t="s">
        <v>37</v>
      </c>
      <c r="H344" s="39" t="s">
        <v>37</v>
      </c>
      <c r="I344" s="39" t="s">
        <v>37</v>
      </c>
      <c r="J344" s="39" t="s">
        <v>37</v>
      </c>
      <c r="K344" s="39" t="s">
        <v>37</v>
      </c>
      <c r="L344" s="39" t="s">
        <v>37</v>
      </c>
      <c r="M344" s="39" t="s">
        <v>37</v>
      </c>
      <c r="N344" s="39" t="s">
        <v>37</v>
      </c>
      <c r="O344" s="39" t="s">
        <v>37</v>
      </c>
      <c r="P344" s="39" t="s">
        <v>37</v>
      </c>
      <c r="Q344" s="39" t="s">
        <v>37</v>
      </c>
      <c r="R344" s="39">
        <v>0</v>
      </c>
      <c r="S344" s="39">
        <v>0</v>
      </c>
      <c r="T344" s="39">
        <v>0</v>
      </c>
      <c r="U344" s="39">
        <v>0</v>
      </c>
      <c r="V344" s="39">
        <v>0</v>
      </c>
      <c r="W344" s="39">
        <v>0</v>
      </c>
      <c r="X344" s="39">
        <v>0</v>
      </c>
      <c r="Y344" s="39">
        <v>0</v>
      </c>
      <c r="Z344" s="39">
        <v>0</v>
      </c>
      <c r="AA344" s="39">
        <v>0</v>
      </c>
      <c r="AB344" s="39">
        <v>0</v>
      </c>
      <c r="AC344" s="39">
        <v>0</v>
      </c>
      <c r="AD344" s="39">
        <v>0</v>
      </c>
      <c r="AE344" s="39" t="s">
        <v>37</v>
      </c>
      <c r="AF344" s="65" t="s">
        <v>37</v>
      </c>
      <c r="AG344" s="39" t="s">
        <v>37</v>
      </c>
      <c r="AH344" s="65" t="s">
        <v>37</v>
      </c>
      <c r="AI344" s="40" t="s">
        <v>865</v>
      </c>
      <c r="AJ344" s="15"/>
      <c r="AK344" s="20"/>
      <c r="AM344" s="20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  <c r="BF344" s="15"/>
      <c r="BG344" s="15"/>
      <c r="BH344" s="15"/>
      <c r="BI344" s="15"/>
      <c r="BJ344" s="15"/>
      <c r="BK344" s="15"/>
      <c r="BL344" s="15"/>
    </row>
    <row r="345" spans="1:64" ht="78.75" x14ac:dyDescent="0.25">
      <c r="A345" s="37" t="s">
        <v>858</v>
      </c>
      <c r="B345" s="50" t="s">
        <v>866</v>
      </c>
      <c r="C345" s="52" t="s">
        <v>867</v>
      </c>
      <c r="D345" s="39" t="s">
        <v>37</v>
      </c>
      <c r="E345" s="39" t="s">
        <v>37</v>
      </c>
      <c r="F345" s="39" t="s">
        <v>37</v>
      </c>
      <c r="G345" s="39" t="s">
        <v>37</v>
      </c>
      <c r="H345" s="39" t="s">
        <v>37</v>
      </c>
      <c r="I345" s="39" t="s">
        <v>37</v>
      </c>
      <c r="J345" s="39" t="s">
        <v>37</v>
      </c>
      <c r="K345" s="39" t="s">
        <v>37</v>
      </c>
      <c r="L345" s="39" t="s">
        <v>37</v>
      </c>
      <c r="M345" s="39" t="s">
        <v>37</v>
      </c>
      <c r="N345" s="39" t="s">
        <v>37</v>
      </c>
      <c r="O345" s="39" t="s">
        <v>37</v>
      </c>
      <c r="P345" s="39" t="s">
        <v>37</v>
      </c>
      <c r="Q345" s="39" t="s">
        <v>37</v>
      </c>
      <c r="R345" s="39">
        <v>0</v>
      </c>
      <c r="S345" s="39">
        <v>0</v>
      </c>
      <c r="T345" s="39">
        <v>0</v>
      </c>
      <c r="U345" s="39">
        <v>0</v>
      </c>
      <c r="V345" s="39">
        <v>0</v>
      </c>
      <c r="W345" s="39">
        <v>0</v>
      </c>
      <c r="X345" s="39">
        <v>0</v>
      </c>
      <c r="Y345" s="39">
        <v>0</v>
      </c>
      <c r="Z345" s="39">
        <v>0</v>
      </c>
      <c r="AA345" s="39">
        <v>0</v>
      </c>
      <c r="AB345" s="39">
        <v>0</v>
      </c>
      <c r="AC345" s="39">
        <v>0</v>
      </c>
      <c r="AD345" s="39">
        <v>0</v>
      </c>
      <c r="AE345" s="39" t="s">
        <v>37</v>
      </c>
      <c r="AF345" s="65" t="s">
        <v>37</v>
      </c>
      <c r="AG345" s="39" t="s">
        <v>37</v>
      </c>
      <c r="AH345" s="65" t="s">
        <v>37</v>
      </c>
      <c r="AI345" s="40" t="s">
        <v>865</v>
      </c>
      <c r="AJ345" s="15"/>
      <c r="AK345" s="20"/>
      <c r="AM345" s="20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15"/>
      <c r="BL345" s="15"/>
    </row>
    <row r="346" spans="1:64" ht="78.75" x14ac:dyDescent="0.25">
      <c r="A346" s="37" t="s">
        <v>858</v>
      </c>
      <c r="B346" s="50" t="s">
        <v>868</v>
      </c>
      <c r="C346" s="52" t="s">
        <v>869</v>
      </c>
      <c r="D346" s="39" t="s">
        <v>37</v>
      </c>
      <c r="E346" s="39" t="s">
        <v>37</v>
      </c>
      <c r="F346" s="39" t="s">
        <v>37</v>
      </c>
      <c r="G346" s="39" t="s">
        <v>37</v>
      </c>
      <c r="H346" s="39" t="s">
        <v>37</v>
      </c>
      <c r="I346" s="39" t="s">
        <v>37</v>
      </c>
      <c r="J346" s="39" t="s">
        <v>37</v>
      </c>
      <c r="K346" s="39" t="s">
        <v>37</v>
      </c>
      <c r="L346" s="39" t="s">
        <v>37</v>
      </c>
      <c r="M346" s="39" t="s">
        <v>37</v>
      </c>
      <c r="N346" s="39" t="s">
        <v>37</v>
      </c>
      <c r="O346" s="39" t="s">
        <v>37</v>
      </c>
      <c r="P346" s="39" t="s">
        <v>37</v>
      </c>
      <c r="Q346" s="39" t="s">
        <v>37</v>
      </c>
      <c r="R346" s="39">
        <v>0</v>
      </c>
      <c r="S346" s="39">
        <v>0</v>
      </c>
      <c r="T346" s="39">
        <v>0</v>
      </c>
      <c r="U346" s="39">
        <v>0</v>
      </c>
      <c r="V346" s="39">
        <v>0</v>
      </c>
      <c r="W346" s="39">
        <v>0</v>
      </c>
      <c r="X346" s="39">
        <v>0</v>
      </c>
      <c r="Y346" s="39">
        <v>0</v>
      </c>
      <c r="Z346" s="39">
        <v>0</v>
      </c>
      <c r="AA346" s="39">
        <v>0</v>
      </c>
      <c r="AB346" s="39">
        <v>0</v>
      </c>
      <c r="AC346" s="39">
        <v>0</v>
      </c>
      <c r="AD346" s="39">
        <v>0</v>
      </c>
      <c r="AE346" s="39" t="s">
        <v>37</v>
      </c>
      <c r="AF346" s="65" t="s">
        <v>37</v>
      </c>
      <c r="AG346" s="39" t="s">
        <v>37</v>
      </c>
      <c r="AH346" s="65" t="s">
        <v>37</v>
      </c>
      <c r="AI346" s="40" t="s">
        <v>865</v>
      </c>
      <c r="AJ346" s="15"/>
      <c r="AK346" s="20"/>
      <c r="AM346" s="20"/>
      <c r="AV346" s="15"/>
      <c r="AW346" s="15"/>
      <c r="AX346" s="15"/>
      <c r="AY346" s="15"/>
      <c r="AZ346" s="15"/>
      <c r="BA346" s="15"/>
      <c r="BB346" s="15"/>
      <c r="BC346" s="15"/>
      <c r="BD346" s="15"/>
      <c r="BE346" s="15"/>
      <c r="BF346" s="15"/>
      <c r="BG346" s="15"/>
      <c r="BH346" s="15"/>
      <c r="BI346" s="15"/>
      <c r="BJ346" s="15"/>
      <c r="BK346" s="15"/>
      <c r="BL346" s="15"/>
    </row>
    <row r="347" spans="1:64" ht="78.75" x14ac:dyDescent="0.25">
      <c r="A347" s="37" t="s">
        <v>858</v>
      </c>
      <c r="B347" s="50" t="s">
        <v>870</v>
      </c>
      <c r="C347" s="52" t="s">
        <v>871</v>
      </c>
      <c r="D347" s="39" t="s">
        <v>37</v>
      </c>
      <c r="E347" s="39" t="s">
        <v>37</v>
      </c>
      <c r="F347" s="39" t="s">
        <v>37</v>
      </c>
      <c r="G347" s="39" t="s">
        <v>37</v>
      </c>
      <c r="H347" s="39" t="s">
        <v>37</v>
      </c>
      <c r="I347" s="39" t="s">
        <v>37</v>
      </c>
      <c r="J347" s="39" t="s">
        <v>37</v>
      </c>
      <c r="K347" s="39" t="s">
        <v>37</v>
      </c>
      <c r="L347" s="39" t="s">
        <v>37</v>
      </c>
      <c r="M347" s="39" t="s">
        <v>37</v>
      </c>
      <c r="N347" s="39" t="s">
        <v>37</v>
      </c>
      <c r="O347" s="39" t="s">
        <v>37</v>
      </c>
      <c r="P347" s="39" t="s">
        <v>37</v>
      </c>
      <c r="Q347" s="39" t="s">
        <v>37</v>
      </c>
      <c r="R347" s="39">
        <v>0</v>
      </c>
      <c r="S347" s="39">
        <v>0</v>
      </c>
      <c r="T347" s="39">
        <v>0</v>
      </c>
      <c r="U347" s="39">
        <v>0</v>
      </c>
      <c r="V347" s="39">
        <v>0</v>
      </c>
      <c r="W347" s="39">
        <v>0</v>
      </c>
      <c r="X347" s="39">
        <v>0</v>
      </c>
      <c r="Y347" s="39">
        <v>0</v>
      </c>
      <c r="Z347" s="39">
        <v>0</v>
      </c>
      <c r="AA347" s="39">
        <v>0</v>
      </c>
      <c r="AB347" s="39">
        <v>0</v>
      </c>
      <c r="AC347" s="39">
        <v>0</v>
      </c>
      <c r="AD347" s="39">
        <v>0</v>
      </c>
      <c r="AE347" s="39" t="s">
        <v>37</v>
      </c>
      <c r="AF347" s="65" t="s">
        <v>37</v>
      </c>
      <c r="AG347" s="39" t="s">
        <v>37</v>
      </c>
      <c r="AH347" s="65" t="s">
        <v>37</v>
      </c>
      <c r="AI347" s="40" t="s">
        <v>865</v>
      </c>
      <c r="AJ347" s="15"/>
      <c r="AK347" s="20"/>
      <c r="AM347" s="20"/>
      <c r="AV347" s="15"/>
      <c r="AW347" s="15"/>
      <c r="AX347" s="15"/>
      <c r="AY347" s="15"/>
      <c r="AZ347" s="15"/>
      <c r="BA347" s="15"/>
      <c r="BB347" s="15"/>
      <c r="BC347" s="15"/>
      <c r="BD347" s="15"/>
      <c r="BE347" s="15"/>
      <c r="BF347" s="15"/>
      <c r="BG347" s="15"/>
      <c r="BH347" s="15"/>
      <c r="BI347" s="15"/>
      <c r="BJ347" s="15"/>
      <c r="BK347" s="15"/>
      <c r="BL347" s="15"/>
    </row>
    <row r="348" spans="1:64" ht="78.75" customHeight="1" x14ac:dyDescent="0.25">
      <c r="A348" s="37" t="s">
        <v>858</v>
      </c>
      <c r="B348" s="50" t="s">
        <v>872</v>
      </c>
      <c r="C348" s="52" t="s">
        <v>873</v>
      </c>
      <c r="D348" s="39" t="s">
        <v>37</v>
      </c>
      <c r="E348" s="39" t="s">
        <v>37</v>
      </c>
      <c r="F348" s="39" t="s">
        <v>37</v>
      </c>
      <c r="G348" s="39" t="s">
        <v>37</v>
      </c>
      <c r="H348" s="39" t="s">
        <v>37</v>
      </c>
      <c r="I348" s="39" t="s">
        <v>37</v>
      </c>
      <c r="J348" s="39" t="s">
        <v>37</v>
      </c>
      <c r="K348" s="39" t="s">
        <v>37</v>
      </c>
      <c r="L348" s="39" t="s">
        <v>37</v>
      </c>
      <c r="M348" s="39" t="s">
        <v>37</v>
      </c>
      <c r="N348" s="39" t="s">
        <v>37</v>
      </c>
      <c r="O348" s="39" t="s">
        <v>37</v>
      </c>
      <c r="P348" s="39" t="s">
        <v>37</v>
      </c>
      <c r="Q348" s="39" t="s">
        <v>37</v>
      </c>
      <c r="R348" s="39">
        <v>0</v>
      </c>
      <c r="S348" s="39">
        <v>2.4881140400000001</v>
      </c>
      <c r="T348" s="39">
        <v>0</v>
      </c>
      <c r="U348" s="39">
        <v>0</v>
      </c>
      <c r="V348" s="39">
        <v>0.28939999999999999</v>
      </c>
      <c r="W348" s="39">
        <v>0</v>
      </c>
      <c r="X348" s="39" t="s">
        <v>861</v>
      </c>
      <c r="Y348" s="39">
        <v>0</v>
      </c>
      <c r="Z348" s="39">
        <v>0</v>
      </c>
      <c r="AA348" s="39">
        <v>0</v>
      </c>
      <c r="AB348" s="39">
        <v>0</v>
      </c>
      <c r="AC348" s="39">
        <v>0</v>
      </c>
      <c r="AD348" s="39">
        <v>0</v>
      </c>
      <c r="AE348" s="39" t="s">
        <v>37</v>
      </c>
      <c r="AF348" s="65" t="s">
        <v>37</v>
      </c>
      <c r="AG348" s="39" t="s">
        <v>37</v>
      </c>
      <c r="AH348" s="65" t="s">
        <v>37</v>
      </c>
      <c r="AI348" s="40" t="s">
        <v>874</v>
      </c>
      <c r="AJ348" s="15"/>
      <c r="AK348" s="20"/>
      <c r="AM348" s="20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</row>
    <row r="349" spans="1:64" ht="141.75" x14ac:dyDescent="0.25">
      <c r="A349" s="37" t="s">
        <v>858</v>
      </c>
      <c r="B349" s="50" t="s">
        <v>875</v>
      </c>
      <c r="C349" s="52" t="s">
        <v>876</v>
      </c>
      <c r="D349" s="39" t="s">
        <v>37</v>
      </c>
      <c r="E349" s="39" t="s">
        <v>37</v>
      </c>
      <c r="F349" s="39" t="s">
        <v>37</v>
      </c>
      <c r="G349" s="39" t="s">
        <v>37</v>
      </c>
      <c r="H349" s="39" t="s">
        <v>37</v>
      </c>
      <c r="I349" s="39" t="s">
        <v>37</v>
      </c>
      <c r="J349" s="39" t="s">
        <v>37</v>
      </c>
      <c r="K349" s="39" t="s">
        <v>37</v>
      </c>
      <c r="L349" s="39" t="s">
        <v>37</v>
      </c>
      <c r="M349" s="39" t="s">
        <v>37</v>
      </c>
      <c r="N349" s="39" t="s">
        <v>37</v>
      </c>
      <c r="O349" s="39" t="s">
        <v>37</v>
      </c>
      <c r="P349" s="39" t="s">
        <v>37</v>
      </c>
      <c r="Q349" s="39" t="s">
        <v>37</v>
      </c>
      <c r="R349" s="39">
        <v>0</v>
      </c>
      <c r="S349" s="39">
        <v>3.66804066</v>
      </c>
      <c r="T349" s="39">
        <v>0</v>
      </c>
      <c r="U349" s="39">
        <v>0</v>
      </c>
      <c r="V349" s="39">
        <v>0.51600000000000001</v>
      </c>
      <c r="W349" s="39">
        <v>0</v>
      </c>
      <c r="X349" s="39" t="s">
        <v>861</v>
      </c>
      <c r="Y349" s="39">
        <v>0</v>
      </c>
      <c r="Z349" s="39">
        <v>0</v>
      </c>
      <c r="AA349" s="39">
        <v>0</v>
      </c>
      <c r="AB349" s="39">
        <v>0</v>
      </c>
      <c r="AC349" s="39">
        <v>0</v>
      </c>
      <c r="AD349" s="39">
        <v>0</v>
      </c>
      <c r="AE349" s="39" t="s">
        <v>37</v>
      </c>
      <c r="AF349" s="65" t="s">
        <v>37</v>
      </c>
      <c r="AG349" s="39" t="s">
        <v>37</v>
      </c>
      <c r="AH349" s="65" t="s">
        <v>37</v>
      </c>
      <c r="AI349" s="40" t="s">
        <v>877</v>
      </c>
      <c r="AJ349" s="15"/>
      <c r="AK349" s="20"/>
      <c r="AM349" s="20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  <c r="BI349" s="15"/>
      <c r="BJ349" s="15"/>
      <c r="BK349" s="15"/>
      <c r="BL349" s="15"/>
    </row>
    <row r="350" spans="1:64" ht="63" x14ac:dyDescent="0.25">
      <c r="A350" s="27" t="s">
        <v>878</v>
      </c>
      <c r="B350" s="28" t="s">
        <v>71</v>
      </c>
      <c r="C350" s="29" t="s">
        <v>36</v>
      </c>
      <c r="D350" s="30">
        <v>0</v>
      </c>
      <c r="E350" s="30">
        <v>0</v>
      </c>
      <c r="F350" s="30">
        <v>0</v>
      </c>
      <c r="G350" s="30">
        <v>0</v>
      </c>
      <c r="H350" s="30">
        <v>0</v>
      </c>
      <c r="I350" s="30">
        <v>0</v>
      </c>
      <c r="J350" s="30">
        <v>0</v>
      </c>
      <c r="K350" s="30">
        <v>0</v>
      </c>
      <c r="L350" s="30">
        <v>0</v>
      </c>
      <c r="M350" s="30">
        <v>0</v>
      </c>
      <c r="N350" s="30">
        <v>0</v>
      </c>
      <c r="O350" s="30">
        <v>0</v>
      </c>
      <c r="P350" s="30">
        <v>0</v>
      </c>
      <c r="Q350" s="30">
        <v>0</v>
      </c>
      <c r="R350" s="30">
        <v>0</v>
      </c>
      <c r="S350" s="30">
        <v>0</v>
      </c>
      <c r="T350" s="30">
        <v>0</v>
      </c>
      <c r="U350" s="30">
        <v>0</v>
      </c>
      <c r="V350" s="30">
        <v>0</v>
      </c>
      <c r="W350" s="30">
        <v>0</v>
      </c>
      <c r="X350" s="30">
        <v>0</v>
      </c>
      <c r="Y350" s="30">
        <v>0</v>
      </c>
      <c r="Z350" s="30">
        <v>0</v>
      </c>
      <c r="AA350" s="30">
        <v>0</v>
      </c>
      <c r="AB350" s="30">
        <v>0</v>
      </c>
      <c r="AC350" s="30">
        <v>0</v>
      </c>
      <c r="AD350" s="30">
        <v>0</v>
      </c>
      <c r="AE350" s="30">
        <v>0</v>
      </c>
      <c r="AF350" s="31">
        <v>0</v>
      </c>
      <c r="AG350" s="30">
        <v>0</v>
      </c>
      <c r="AH350" s="31">
        <v>0</v>
      </c>
      <c r="AI350" s="32" t="s">
        <v>37</v>
      </c>
      <c r="AJ350" s="15"/>
      <c r="AK350" s="20"/>
      <c r="AM350" s="20"/>
      <c r="AV350" s="15"/>
      <c r="AW350" s="15"/>
      <c r="AX350" s="15"/>
      <c r="AY350" s="15"/>
      <c r="AZ350" s="15"/>
      <c r="BA350" s="15"/>
      <c r="BB350" s="15"/>
      <c r="BC350" s="15"/>
      <c r="BD350" s="15"/>
      <c r="BE350" s="15"/>
      <c r="BF350" s="15"/>
      <c r="BG350" s="15"/>
      <c r="BH350" s="15"/>
      <c r="BI350" s="15"/>
      <c r="BJ350" s="15"/>
      <c r="BK350" s="15"/>
      <c r="BL350" s="15"/>
    </row>
    <row r="351" spans="1:64" ht="63" x14ac:dyDescent="0.25">
      <c r="A351" s="27" t="s">
        <v>879</v>
      </c>
      <c r="B351" s="28" t="s">
        <v>73</v>
      </c>
      <c r="C351" s="29" t="s">
        <v>36</v>
      </c>
      <c r="D351" s="30">
        <f>SUM(D352:D356)</f>
        <v>14.920834320000001</v>
      </c>
      <c r="E351" s="30">
        <f t="shared" ref="E351:AE351" si="106">SUM(E352:E356)</f>
        <v>0</v>
      </c>
      <c r="F351" s="30">
        <f t="shared" si="106"/>
        <v>14.920834320000001</v>
      </c>
      <c r="G351" s="30">
        <f t="shared" si="106"/>
        <v>0</v>
      </c>
      <c r="H351" s="30">
        <f t="shared" si="106"/>
        <v>0</v>
      </c>
      <c r="I351" s="30">
        <f t="shared" si="106"/>
        <v>0.30912000000000001</v>
      </c>
      <c r="J351" s="30">
        <f t="shared" si="106"/>
        <v>0</v>
      </c>
      <c r="K351" s="30">
        <f t="shared" si="106"/>
        <v>0</v>
      </c>
      <c r="L351" s="30">
        <f t="shared" si="106"/>
        <v>0</v>
      </c>
      <c r="M351" s="30">
        <f t="shared" si="106"/>
        <v>0</v>
      </c>
      <c r="N351" s="30">
        <f t="shared" si="106"/>
        <v>0</v>
      </c>
      <c r="O351" s="30">
        <f t="shared" si="106"/>
        <v>0</v>
      </c>
      <c r="P351" s="30">
        <f t="shared" si="106"/>
        <v>0</v>
      </c>
      <c r="Q351" s="30">
        <f t="shared" si="106"/>
        <v>0</v>
      </c>
      <c r="R351" s="30">
        <f t="shared" si="106"/>
        <v>0</v>
      </c>
      <c r="S351" s="30">
        <f t="shared" si="106"/>
        <v>0</v>
      </c>
      <c r="T351" s="30">
        <f t="shared" si="106"/>
        <v>0</v>
      </c>
      <c r="U351" s="30">
        <f t="shared" si="106"/>
        <v>0</v>
      </c>
      <c r="V351" s="30">
        <f t="shared" si="106"/>
        <v>0</v>
      </c>
      <c r="W351" s="30">
        <f t="shared" si="106"/>
        <v>0</v>
      </c>
      <c r="X351" s="30">
        <f t="shared" si="106"/>
        <v>0</v>
      </c>
      <c r="Y351" s="30">
        <f t="shared" si="106"/>
        <v>0</v>
      </c>
      <c r="Z351" s="30">
        <f t="shared" si="106"/>
        <v>0</v>
      </c>
      <c r="AA351" s="30">
        <f t="shared" si="106"/>
        <v>0</v>
      </c>
      <c r="AB351" s="30">
        <f t="shared" si="106"/>
        <v>0</v>
      </c>
      <c r="AC351" s="30">
        <f t="shared" si="106"/>
        <v>0</v>
      </c>
      <c r="AD351" s="30">
        <f t="shared" si="106"/>
        <v>0</v>
      </c>
      <c r="AE351" s="30">
        <f t="shared" si="106"/>
        <v>0</v>
      </c>
      <c r="AF351" s="31">
        <v>0</v>
      </c>
      <c r="AG351" s="30">
        <f>SUM(AG352:AG356)</f>
        <v>-14.920834320000001</v>
      </c>
      <c r="AH351" s="31">
        <f t="shared" ref="AH351:AH352" si="107">AG351/F351</f>
        <v>-1</v>
      </c>
      <c r="AI351" s="32" t="s">
        <v>37</v>
      </c>
      <c r="AJ351" s="15"/>
      <c r="AK351" s="20"/>
      <c r="AM351" s="20"/>
      <c r="AV351" s="15"/>
      <c r="AW351" s="15"/>
      <c r="AX351" s="15"/>
      <c r="AY351" s="15"/>
      <c r="AZ351" s="15"/>
      <c r="BA351" s="15"/>
      <c r="BB351" s="15"/>
      <c r="BC351" s="15"/>
      <c r="BD351" s="15"/>
      <c r="BE351" s="15"/>
      <c r="BF351" s="15"/>
      <c r="BG351" s="15"/>
      <c r="BH351" s="15"/>
      <c r="BI351" s="15"/>
      <c r="BJ351" s="15"/>
      <c r="BK351" s="15"/>
      <c r="BL351" s="15"/>
    </row>
    <row r="352" spans="1:64" ht="47.25" x14ac:dyDescent="0.25">
      <c r="A352" s="37" t="s">
        <v>879</v>
      </c>
      <c r="B352" s="50" t="s">
        <v>880</v>
      </c>
      <c r="C352" s="52" t="s">
        <v>881</v>
      </c>
      <c r="D352" s="39">
        <v>14.920834320000001</v>
      </c>
      <c r="E352" s="39">
        <v>0</v>
      </c>
      <c r="F352" s="39">
        <v>14.920834320000001</v>
      </c>
      <c r="G352" s="39">
        <v>0</v>
      </c>
      <c r="H352" s="39">
        <v>0</v>
      </c>
      <c r="I352" s="39">
        <v>0.30912000000000001</v>
      </c>
      <c r="J352" s="39">
        <v>0</v>
      </c>
      <c r="K352" s="39" t="s">
        <v>882</v>
      </c>
      <c r="L352" s="39">
        <v>0</v>
      </c>
      <c r="M352" s="39">
        <v>0</v>
      </c>
      <c r="N352" s="39">
        <v>0</v>
      </c>
      <c r="O352" s="39">
        <v>0</v>
      </c>
      <c r="P352" s="39">
        <v>0</v>
      </c>
      <c r="Q352" s="39">
        <v>0</v>
      </c>
      <c r="R352" s="39">
        <v>0</v>
      </c>
      <c r="S352" s="39">
        <v>0</v>
      </c>
      <c r="T352" s="39">
        <v>0</v>
      </c>
      <c r="U352" s="39">
        <v>0</v>
      </c>
      <c r="V352" s="39">
        <v>0</v>
      </c>
      <c r="W352" s="39">
        <v>0</v>
      </c>
      <c r="X352" s="39">
        <v>0</v>
      </c>
      <c r="Y352" s="39">
        <v>0</v>
      </c>
      <c r="Z352" s="39">
        <v>0</v>
      </c>
      <c r="AA352" s="39">
        <v>0</v>
      </c>
      <c r="AB352" s="39">
        <v>0</v>
      </c>
      <c r="AC352" s="39">
        <v>0</v>
      </c>
      <c r="AD352" s="39">
        <v>0</v>
      </c>
      <c r="AE352" s="39">
        <f t="shared" ref="AE352" si="108">R352-E352</f>
        <v>0</v>
      </c>
      <c r="AF352" s="65">
        <v>0</v>
      </c>
      <c r="AG352" s="39">
        <f t="shared" ref="AG352" si="109">S352-F352</f>
        <v>-14.920834320000001</v>
      </c>
      <c r="AH352" s="65">
        <f t="shared" si="107"/>
        <v>-1</v>
      </c>
      <c r="AI352" s="40" t="s">
        <v>883</v>
      </c>
      <c r="AJ352" s="15"/>
      <c r="AK352" s="20"/>
      <c r="AM352" s="20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</row>
    <row r="353" spans="1:64" ht="63" x14ac:dyDescent="0.25">
      <c r="A353" s="37" t="s">
        <v>879</v>
      </c>
      <c r="B353" s="50" t="s">
        <v>884</v>
      </c>
      <c r="C353" s="52" t="s">
        <v>885</v>
      </c>
      <c r="D353" s="39" t="s">
        <v>37</v>
      </c>
      <c r="E353" s="39" t="s">
        <v>37</v>
      </c>
      <c r="F353" s="39" t="s">
        <v>37</v>
      </c>
      <c r="G353" s="39" t="s">
        <v>37</v>
      </c>
      <c r="H353" s="39" t="s">
        <v>37</v>
      </c>
      <c r="I353" s="39" t="s">
        <v>37</v>
      </c>
      <c r="J353" s="39" t="s">
        <v>37</v>
      </c>
      <c r="K353" s="39" t="s">
        <v>37</v>
      </c>
      <c r="L353" s="39" t="s">
        <v>37</v>
      </c>
      <c r="M353" s="39" t="s">
        <v>37</v>
      </c>
      <c r="N353" s="39" t="s">
        <v>37</v>
      </c>
      <c r="O353" s="39" t="s">
        <v>37</v>
      </c>
      <c r="P353" s="39" t="s">
        <v>37</v>
      </c>
      <c r="Q353" s="39" t="s">
        <v>37</v>
      </c>
      <c r="R353" s="39">
        <v>0</v>
      </c>
      <c r="S353" s="39">
        <v>0</v>
      </c>
      <c r="T353" s="39">
        <v>0</v>
      </c>
      <c r="U353" s="39">
        <v>0</v>
      </c>
      <c r="V353" s="39">
        <v>0</v>
      </c>
      <c r="W353" s="39">
        <v>0</v>
      </c>
      <c r="X353" s="39">
        <v>0</v>
      </c>
      <c r="Y353" s="39">
        <v>0</v>
      </c>
      <c r="Z353" s="39">
        <v>0</v>
      </c>
      <c r="AA353" s="39">
        <v>0</v>
      </c>
      <c r="AB353" s="39">
        <v>0</v>
      </c>
      <c r="AC353" s="39">
        <v>0</v>
      </c>
      <c r="AD353" s="39">
        <v>0</v>
      </c>
      <c r="AE353" s="39" t="s">
        <v>37</v>
      </c>
      <c r="AF353" s="65" t="s">
        <v>37</v>
      </c>
      <c r="AG353" s="39" t="s">
        <v>37</v>
      </c>
      <c r="AH353" s="65" t="s">
        <v>37</v>
      </c>
      <c r="AI353" s="40" t="s">
        <v>886</v>
      </c>
      <c r="AJ353" s="15"/>
      <c r="AK353" s="20"/>
      <c r="AM353" s="20"/>
      <c r="AV353" s="15"/>
      <c r="AW353" s="15"/>
      <c r="AX353" s="15"/>
      <c r="AY353" s="15"/>
      <c r="AZ353" s="15"/>
      <c r="BA353" s="15"/>
      <c r="BB353" s="15"/>
      <c r="BC353" s="15"/>
      <c r="BD353" s="15"/>
      <c r="BE353" s="15"/>
      <c r="BF353" s="15"/>
      <c r="BG353" s="15"/>
      <c r="BH353" s="15"/>
      <c r="BI353" s="15"/>
      <c r="BJ353" s="15"/>
      <c r="BK353" s="15"/>
      <c r="BL353" s="15"/>
    </row>
    <row r="354" spans="1:64" ht="63" x14ac:dyDescent="0.25">
      <c r="A354" s="37" t="s">
        <v>879</v>
      </c>
      <c r="B354" s="50" t="s">
        <v>887</v>
      </c>
      <c r="C354" s="52" t="s">
        <v>888</v>
      </c>
      <c r="D354" s="39" t="s">
        <v>37</v>
      </c>
      <c r="E354" s="39" t="s">
        <v>37</v>
      </c>
      <c r="F354" s="39" t="s">
        <v>37</v>
      </c>
      <c r="G354" s="39" t="s">
        <v>37</v>
      </c>
      <c r="H354" s="39" t="s">
        <v>37</v>
      </c>
      <c r="I354" s="39" t="s">
        <v>37</v>
      </c>
      <c r="J354" s="39" t="s">
        <v>37</v>
      </c>
      <c r="K354" s="39" t="s">
        <v>37</v>
      </c>
      <c r="L354" s="39" t="s">
        <v>37</v>
      </c>
      <c r="M354" s="39" t="s">
        <v>37</v>
      </c>
      <c r="N354" s="39" t="s">
        <v>37</v>
      </c>
      <c r="O354" s="39" t="s">
        <v>37</v>
      </c>
      <c r="P354" s="39" t="s">
        <v>37</v>
      </c>
      <c r="Q354" s="39" t="s">
        <v>37</v>
      </c>
      <c r="R354" s="39">
        <v>0</v>
      </c>
      <c r="S354" s="39">
        <v>0</v>
      </c>
      <c r="T354" s="39">
        <v>0</v>
      </c>
      <c r="U354" s="39">
        <v>0</v>
      </c>
      <c r="V354" s="39">
        <v>0</v>
      </c>
      <c r="W354" s="39">
        <v>0</v>
      </c>
      <c r="X354" s="39">
        <v>0</v>
      </c>
      <c r="Y354" s="39">
        <v>0</v>
      </c>
      <c r="Z354" s="39">
        <v>0</v>
      </c>
      <c r="AA354" s="39">
        <v>0</v>
      </c>
      <c r="AB354" s="39">
        <v>0</v>
      </c>
      <c r="AC354" s="39">
        <v>0</v>
      </c>
      <c r="AD354" s="39">
        <v>0</v>
      </c>
      <c r="AE354" s="39" t="s">
        <v>37</v>
      </c>
      <c r="AF354" s="65" t="s">
        <v>37</v>
      </c>
      <c r="AG354" s="39" t="s">
        <v>37</v>
      </c>
      <c r="AH354" s="65" t="s">
        <v>37</v>
      </c>
      <c r="AI354" s="40" t="s">
        <v>889</v>
      </c>
      <c r="AJ354" s="15"/>
      <c r="AK354" s="20"/>
      <c r="AM354" s="20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5"/>
      <c r="BI354" s="15"/>
      <c r="BJ354" s="15"/>
      <c r="BK354" s="15"/>
      <c r="BL354" s="15"/>
    </row>
    <row r="355" spans="1:64" ht="63" x14ac:dyDescent="0.25">
      <c r="A355" s="37" t="s">
        <v>879</v>
      </c>
      <c r="B355" s="50" t="s">
        <v>890</v>
      </c>
      <c r="C355" s="52" t="s">
        <v>891</v>
      </c>
      <c r="D355" s="39" t="s">
        <v>37</v>
      </c>
      <c r="E355" s="39" t="s">
        <v>37</v>
      </c>
      <c r="F355" s="39" t="s">
        <v>37</v>
      </c>
      <c r="G355" s="39" t="s">
        <v>37</v>
      </c>
      <c r="H355" s="39" t="s">
        <v>37</v>
      </c>
      <c r="I355" s="39" t="s">
        <v>37</v>
      </c>
      <c r="J355" s="39" t="s">
        <v>37</v>
      </c>
      <c r="K355" s="39" t="s">
        <v>37</v>
      </c>
      <c r="L355" s="39" t="s">
        <v>37</v>
      </c>
      <c r="M355" s="39" t="s">
        <v>37</v>
      </c>
      <c r="N355" s="39" t="s">
        <v>37</v>
      </c>
      <c r="O355" s="39" t="s">
        <v>37</v>
      </c>
      <c r="P355" s="39" t="s">
        <v>37</v>
      </c>
      <c r="Q355" s="39" t="s">
        <v>37</v>
      </c>
      <c r="R355" s="39">
        <v>0</v>
      </c>
      <c r="S355" s="39">
        <v>0</v>
      </c>
      <c r="T355" s="39">
        <v>0</v>
      </c>
      <c r="U355" s="39">
        <v>0</v>
      </c>
      <c r="V355" s="39">
        <v>0</v>
      </c>
      <c r="W355" s="39">
        <v>0</v>
      </c>
      <c r="X355" s="39">
        <v>0</v>
      </c>
      <c r="Y355" s="39">
        <v>0</v>
      </c>
      <c r="Z355" s="39">
        <v>0</v>
      </c>
      <c r="AA355" s="39">
        <v>0</v>
      </c>
      <c r="AB355" s="39">
        <v>0</v>
      </c>
      <c r="AC355" s="39">
        <v>0</v>
      </c>
      <c r="AD355" s="39">
        <v>0</v>
      </c>
      <c r="AE355" s="39" t="s">
        <v>37</v>
      </c>
      <c r="AF355" s="65" t="s">
        <v>37</v>
      </c>
      <c r="AG355" s="39" t="s">
        <v>37</v>
      </c>
      <c r="AH355" s="65" t="s">
        <v>37</v>
      </c>
      <c r="AI355" s="40" t="s">
        <v>892</v>
      </c>
      <c r="AJ355" s="15"/>
      <c r="AK355" s="20"/>
      <c r="AM355" s="20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15"/>
      <c r="BL355" s="15"/>
    </row>
    <row r="356" spans="1:64" ht="63" x14ac:dyDescent="0.25">
      <c r="A356" s="37" t="s">
        <v>879</v>
      </c>
      <c r="B356" s="50" t="s">
        <v>893</v>
      </c>
      <c r="C356" s="52" t="s">
        <v>894</v>
      </c>
      <c r="D356" s="39" t="s">
        <v>37</v>
      </c>
      <c r="E356" s="39" t="s">
        <v>37</v>
      </c>
      <c r="F356" s="39" t="s">
        <v>37</v>
      </c>
      <c r="G356" s="39" t="s">
        <v>37</v>
      </c>
      <c r="H356" s="39" t="s">
        <v>37</v>
      </c>
      <c r="I356" s="39" t="s">
        <v>37</v>
      </c>
      <c r="J356" s="39" t="s">
        <v>37</v>
      </c>
      <c r="K356" s="39" t="s">
        <v>37</v>
      </c>
      <c r="L356" s="39" t="s">
        <v>37</v>
      </c>
      <c r="M356" s="39" t="s">
        <v>37</v>
      </c>
      <c r="N356" s="39" t="s">
        <v>37</v>
      </c>
      <c r="O356" s="39" t="s">
        <v>37</v>
      </c>
      <c r="P356" s="39" t="s">
        <v>37</v>
      </c>
      <c r="Q356" s="39" t="s">
        <v>37</v>
      </c>
      <c r="R356" s="39">
        <v>0</v>
      </c>
      <c r="S356" s="39">
        <v>0</v>
      </c>
      <c r="T356" s="39">
        <v>0</v>
      </c>
      <c r="U356" s="39">
        <v>0</v>
      </c>
      <c r="V356" s="39">
        <v>0</v>
      </c>
      <c r="W356" s="39">
        <v>0</v>
      </c>
      <c r="X356" s="39">
        <v>0</v>
      </c>
      <c r="Y356" s="39">
        <v>0</v>
      </c>
      <c r="Z356" s="39">
        <v>0</v>
      </c>
      <c r="AA356" s="39">
        <v>0</v>
      </c>
      <c r="AB356" s="39">
        <v>0</v>
      </c>
      <c r="AC356" s="39">
        <v>0</v>
      </c>
      <c r="AD356" s="39">
        <v>0</v>
      </c>
      <c r="AE356" s="39" t="s">
        <v>37</v>
      </c>
      <c r="AF356" s="65" t="s">
        <v>37</v>
      </c>
      <c r="AG356" s="39" t="s">
        <v>37</v>
      </c>
      <c r="AH356" s="65" t="s">
        <v>37</v>
      </c>
      <c r="AI356" s="40" t="s">
        <v>895</v>
      </c>
      <c r="AJ356" s="15"/>
      <c r="AK356" s="20"/>
      <c r="AM356" s="20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15"/>
      <c r="BL356" s="15"/>
    </row>
    <row r="357" spans="1:64" ht="78.75" x14ac:dyDescent="0.25">
      <c r="A357" s="27" t="s">
        <v>896</v>
      </c>
      <c r="B357" s="28" t="s">
        <v>75</v>
      </c>
      <c r="C357" s="29" t="s">
        <v>36</v>
      </c>
      <c r="D357" s="30">
        <f>SUM(D358)</f>
        <v>626.98</v>
      </c>
      <c r="E357" s="30">
        <f t="shared" ref="E357:AE357" si="110">SUM(E358)</f>
        <v>0</v>
      </c>
      <c r="F357" s="30">
        <f t="shared" si="110"/>
        <v>159.22</v>
      </c>
      <c r="G357" s="30">
        <f t="shared" si="110"/>
        <v>0</v>
      </c>
      <c r="H357" s="30">
        <f t="shared" si="110"/>
        <v>0</v>
      </c>
      <c r="I357" s="30">
        <f t="shared" si="110"/>
        <v>0</v>
      </c>
      <c r="J357" s="30">
        <f t="shared" si="110"/>
        <v>0</v>
      </c>
      <c r="K357" s="30">
        <f t="shared" si="110"/>
        <v>0</v>
      </c>
      <c r="L357" s="30">
        <f t="shared" si="110"/>
        <v>0</v>
      </c>
      <c r="M357" s="30">
        <f t="shared" si="110"/>
        <v>1.4999999999999999E-2</v>
      </c>
      <c r="N357" s="30">
        <f t="shared" si="110"/>
        <v>0</v>
      </c>
      <c r="O357" s="30">
        <f t="shared" si="110"/>
        <v>0</v>
      </c>
      <c r="P357" s="30">
        <f t="shared" si="110"/>
        <v>0</v>
      </c>
      <c r="Q357" s="30">
        <f t="shared" si="110"/>
        <v>0</v>
      </c>
      <c r="R357" s="30">
        <f t="shared" si="110"/>
        <v>0</v>
      </c>
      <c r="S357" s="30">
        <f t="shared" si="110"/>
        <v>0</v>
      </c>
      <c r="T357" s="30">
        <f t="shared" si="110"/>
        <v>0</v>
      </c>
      <c r="U357" s="30">
        <f t="shared" si="110"/>
        <v>0</v>
      </c>
      <c r="V357" s="30">
        <f t="shared" si="110"/>
        <v>0</v>
      </c>
      <c r="W357" s="30">
        <f t="shared" si="110"/>
        <v>0</v>
      </c>
      <c r="X357" s="30">
        <f t="shared" si="110"/>
        <v>0</v>
      </c>
      <c r="Y357" s="30">
        <f t="shared" si="110"/>
        <v>0</v>
      </c>
      <c r="Z357" s="30">
        <f t="shared" si="110"/>
        <v>0</v>
      </c>
      <c r="AA357" s="30">
        <f t="shared" si="110"/>
        <v>0</v>
      </c>
      <c r="AB357" s="30">
        <f t="shared" si="110"/>
        <v>0</v>
      </c>
      <c r="AC357" s="30">
        <f t="shared" si="110"/>
        <v>0</v>
      </c>
      <c r="AD357" s="30">
        <f t="shared" si="110"/>
        <v>0</v>
      </c>
      <c r="AE357" s="30">
        <f t="shared" si="110"/>
        <v>0</v>
      </c>
      <c r="AF357" s="31">
        <v>0</v>
      </c>
      <c r="AG357" s="30">
        <f>SUM(AG358)</f>
        <v>-159.22</v>
      </c>
      <c r="AH357" s="31">
        <f t="shared" ref="AH357" si="111">AG357/F357</f>
        <v>-1</v>
      </c>
      <c r="AI357" s="32" t="s">
        <v>37</v>
      </c>
      <c r="AJ357" s="15"/>
      <c r="AK357" s="20"/>
      <c r="AM357" s="20"/>
      <c r="AV357" s="15"/>
      <c r="AW357" s="15"/>
      <c r="AX357" s="15"/>
      <c r="AY357" s="15"/>
      <c r="AZ357" s="15"/>
      <c r="BA357" s="15"/>
      <c r="BB357" s="15"/>
      <c r="BC357" s="15"/>
      <c r="BD357" s="15"/>
      <c r="BE357" s="15"/>
      <c r="BF357" s="15"/>
      <c r="BG357" s="15"/>
      <c r="BH357" s="15"/>
      <c r="BI357" s="15"/>
      <c r="BJ357" s="15"/>
      <c r="BK357" s="15"/>
      <c r="BL357" s="15"/>
    </row>
    <row r="358" spans="1:64" ht="63" x14ac:dyDescent="0.25">
      <c r="A358" s="37" t="s">
        <v>896</v>
      </c>
      <c r="B358" s="50" t="s">
        <v>897</v>
      </c>
      <c r="C358" s="52" t="s">
        <v>898</v>
      </c>
      <c r="D358" s="39">
        <v>626.98</v>
      </c>
      <c r="E358" s="39">
        <v>0</v>
      </c>
      <c r="F358" s="39">
        <v>159.22</v>
      </c>
      <c r="G358" s="39">
        <v>0</v>
      </c>
      <c r="H358" s="39">
        <v>0</v>
      </c>
      <c r="I358" s="39">
        <v>0</v>
      </c>
      <c r="J358" s="39">
        <v>0</v>
      </c>
      <c r="K358" s="39" t="s">
        <v>899</v>
      </c>
      <c r="L358" s="39">
        <v>0</v>
      </c>
      <c r="M358" s="39">
        <v>1.4999999999999999E-2</v>
      </c>
      <c r="N358" s="39">
        <v>0</v>
      </c>
      <c r="O358" s="39">
        <v>0</v>
      </c>
      <c r="P358" s="39">
        <v>0</v>
      </c>
      <c r="Q358" s="39">
        <v>0</v>
      </c>
      <c r="R358" s="39">
        <v>0</v>
      </c>
      <c r="S358" s="39">
        <v>0</v>
      </c>
      <c r="T358" s="39">
        <v>0</v>
      </c>
      <c r="U358" s="39">
        <v>0</v>
      </c>
      <c r="V358" s="39">
        <v>0</v>
      </c>
      <c r="W358" s="39">
        <v>0</v>
      </c>
      <c r="X358" s="39">
        <v>0</v>
      </c>
      <c r="Y358" s="39">
        <v>0</v>
      </c>
      <c r="Z358" s="39">
        <v>0</v>
      </c>
      <c r="AA358" s="39">
        <v>0</v>
      </c>
      <c r="AB358" s="39">
        <v>0</v>
      </c>
      <c r="AC358" s="39">
        <v>0</v>
      </c>
      <c r="AD358" s="39">
        <v>0</v>
      </c>
      <c r="AE358" s="39">
        <f>R358-E358</f>
        <v>0</v>
      </c>
      <c r="AF358" s="65">
        <v>0</v>
      </c>
      <c r="AG358" s="39">
        <f t="shared" ref="AG358" si="112">S358-F358</f>
        <v>-159.22</v>
      </c>
      <c r="AH358" s="65">
        <f>AG358/F358</f>
        <v>-1</v>
      </c>
      <c r="AI358" s="40" t="s">
        <v>900</v>
      </c>
      <c r="AJ358" s="15"/>
      <c r="AK358" s="20"/>
      <c r="AM358" s="20"/>
      <c r="AV358" s="15"/>
      <c r="AW358" s="15"/>
      <c r="AX358" s="15"/>
      <c r="AY358" s="15"/>
      <c r="AZ358" s="15"/>
      <c r="BA358" s="15"/>
      <c r="BB358" s="15"/>
      <c r="BC358" s="15"/>
      <c r="BD358" s="15"/>
      <c r="BE358" s="15"/>
      <c r="BF358" s="15"/>
      <c r="BG358" s="15"/>
      <c r="BH358" s="15"/>
      <c r="BI358" s="15"/>
      <c r="BJ358" s="15"/>
      <c r="BK358" s="15"/>
      <c r="BL358" s="15"/>
    </row>
    <row r="359" spans="1:64" ht="78.75" x14ac:dyDescent="0.25">
      <c r="A359" s="27" t="s">
        <v>901</v>
      </c>
      <c r="B359" s="28" t="s">
        <v>77</v>
      </c>
      <c r="C359" s="29" t="s">
        <v>36</v>
      </c>
      <c r="D359" s="30">
        <f t="shared" ref="D359:AE359" si="113">SUM(D360:D366)</f>
        <v>17.294789999999999</v>
      </c>
      <c r="E359" s="30">
        <f t="shared" si="113"/>
        <v>0</v>
      </c>
      <c r="F359" s="30">
        <f t="shared" si="113"/>
        <v>0</v>
      </c>
      <c r="G359" s="30">
        <f t="shared" si="113"/>
        <v>0</v>
      </c>
      <c r="H359" s="30">
        <f t="shared" si="113"/>
        <v>0</v>
      </c>
      <c r="I359" s="30">
        <f t="shared" si="113"/>
        <v>0</v>
      </c>
      <c r="J359" s="30">
        <f t="shared" si="113"/>
        <v>0</v>
      </c>
      <c r="K359" s="30">
        <f t="shared" si="113"/>
        <v>0</v>
      </c>
      <c r="L359" s="30">
        <f t="shared" si="113"/>
        <v>0</v>
      </c>
      <c r="M359" s="30">
        <f t="shared" si="113"/>
        <v>0</v>
      </c>
      <c r="N359" s="30">
        <f t="shared" si="113"/>
        <v>0</v>
      </c>
      <c r="O359" s="30">
        <f t="shared" si="113"/>
        <v>0</v>
      </c>
      <c r="P359" s="30">
        <f t="shared" si="113"/>
        <v>0</v>
      </c>
      <c r="Q359" s="30">
        <f t="shared" si="113"/>
        <v>0</v>
      </c>
      <c r="R359" s="30">
        <f t="shared" si="113"/>
        <v>0</v>
      </c>
      <c r="S359" s="30">
        <f t="shared" si="113"/>
        <v>112.25895749</v>
      </c>
      <c r="T359" s="30">
        <f t="shared" si="113"/>
        <v>0</v>
      </c>
      <c r="U359" s="30">
        <f t="shared" si="113"/>
        <v>0</v>
      </c>
      <c r="V359" s="30">
        <f t="shared" si="113"/>
        <v>1.198</v>
      </c>
      <c r="W359" s="30">
        <f t="shared" si="113"/>
        <v>0</v>
      </c>
      <c r="X359" s="30">
        <f t="shared" si="113"/>
        <v>0</v>
      </c>
      <c r="Y359" s="30">
        <f t="shared" si="113"/>
        <v>0</v>
      </c>
      <c r="Z359" s="30">
        <f t="shared" si="113"/>
        <v>0</v>
      </c>
      <c r="AA359" s="30">
        <f t="shared" si="113"/>
        <v>0</v>
      </c>
      <c r="AB359" s="30">
        <f t="shared" si="113"/>
        <v>0</v>
      </c>
      <c r="AC359" s="30">
        <f t="shared" si="113"/>
        <v>0</v>
      </c>
      <c r="AD359" s="30">
        <f t="shared" si="113"/>
        <v>0</v>
      </c>
      <c r="AE359" s="30">
        <f t="shared" si="113"/>
        <v>0</v>
      </c>
      <c r="AF359" s="31">
        <v>0</v>
      </c>
      <c r="AG359" s="30">
        <f>SUM(AG360:AG366)</f>
        <v>0</v>
      </c>
      <c r="AH359" s="31">
        <v>0</v>
      </c>
      <c r="AI359" s="32" t="s">
        <v>37</v>
      </c>
      <c r="AJ359" s="15"/>
      <c r="AK359" s="20"/>
      <c r="AM359" s="20"/>
      <c r="AV359" s="15"/>
      <c r="AW359" s="15"/>
      <c r="AX359" s="15"/>
      <c r="AY359" s="15"/>
      <c r="AZ359" s="15"/>
      <c r="BA359" s="15"/>
      <c r="BB359" s="15"/>
      <c r="BC359" s="15"/>
      <c r="BD359" s="15"/>
      <c r="BE359" s="15"/>
      <c r="BF359" s="15"/>
      <c r="BG359" s="15"/>
      <c r="BH359" s="15"/>
      <c r="BI359" s="15"/>
      <c r="BJ359" s="15"/>
      <c r="BK359" s="15"/>
      <c r="BL359" s="15"/>
    </row>
    <row r="360" spans="1:64" ht="47.25" x14ac:dyDescent="0.25">
      <c r="A360" s="37" t="s">
        <v>901</v>
      </c>
      <c r="B360" s="38" t="s">
        <v>902</v>
      </c>
      <c r="C360" s="43" t="s">
        <v>903</v>
      </c>
      <c r="D360" s="39" t="s">
        <v>37</v>
      </c>
      <c r="E360" s="39" t="s">
        <v>37</v>
      </c>
      <c r="F360" s="39" t="s">
        <v>37</v>
      </c>
      <c r="G360" s="39" t="s">
        <v>37</v>
      </c>
      <c r="H360" s="39" t="s">
        <v>37</v>
      </c>
      <c r="I360" s="39" t="s">
        <v>37</v>
      </c>
      <c r="J360" s="39" t="s">
        <v>37</v>
      </c>
      <c r="K360" s="39" t="s">
        <v>37</v>
      </c>
      <c r="L360" s="39" t="s">
        <v>37</v>
      </c>
      <c r="M360" s="39" t="s">
        <v>37</v>
      </c>
      <c r="N360" s="39" t="s">
        <v>37</v>
      </c>
      <c r="O360" s="39" t="s">
        <v>37</v>
      </c>
      <c r="P360" s="39" t="s">
        <v>37</v>
      </c>
      <c r="Q360" s="39" t="s">
        <v>37</v>
      </c>
      <c r="R360" s="39">
        <v>0</v>
      </c>
      <c r="S360" s="39">
        <v>0</v>
      </c>
      <c r="T360" s="39">
        <v>0</v>
      </c>
      <c r="U360" s="39">
        <v>0</v>
      </c>
      <c r="V360" s="39">
        <v>0</v>
      </c>
      <c r="W360" s="39">
        <v>0</v>
      </c>
      <c r="X360" s="39">
        <v>0</v>
      </c>
      <c r="Y360" s="39">
        <v>0</v>
      </c>
      <c r="Z360" s="39">
        <v>0</v>
      </c>
      <c r="AA360" s="39">
        <v>0</v>
      </c>
      <c r="AB360" s="39">
        <v>0</v>
      </c>
      <c r="AC360" s="39">
        <v>0</v>
      </c>
      <c r="AD360" s="39">
        <v>0</v>
      </c>
      <c r="AE360" s="39" t="s">
        <v>37</v>
      </c>
      <c r="AF360" s="65" t="s">
        <v>37</v>
      </c>
      <c r="AG360" s="39" t="s">
        <v>37</v>
      </c>
      <c r="AH360" s="65" t="s">
        <v>37</v>
      </c>
      <c r="AI360" s="40" t="s">
        <v>904</v>
      </c>
      <c r="AJ360" s="15"/>
      <c r="AK360" s="20"/>
      <c r="AM360" s="20"/>
      <c r="AV360" s="15"/>
      <c r="AW360" s="15"/>
      <c r="AX360" s="15"/>
      <c r="AY360" s="15"/>
      <c r="AZ360" s="15"/>
      <c r="BA360" s="15"/>
      <c r="BB360" s="15"/>
      <c r="BC360" s="15"/>
      <c r="BD360" s="15"/>
      <c r="BE360" s="15"/>
      <c r="BF360" s="15"/>
      <c r="BG360" s="15"/>
      <c r="BH360" s="15"/>
      <c r="BI360" s="15"/>
      <c r="BJ360" s="15"/>
      <c r="BK360" s="15"/>
      <c r="BL360" s="15"/>
    </row>
    <row r="361" spans="1:64" ht="47.25" x14ac:dyDescent="0.25">
      <c r="A361" s="37" t="s">
        <v>901</v>
      </c>
      <c r="B361" s="38" t="s">
        <v>905</v>
      </c>
      <c r="C361" s="43" t="s">
        <v>906</v>
      </c>
      <c r="D361" s="39">
        <v>6.4020799999999998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39">
        <v>0</v>
      </c>
      <c r="U361" s="39">
        <v>0</v>
      </c>
      <c r="V361" s="39">
        <v>0</v>
      </c>
      <c r="W361" s="39">
        <v>0</v>
      </c>
      <c r="X361" s="39">
        <v>0</v>
      </c>
      <c r="Y361" s="39">
        <v>0</v>
      </c>
      <c r="Z361" s="39">
        <v>0</v>
      </c>
      <c r="AA361" s="39">
        <v>0</v>
      </c>
      <c r="AB361" s="39">
        <v>0</v>
      </c>
      <c r="AC361" s="39">
        <v>0</v>
      </c>
      <c r="AD361" s="39">
        <v>0</v>
      </c>
      <c r="AE361" s="39">
        <f t="shared" ref="AE361:AE362" si="114">R361-E361</f>
        <v>0</v>
      </c>
      <c r="AF361" s="65">
        <v>0</v>
      </c>
      <c r="AG361" s="39">
        <f t="shared" ref="AG361:AG362" si="115">S361-F361</f>
        <v>0</v>
      </c>
      <c r="AH361" s="65">
        <v>0</v>
      </c>
      <c r="AI361" s="40" t="s">
        <v>37</v>
      </c>
      <c r="AJ361" s="15"/>
      <c r="AK361" s="20"/>
      <c r="AM361" s="20"/>
      <c r="AV361" s="15"/>
      <c r="AW361" s="15"/>
      <c r="AX361" s="15"/>
      <c r="AY361" s="15"/>
      <c r="AZ361" s="15"/>
      <c r="BA361" s="15"/>
      <c r="BB361" s="15"/>
      <c r="BC361" s="15"/>
      <c r="BD361" s="15"/>
      <c r="BE361" s="15"/>
      <c r="BF361" s="15"/>
      <c r="BG361" s="15"/>
      <c r="BH361" s="15"/>
      <c r="BI361" s="15"/>
      <c r="BJ361" s="15"/>
      <c r="BK361" s="15"/>
      <c r="BL361" s="15"/>
    </row>
    <row r="362" spans="1:64" ht="31.5" x14ac:dyDescent="0.25">
      <c r="A362" s="37" t="s">
        <v>901</v>
      </c>
      <c r="B362" s="38" t="s">
        <v>907</v>
      </c>
      <c r="C362" s="43" t="s">
        <v>908</v>
      </c>
      <c r="D362" s="39">
        <v>10.892709999999999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39">
        <v>0</v>
      </c>
      <c r="U362" s="39">
        <v>0</v>
      </c>
      <c r="V362" s="39">
        <v>0</v>
      </c>
      <c r="W362" s="39">
        <v>0</v>
      </c>
      <c r="X362" s="39">
        <v>0</v>
      </c>
      <c r="Y362" s="39">
        <v>0</v>
      </c>
      <c r="Z362" s="39">
        <v>0</v>
      </c>
      <c r="AA362" s="39">
        <v>0</v>
      </c>
      <c r="AB362" s="39">
        <v>0</v>
      </c>
      <c r="AC362" s="39">
        <v>0</v>
      </c>
      <c r="AD362" s="39">
        <v>0</v>
      </c>
      <c r="AE362" s="39">
        <f t="shared" si="114"/>
        <v>0</v>
      </c>
      <c r="AF362" s="65">
        <v>0</v>
      </c>
      <c r="AG362" s="39">
        <f t="shared" si="115"/>
        <v>0</v>
      </c>
      <c r="AH362" s="65">
        <v>0</v>
      </c>
      <c r="AI362" s="40" t="s">
        <v>37</v>
      </c>
      <c r="AJ362" s="15"/>
      <c r="AK362" s="20"/>
      <c r="AM362" s="20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  <c r="BF362" s="15"/>
      <c r="BG362" s="15"/>
      <c r="BH362" s="15"/>
      <c r="BI362" s="15"/>
      <c r="BJ362" s="15"/>
      <c r="BK362" s="15"/>
      <c r="BL362" s="15"/>
    </row>
    <row r="363" spans="1:64" ht="63" x14ac:dyDescent="0.25">
      <c r="A363" s="37" t="s">
        <v>901</v>
      </c>
      <c r="B363" s="38" t="s">
        <v>909</v>
      </c>
      <c r="C363" s="43" t="s">
        <v>910</v>
      </c>
      <c r="D363" s="39" t="s">
        <v>37</v>
      </c>
      <c r="E363" s="39" t="s">
        <v>37</v>
      </c>
      <c r="F363" s="39" t="s">
        <v>37</v>
      </c>
      <c r="G363" s="39" t="s">
        <v>37</v>
      </c>
      <c r="H363" s="39" t="s">
        <v>37</v>
      </c>
      <c r="I363" s="39" t="s">
        <v>37</v>
      </c>
      <c r="J363" s="39" t="s">
        <v>37</v>
      </c>
      <c r="K363" s="39" t="s">
        <v>37</v>
      </c>
      <c r="L363" s="39" t="s">
        <v>37</v>
      </c>
      <c r="M363" s="39" t="s">
        <v>37</v>
      </c>
      <c r="N363" s="39" t="s">
        <v>37</v>
      </c>
      <c r="O363" s="39" t="s">
        <v>37</v>
      </c>
      <c r="P363" s="39" t="s">
        <v>37</v>
      </c>
      <c r="Q363" s="39" t="s">
        <v>37</v>
      </c>
      <c r="R363" s="39">
        <v>0</v>
      </c>
      <c r="S363" s="39">
        <v>23.648989459999999</v>
      </c>
      <c r="T363" s="39">
        <v>0</v>
      </c>
      <c r="U363" s="39">
        <v>0</v>
      </c>
      <c r="V363" s="39">
        <v>0.35599999999999998</v>
      </c>
      <c r="W363" s="39">
        <v>0</v>
      </c>
      <c r="X363" s="39" t="s">
        <v>911</v>
      </c>
      <c r="Y363" s="39">
        <v>0</v>
      </c>
      <c r="Z363" s="39">
        <v>0</v>
      </c>
      <c r="AA363" s="39">
        <v>0</v>
      </c>
      <c r="AB363" s="39">
        <v>0</v>
      </c>
      <c r="AC363" s="39">
        <v>0</v>
      </c>
      <c r="AD363" s="39">
        <v>0</v>
      </c>
      <c r="AE363" s="39" t="s">
        <v>37</v>
      </c>
      <c r="AF363" s="65" t="s">
        <v>37</v>
      </c>
      <c r="AG363" s="39" t="s">
        <v>37</v>
      </c>
      <c r="AH363" s="65" t="s">
        <v>37</v>
      </c>
      <c r="AI363" s="40" t="s">
        <v>912</v>
      </c>
      <c r="AJ363" s="15"/>
      <c r="AK363" s="20"/>
      <c r="AM363" s="20"/>
      <c r="AV363" s="15"/>
      <c r="AW363" s="15"/>
      <c r="AX363" s="15"/>
      <c r="AY363" s="15"/>
      <c r="AZ363" s="15"/>
      <c r="BA363" s="15"/>
      <c r="BB363" s="15"/>
      <c r="BC363" s="15"/>
      <c r="BD363" s="15"/>
      <c r="BE363" s="15"/>
      <c r="BF363" s="15"/>
      <c r="BG363" s="15"/>
      <c r="BH363" s="15"/>
      <c r="BI363" s="15"/>
      <c r="BJ363" s="15"/>
      <c r="BK363" s="15"/>
      <c r="BL363" s="15"/>
    </row>
    <row r="364" spans="1:64" ht="63" x14ac:dyDescent="0.25">
      <c r="A364" s="37" t="s">
        <v>901</v>
      </c>
      <c r="B364" s="38" t="s">
        <v>913</v>
      </c>
      <c r="C364" s="43" t="s">
        <v>914</v>
      </c>
      <c r="D364" s="39" t="s">
        <v>37</v>
      </c>
      <c r="E364" s="39" t="s">
        <v>37</v>
      </c>
      <c r="F364" s="39" t="s">
        <v>37</v>
      </c>
      <c r="G364" s="39" t="s">
        <v>37</v>
      </c>
      <c r="H364" s="39" t="s">
        <v>37</v>
      </c>
      <c r="I364" s="39" t="s">
        <v>37</v>
      </c>
      <c r="J364" s="39" t="s">
        <v>37</v>
      </c>
      <c r="K364" s="39" t="s">
        <v>37</v>
      </c>
      <c r="L364" s="39" t="s">
        <v>37</v>
      </c>
      <c r="M364" s="39" t="s">
        <v>37</v>
      </c>
      <c r="N364" s="39" t="s">
        <v>37</v>
      </c>
      <c r="O364" s="39" t="s">
        <v>37</v>
      </c>
      <c r="P364" s="39" t="s">
        <v>37</v>
      </c>
      <c r="Q364" s="39" t="s">
        <v>37</v>
      </c>
      <c r="R364" s="39">
        <v>0</v>
      </c>
      <c r="S364" s="39">
        <v>52.159579139999998</v>
      </c>
      <c r="T364" s="39">
        <v>0</v>
      </c>
      <c r="U364" s="39">
        <v>0</v>
      </c>
      <c r="V364" s="39">
        <v>0.442</v>
      </c>
      <c r="W364" s="39">
        <v>0</v>
      </c>
      <c r="X364" s="39" t="s">
        <v>911</v>
      </c>
      <c r="Y364" s="39">
        <v>0</v>
      </c>
      <c r="Z364" s="39">
        <v>0</v>
      </c>
      <c r="AA364" s="39">
        <v>0</v>
      </c>
      <c r="AB364" s="39">
        <v>0</v>
      </c>
      <c r="AC364" s="39">
        <v>0</v>
      </c>
      <c r="AD364" s="39">
        <v>0</v>
      </c>
      <c r="AE364" s="39" t="s">
        <v>37</v>
      </c>
      <c r="AF364" s="65" t="s">
        <v>37</v>
      </c>
      <c r="AG364" s="39" t="s">
        <v>37</v>
      </c>
      <c r="AH364" s="65" t="s">
        <v>37</v>
      </c>
      <c r="AI364" s="40" t="s">
        <v>912</v>
      </c>
      <c r="AJ364" s="15"/>
      <c r="AK364" s="20"/>
      <c r="AM364" s="20"/>
      <c r="AV364" s="15"/>
      <c r="AW364" s="15"/>
      <c r="AX364" s="15"/>
      <c r="AY364" s="15"/>
      <c r="AZ364" s="15"/>
      <c r="BA364" s="15"/>
      <c r="BB364" s="15"/>
      <c r="BC364" s="15"/>
      <c r="BD364" s="15"/>
      <c r="BE364" s="15"/>
      <c r="BF364" s="15"/>
      <c r="BG364" s="15"/>
      <c r="BH364" s="15"/>
      <c r="BI364" s="15"/>
      <c r="BJ364" s="15"/>
      <c r="BK364" s="15"/>
      <c r="BL364" s="15"/>
    </row>
    <row r="365" spans="1:64" ht="63" x14ac:dyDescent="0.25">
      <c r="A365" s="37" t="s">
        <v>901</v>
      </c>
      <c r="B365" s="38" t="s">
        <v>915</v>
      </c>
      <c r="C365" s="43" t="s">
        <v>916</v>
      </c>
      <c r="D365" s="39" t="s">
        <v>37</v>
      </c>
      <c r="E365" s="39" t="s">
        <v>37</v>
      </c>
      <c r="F365" s="39" t="s">
        <v>37</v>
      </c>
      <c r="G365" s="39" t="s">
        <v>37</v>
      </c>
      <c r="H365" s="39" t="s">
        <v>37</v>
      </c>
      <c r="I365" s="39" t="s">
        <v>37</v>
      </c>
      <c r="J365" s="39" t="s">
        <v>37</v>
      </c>
      <c r="K365" s="39" t="s">
        <v>37</v>
      </c>
      <c r="L365" s="39" t="s">
        <v>37</v>
      </c>
      <c r="M365" s="39" t="s">
        <v>37</v>
      </c>
      <c r="N365" s="39" t="s">
        <v>37</v>
      </c>
      <c r="O365" s="39" t="s">
        <v>37</v>
      </c>
      <c r="P365" s="39" t="s">
        <v>37</v>
      </c>
      <c r="Q365" s="39" t="s">
        <v>37</v>
      </c>
      <c r="R365" s="39">
        <v>0</v>
      </c>
      <c r="S365" s="39">
        <v>36.450388889999999</v>
      </c>
      <c r="T365" s="39">
        <v>0</v>
      </c>
      <c r="U365" s="39">
        <v>0</v>
      </c>
      <c r="V365" s="39">
        <v>0.4</v>
      </c>
      <c r="W365" s="39">
        <v>0</v>
      </c>
      <c r="X365" s="39" t="s">
        <v>911</v>
      </c>
      <c r="Y365" s="39">
        <v>0</v>
      </c>
      <c r="Z365" s="39">
        <v>0</v>
      </c>
      <c r="AA365" s="39">
        <v>0</v>
      </c>
      <c r="AB365" s="39">
        <v>0</v>
      </c>
      <c r="AC365" s="39">
        <v>0</v>
      </c>
      <c r="AD365" s="39">
        <v>0</v>
      </c>
      <c r="AE365" s="39" t="s">
        <v>37</v>
      </c>
      <c r="AF365" s="65" t="s">
        <v>37</v>
      </c>
      <c r="AG365" s="39" t="s">
        <v>37</v>
      </c>
      <c r="AH365" s="65" t="s">
        <v>37</v>
      </c>
      <c r="AI365" s="40" t="s">
        <v>912</v>
      </c>
      <c r="AJ365" s="15"/>
      <c r="AK365" s="20"/>
      <c r="AM365" s="20"/>
      <c r="AV365" s="15"/>
      <c r="AW365" s="15"/>
      <c r="AX365" s="15"/>
      <c r="AY365" s="15"/>
      <c r="AZ365" s="15"/>
      <c r="BA365" s="15"/>
      <c r="BB365" s="15"/>
      <c r="BC365" s="15"/>
      <c r="BD365" s="15"/>
      <c r="BE365" s="15"/>
      <c r="BF365" s="15"/>
      <c r="BG365" s="15"/>
      <c r="BH365" s="15"/>
      <c r="BI365" s="15"/>
      <c r="BJ365" s="15"/>
      <c r="BK365" s="15"/>
      <c r="BL365" s="15"/>
    </row>
    <row r="366" spans="1:64" ht="63" x14ac:dyDescent="0.25">
      <c r="A366" s="37" t="s">
        <v>901</v>
      </c>
      <c r="B366" s="38" t="s">
        <v>917</v>
      </c>
      <c r="C366" s="43" t="s">
        <v>918</v>
      </c>
      <c r="D366" s="39" t="s">
        <v>37</v>
      </c>
      <c r="E366" s="39" t="s">
        <v>37</v>
      </c>
      <c r="F366" s="39" t="s">
        <v>37</v>
      </c>
      <c r="G366" s="39" t="s">
        <v>37</v>
      </c>
      <c r="H366" s="39" t="s">
        <v>37</v>
      </c>
      <c r="I366" s="39" t="s">
        <v>37</v>
      </c>
      <c r="J366" s="39" t="s">
        <v>37</v>
      </c>
      <c r="K366" s="39" t="s">
        <v>37</v>
      </c>
      <c r="L366" s="39" t="s">
        <v>37</v>
      </c>
      <c r="M366" s="39" t="s">
        <v>37</v>
      </c>
      <c r="N366" s="39" t="s">
        <v>37</v>
      </c>
      <c r="O366" s="39" t="s">
        <v>37</v>
      </c>
      <c r="P366" s="39" t="s">
        <v>37</v>
      </c>
      <c r="Q366" s="39" t="s">
        <v>37</v>
      </c>
      <c r="R366" s="39">
        <v>0</v>
      </c>
      <c r="S366" s="39">
        <v>0</v>
      </c>
      <c r="T366" s="39">
        <v>0</v>
      </c>
      <c r="U366" s="39">
        <v>0</v>
      </c>
      <c r="V366" s="39">
        <v>0</v>
      </c>
      <c r="W366" s="39">
        <v>0</v>
      </c>
      <c r="X366" s="39">
        <v>0</v>
      </c>
      <c r="Y366" s="39">
        <v>0</v>
      </c>
      <c r="Z366" s="39">
        <v>0</v>
      </c>
      <c r="AA366" s="39">
        <v>0</v>
      </c>
      <c r="AB366" s="39">
        <v>0</v>
      </c>
      <c r="AC366" s="39">
        <v>0</v>
      </c>
      <c r="AD366" s="39">
        <v>0</v>
      </c>
      <c r="AE366" s="39" t="s">
        <v>37</v>
      </c>
      <c r="AF366" s="65" t="s">
        <v>37</v>
      </c>
      <c r="AG366" s="39" t="s">
        <v>37</v>
      </c>
      <c r="AH366" s="65" t="s">
        <v>37</v>
      </c>
      <c r="AI366" s="40" t="s">
        <v>919</v>
      </c>
      <c r="AJ366" s="15"/>
      <c r="AK366" s="20"/>
      <c r="AM366" s="20"/>
      <c r="AV366" s="15"/>
      <c r="AW366" s="15"/>
      <c r="AX366" s="15"/>
      <c r="AY366" s="15"/>
      <c r="AZ366" s="15"/>
      <c r="BA366" s="15"/>
      <c r="BB366" s="15"/>
      <c r="BC366" s="15"/>
      <c r="BD366" s="15"/>
      <c r="BE366" s="15"/>
      <c r="BF366" s="15"/>
      <c r="BG366" s="15"/>
      <c r="BH366" s="15"/>
      <c r="BI366" s="15"/>
      <c r="BJ366" s="15"/>
      <c r="BK366" s="15"/>
      <c r="BL366" s="15"/>
    </row>
    <row r="367" spans="1:64" ht="31.5" x14ac:dyDescent="0.25">
      <c r="A367" s="27" t="s">
        <v>920</v>
      </c>
      <c r="B367" s="28" t="s">
        <v>89</v>
      </c>
      <c r="C367" s="29" t="s">
        <v>36</v>
      </c>
      <c r="D367" s="30">
        <v>0</v>
      </c>
      <c r="E367" s="30">
        <v>0</v>
      </c>
      <c r="F367" s="30">
        <v>0</v>
      </c>
      <c r="G367" s="30">
        <v>0</v>
      </c>
      <c r="H367" s="30">
        <v>0</v>
      </c>
      <c r="I367" s="30">
        <v>0</v>
      </c>
      <c r="J367" s="30">
        <v>0</v>
      </c>
      <c r="K367" s="30">
        <v>0</v>
      </c>
      <c r="L367" s="30">
        <v>0</v>
      </c>
      <c r="M367" s="30">
        <v>0</v>
      </c>
      <c r="N367" s="30">
        <v>0</v>
      </c>
      <c r="O367" s="30">
        <v>0</v>
      </c>
      <c r="P367" s="30">
        <v>0</v>
      </c>
      <c r="Q367" s="30">
        <v>0</v>
      </c>
      <c r="R367" s="30">
        <v>0</v>
      </c>
      <c r="S367" s="30">
        <v>0</v>
      </c>
      <c r="T367" s="30">
        <v>0</v>
      </c>
      <c r="U367" s="30">
        <v>0</v>
      </c>
      <c r="V367" s="30">
        <v>0</v>
      </c>
      <c r="W367" s="30">
        <v>0</v>
      </c>
      <c r="X367" s="30">
        <v>0</v>
      </c>
      <c r="Y367" s="30">
        <v>0</v>
      </c>
      <c r="Z367" s="30">
        <v>0</v>
      </c>
      <c r="AA367" s="30">
        <v>0</v>
      </c>
      <c r="AB367" s="30">
        <v>0</v>
      </c>
      <c r="AC367" s="30">
        <v>0</v>
      </c>
      <c r="AD367" s="30">
        <v>0</v>
      </c>
      <c r="AE367" s="30">
        <v>0</v>
      </c>
      <c r="AF367" s="31">
        <v>0</v>
      </c>
      <c r="AG367" s="30">
        <v>0</v>
      </c>
      <c r="AH367" s="31">
        <v>0</v>
      </c>
      <c r="AI367" s="32" t="s">
        <v>37</v>
      </c>
      <c r="AJ367" s="15"/>
      <c r="AK367" s="20"/>
      <c r="AM367" s="20"/>
      <c r="AV367" s="15"/>
      <c r="AW367" s="15"/>
      <c r="AX367" s="15"/>
      <c r="AY367" s="15"/>
      <c r="AZ367" s="15"/>
      <c r="BA367" s="15"/>
      <c r="BB367" s="15"/>
      <c r="BC367" s="15"/>
      <c r="BD367" s="15"/>
      <c r="BE367" s="15"/>
      <c r="BF367" s="15"/>
      <c r="BG367" s="15"/>
      <c r="BH367" s="15"/>
      <c r="BI367" s="15"/>
      <c r="BJ367" s="15"/>
      <c r="BK367" s="15"/>
      <c r="BL367" s="15"/>
    </row>
    <row r="368" spans="1:64" ht="47.25" x14ac:dyDescent="0.25">
      <c r="A368" s="27" t="s">
        <v>921</v>
      </c>
      <c r="B368" s="28" t="s">
        <v>91</v>
      </c>
      <c r="C368" s="29" t="s">
        <v>36</v>
      </c>
      <c r="D368" s="30">
        <f t="shared" ref="D368:AE368" si="116">D369+D373+D370+D371</f>
        <v>612.24881531000005</v>
      </c>
      <c r="E368" s="30">
        <f t="shared" si="116"/>
        <v>0</v>
      </c>
      <c r="F368" s="30">
        <f t="shared" si="116"/>
        <v>0</v>
      </c>
      <c r="G368" s="30">
        <f t="shared" si="116"/>
        <v>0</v>
      </c>
      <c r="H368" s="30">
        <f t="shared" si="116"/>
        <v>0</v>
      </c>
      <c r="I368" s="30">
        <f t="shared" si="116"/>
        <v>0</v>
      </c>
      <c r="J368" s="30">
        <f t="shared" si="116"/>
        <v>0</v>
      </c>
      <c r="K368" s="30">
        <f t="shared" si="116"/>
        <v>0</v>
      </c>
      <c r="L368" s="30">
        <f t="shared" si="116"/>
        <v>0</v>
      </c>
      <c r="M368" s="30">
        <f t="shared" si="116"/>
        <v>0</v>
      </c>
      <c r="N368" s="30">
        <f t="shared" si="116"/>
        <v>0</v>
      </c>
      <c r="O368" s="30">
        <f t="shared" si="116"/>
        <v>0</v>
      </c>
      <c r="P368" s="30">
        <f t="shared" si="116"/>
        <v>0</v>
      </c>
      <c r="Q368" s="30">
        <f t="shared" si="116"/>
        <v>0</v>
      </c>
      <c r="R368" s="30">
        <f t="shared" si="116"/>
        <v>0</v>
      </c>
      <c r="S368" s="30">
        <f t="shared" si="116"/>
        <v>19.960122190000003</v>
      </c>
      <c r="T368" s="30">
        <f t="shared" si="116"/>
        <v>0</v>
      </c>
      <c r="U368" s="30">
        <f t="shared" si="116"/>
        <v>0</v>
      </c>
      <c r="V368" s="30">
        <f t="shared" si="116"/>
        <v>0</v>
      </c>
      <c r="W368" s="30">
        <f t="shared" si="116"/>
        <v>0</v>
      </c>
      <c r="X368" s="30">
        <f t="shared" si="116"/>
        <v>0</v>
      </c>
      <c r="Y368" s="30">
        <f t="shared" si="116"/>
        <v>1</v>
      </c>
      <c r="Z368" s="30">
        <f t="shared" si="116"/>
        <v>0</v>
      </c>
      <c r="AA368" s="30">
        <f t="shared" si="116"/>
        <v>0</v>
      </c>
      <c r="AB368" s="30">
        <f t="shared" si="116"/>
        <v>0</v>
      </c>
      <c r="AC368" s="30">
        <f t="shared" si="116"/>
        <v>0</v>
      </c>
      <c r="AD368" s="30">
        <f t="shared" si="116"/>
        <v>0</v>
      </c>
      <c r="AE368" s="30">
        <f t="shared" si="116"/>
        <v>0</v>
      </c>
      <c r="AF368" s="31">
        <v>0</v>
      </c>
      <c r="AG368" s="30">
        <f>AG369+AG373+AG370+AG371</f>
        <v>19.960122190000003</v>
      </c>
      <c r="AH368" s="31">
        <v>1</v>
      </c>
      <c r="AI368" s="32" t="s">
        <v>37</v>
      </c>
      <c r="AJ368" s="15"/>
      <c r="AK368" s="20"/>
      <c r="AM368" s="20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  <c r="BF368" s="15"/>
      <c r="BG368" s="15"/>
      <c r="BH368" s="15"/>
      <c r="BI368" s="15"/>
      <c r="BJ368" s="15"/>
      <c r="BK368" s="15"/>
      <c r="BL368" s="15"/>
    </row>
    <row r="369" spans="1:64" ht="31.5" x14ac:dyDescent="0.25">
      <c r="A369" s="27" t="s">
        <v>922</v>
      </c>
      <c r="B369" s="28" t="s">
        <v>93</v>
      </c>
      <c r="C369" s="29" t="s">
        <v>36</v>
      </c>
      <c r="D369" s="30">
        <v>0</v>
      </c>
      <c r="E369" s="30">
        <v>0</v>
      </c>
      <c r="F369" s="30">
        <v>0</v>
      </c>
      <c r="G369" s="30">
        <v>0</v>
      </c>
      <c r="H369" s="30">
        <v>0</v>
      </c>
      <c r="I369" s="30">
        <v>0</v>
      </c>
      <c r="J369" s="30">
        <v>0</v>
      </c>
      <c r="K369" s="30">
        <v>0</v>
      </c>
      <c r="L369" s="30">
        <v>0</v>
      </c>
      <c r="M369" s="30">
        <v>0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0</v>
      </c>
      <c r="V369" s="30">
        <v>0</v>
      </c>
      <c r="W369" s="30">
        <v>0</v>
      </c>
      <c r="X369" s="30">
        <v>0</v>
      </c>
      <c r="Y369" s="30">
        <v>0</v>
      </c>
      <c r="Z369" s="30">
        <v>0</v>
      </c>
      <c r="AA369" s="30">
        <v>0</v>
      </c>
      <c r="AB369" s="30">
        <v>0</v>
      </c>
      <c r="AC369" s="30">
        <v>0</v>
      </c>
      <c r="AD369" s="30">
        <v>0</v>
      </c>
      <c r="AE369" s="30">
        <v>0</v>
      </c>
      <c r="AF369" s="31">
        <v>0</v>
      </c>
      <c r="AG369" s="30">
        <v>0</v>
      </c>
      <c r="AH369" s="31">
        <v>0</v>
      </c>
      <c r="AI369" s="32" t="s">
        <v>37</v>
      </c>
      <c r="AJ369" s="15"/>
      <c r="AK369" s="20"/>
      <c r="AM369" s="20"/>
      <c r="AV369" s="15"/>
      <c r="AW369" s="15"/>
      <c r="AX369" s="15"/>
      <c r="AY369" s="15"/>
      <c r="AZ369" s="15"/>
      <c r="BA369" s="15"/>
      <c r="BB369" s="15"/>
      <c r="BC369" s="15"/>
      <c r="BD369" s="15"/>
      <c r="BE369" s="15"/>
      <c r="BF369" s="15"/>
      <c r="BG369" s="15"/>
      <c r="BH369" s="15"/>
      <c r="BI369" s="15"/>
      <c r="BJ369" s="15"/>
      <c r="BK369" s="15"/>
      <c r="BL369" s="15"/>
    </row>
    <row r="370" spans="1:64" x14ac:dyDescent="0.25">
      <c r="A370" s="27" t="s">
        <v>923</v>
      </c>
      <c r="B370" s="28" t="s">
        <v>104</v>
      </c>
      <c r="C370" s="29" t="s">
        <v>36</v>
      </c>
      <c r="D370" s="30">
        <v>0</v>
      </c>
      <c r="E370" s="30">
        <v>0</v>
      </c>
      <c r="F370" s="30">
        <v>0</v>
      </c>
      <c r="G370" s="30">
        <v>0</v>
      </c>
      <c r="H370" s="30">
        <v>0</v>
      </c>
      <c r="I370" s="30">
        <v>0</v>
      </c>
      <c r="J370" s="30">
        <v>0</v>
      </c>
      <c r="K370" s="30">
        <v>0</v>
      </c>
      <c r="L370" s="30">
        <v>0</v>
      </c>
      <c r="M370" s="30">
        <v>0</v>
      </c>
      <c r="N370" s="30">
        <v>0</v>
      </c>
      <c r="O370" s="30">
        <v>0</v>
      </c>
      <c r="P370" s="30">
        <v>0</v>
      </c>
      <c r="Q370" s="30">
        <v>0</v>
      </c>
      <c r="R370" s="30">
        <v>0</v>
      </c>
      <c r="S370" s="30">
        <v>0</v>
      </c>
      <c r="T370" s="30">
        <v>0</v>
      </c>
      <c r="U370" s="30">
        <v>0</v>
      </c>
      <c r="V370" s="30">
        <v>0</v>
      </c>
      <c r="W370" s="30">
        <v>0</v>
      </c>
      <c r="X370" s="30">
        <v>0</v>
      </c>
      <c r="Y370" s="30">
        <v>0</v>
      </c>
      <c r="Z370" s="30">
        <v>0</v>
      </c>
      <c r="AA370" s="30">
        <v>0</v>
      </c>
      <c r="AB370" s="30">
        <v>0</v>
      </c>
      <c r="AC370" s="30">
        <v>0</v>
      </c>
      <c r="AD370" s="30">
        <v>0</v>
      </c>
      <c r="AE370" s="30">
        <v>0</v>
      </c>
      <c r="AF370" s="31">
        <v>0</v>
      </c>
      <c r="AG370" s="30">
        <v>0</v>
      </c>
      <c r="AH370" s="31">
        <v>0</v>
      </c>
      <c r="AI370" s="32" t="s">
        <v>37</v>
      </c>
      <c r="AJ370" s="15"/>
      <c r="AK370" s="20"/>
      <c r="AM370" s="20"/>
      <c r="AV370" s="15"/>
      <c r="AW370" s="15"/>
      <c r="AX370" s="15"/>
      <c r="AY370" s="15"/>
      <c r="AZ370" s="15"/>
      <c r="BA370" s="15"/>
      <c r="BB370" s="15"/>
      <c r="BC370" s="15"/>
      <c r="BD370" s="15"/>
      <c r="BE370" s="15"/>
      <c r="BF370" s="15"/>
      <c r="BG370" s="15"/>
      <c r="BH370" s="15"/>
      <c r="BI370" s="15"/>
      <c r="BJ370" s="15"/>
      <c r="BK370" s="15"/>
      <c r="BL370" s="15"/>
    </row>
    <row r="371" spans="1:64" x14ac:dyDescent="0.25">
      <c r="A371" s="27" t="s">
        <v>924</v>
      </c>
      <c r="B371" s="28" t="s">
        <v>120</v>
      </c>
      <c r="C371" s="29" t="s">
        <v>36</v>
      </c>
      <c r="D371" s="30">
        <f>SUM(D372)</f>
        <v>17.5</v>
      </c>
      <c r="E371" s="30">
        <f t="shared" ref="E371:AG371" si="117">SUM(E372)</f>
        <v>0</v>
      </c>
      <c r="F371" s="30">
        <f t="shared" si="117"/>
        <v>0</v>
      </c>
      <c r="G371" s="30">
        <f t="shared" si="117"/>
        <v>0</v>
      </c>
      <c r="H371" s="30">
        <f t="shared" si="117"/>
        <v>0</v>
      </c>
      <c r="I371" s="30">
        <f t="shared" si="117"/>
        <v>0</v>
      </c>
      <c r="J371" s="30">
        <f t="shared" si="117"/>
        <v>0</v>
      </c>
      <c r="K371" s="30">
        <f t="shared" si="117"/>
        <v>0</v>
      </c>
      <c r="L371" s="30">
        <f t="shared" si="117"/>
        <v>0</v>
      </c>
      <c r="M371" s="30">
        <f t="shared" si="117"/>
        <v>0</v>
      </c>
      <c r="N371" s="30">
        <f t="shared" si="117"/>
        <v>0</v>
      </c>
      <c r="O371" s="30">
        <f t="shared" si="117"/>
        <v>0</v>
      </c>
      <c r="P371" s="30">
        <f t="shared" si="117"/>
        <v>0</v>
      </c>
      <c r="Q371" s="30">
        <f t="shared" si="117"/>
        <v>0</v>
      </c>
      <c r="R371" s="30">
        <f t="shared" si="117"/>
        <v>0</v>
      </c>
      <c r="S371" s="30">
        <f t="shared" si="117"/>
        <v>0</v>
      </c>
      <c r="T371" s="30">
        <f t="shared" si="117"/>
        <v>0</v>
      </c>
      <c r="U371" s="30">
        <f t="shared" si="117"/>
        <v>0</v>
      </c>
      <c r="V371" s="30">
        <f t="shared" si="117"/>
        <v>0</v>
      </c>
      <c r="W371" s="30">
        <f t="shared" si="117"/>
        <v>0</v>
      </c>
      <c r="X371" s="30">
        <f t="shared" si="117"/>
        <v>0</v>
      </c>
      <c r="Y371" s="30">
        <f t="shared" si="117"/>
        <v>0</v>
      </c>
      <c r="Z371" s="30">
        <f t="shared" si="117"/>
        <v>0</v>
      </c>
      <c r="AA371" s="30">
        <f t="shared" si="117"/>
        <v>0</v>
      </c>
      <c r="AB371" s="30">
        <f t="shared" si="117"/>
        <v>0</v>
      </c>
      <c r="AC371" s="30">
        <f t="shared" si="117"/>
        <v>0</v>
      </c>
      <c r="AD371" s="30">
        <f t="shared" si="117"/>
        <v>0</v>
      </c>
      <c r="AE371" s="30">
        <f t="shared" si="117"/>
        <v>0</v>
      </c>
      <c r="AF371" s="31">
        <v>0</v>
      </c>
      <c r="AG371" s="30">
        <f t="shared" si="117"/>
        <v>0</v>
      </c>
      <c r="AH371" s="31">
        <v>0</v>
      </c>
      <c r="AI371" s="32" t="s">
        <v>37</v>
      </c>
      <c r="AJ371" s="15"/>
      <c r="AK371" s="20"/>
      <c r="AM371" s="20"/>
      <c r="AV371" s="15"/>
      <c r="AW371" s="15"/>
      <c r="AX371" s="15"/>
      <c r="AY371" s="15"/>
      <c r="AZ371" s="15"/>
      <c r="BA371" s="15"/>
      <c r="BB371" s="15"/>
      <c r="BC371" s="15"/>
      <c r="BD371" s="15"/>
      <c r="BE371" s="15"/>
      <c r="BF371" s="15"/>
      <c r="BG371" s="15"/>
      <c r="BH371" s="15"/>
      <c r="BI371" s="15"/>
      <c r="BJ371" s="15"/>
      <c r="BK371" s="15"/>
      <c r="BL371" s="15"/>
    </row>
    <row r="372" spans="1:64" ht="31.5" x14ac:dyDescent="0.25">
      <c r="A372" s="37" t="s">
        <v>924</v>
      </c>
      <c r="B372" s="50" t="s">
        <v>925</v>
      </c>
      <c r="C372" s="52" t="s">
        <v>926</v>
      </c>
      <c r="D372" s="39">
        <v>17.5</v>
      </c>
      <c r="E372" s="39">
        <v>0</v>
      </c>
      <c r="F372" s="39">
        <v>0</v>
      </c>
      <c r="G372" s="39">
        <v>0</v>
      </c>
      <c r="H372" s="39">
        <v>0</v>
      </c>
      <c r="I372" s="39">
        <v>0</v>
      </c>
      <c r="J372" s="39">
        <v>0</v>
      </c>
      <c r="K372" s="39">
        <v>0</v>
      </c>
      <c r="L372" s="39">
        <v>0</v>
      </c>
      <c r="M372" s="39">
        <v>0</v>
      </c>
      <c r="N372" s="39">
        <v>0</v>
      </c>
      <c r="O372" s="39">
        <v>0</v>
      </c>
      <c r="P372" s="39">
        <v>0</v>
      </c>
      <c r="Q372" s="39">
        <v>0</v>
      </c>
      <c r="R372" s="39">
        <v>0</v>
      </c>
      <c r="S372" s="39">
        <v>0</v>
      </c>
      <c r="T372" s="39">
        <v>0</v>
      </c>
      <c r="U372" s="39">
        <v>0</v>
      </c>
      <c r="V372" s="39">
        <v>0</v>
      </c>
      <c r="W372" s="39">
        <v>0</v>
      </c>
      <c r="X372" s="39">
        <v>0</v>
      </c>
      <c r="Y372" s="39">
        <v>0</v>
      </c>
      <c r="Z372" s="39">
        <v>0</v>
      </c>
      <c r="AA372" s="39">
        <v>0</v>
      </c>
      <c r="AB372" s="39">
        <v>0</v>
      </c>
      <c r="AC372" s="39">
        <v>0</v>
      </c>
      <c r="AD372" s="39">
        <v>0</v>
      </c>
      <c r="AE372" s="39">
        <f>R372-E372</f>
        <v>0</v>
      </c>
      <c r="AF372" s="65">
        <v>0</v>
      </c>
      <c r="AG372" s="39">
        <f t="shared" ref="AG372" si="118">S372-F372</f>
        <v>0</v>
      </c>
      <c r="AH372" s="65">
        <v>0</v>
      </c>
      <c r="AI372" s="40" t="s">
        <v>37</v>
      </c>
      <c r="AJ372" s="15"/>
      <c r="AK372" s="20"/>
      <c r="AM372" s="20"/>
      <c r="AV372" s="15"/>
      <c r="AW372" s="15"/>
      <c r="AX372" s="15"/>
      <c r="AY372" s="15"/>
      <c r="AZ372" s="15"/>
      <c r="BA372" s="15"/>
      <c r="BB372" s="15"/>
      <c r="BC372" s="15"/>
      <c r="BD372" s="15"/>
      <c r="BE372" s="15"/>
      <c r="BF372" s="15"/>
      <c r="BG372" s="15"/>
      <c r="BH372" s="15"/>
      <c r="BI372" s="15"/>
      <c r="BJ372" s="15"/>
      <c r="BK372" s="15"/>
      <c r="BL372" s="15"/>
    </row>
    <row r="373" spans="1:64" ht="31.5" x14ac:dyDescent="0.25">
      <c r="A373" s="27" t="s">
        <v>927</v>
      </c>
      <c r="B373" s="28" t="s">
        <v>125</v>
      </c>
      <c r="C373" s="29" t="s">
        <v>36</v>
      </c>
      <c r="D373" s="30">
        <f t="shared" ref="D373:AE373" si="119">SUM(D374:D375)</f>
        <v>594.74881531000005</v>
      </c>
      <c r="E373" s="30">
        <f t="shared" si="119"/>
        <v>0</v>
      </c>
      <c r="F373" s="30">
        <f t="shared" si="119"/>
        <v>0</v>
      </c>
      <c r="G373" s="30">
        <f t="shared" si="119"/>
        <v>0</v>
      </c>
      <c r="H373" s="30">
        <f t="shared" si="119"/>
        <v>0</v>
      </c>
      <c r="I373" s="30">
        <f t="shared" si="119"/>
        <v>0</v>
      </c>
      <c r="J373" s="30">
        <f t="shared" si="119"/>
        <v>0</v>
      </c>
      <c r="K373" s="30">
        <f t="shared" si="119"/>
        <v>0</v>
      </c>
      <c r="L373" s="30">
        <f t="shared" si="119"/>
        <v>0</v>
      </c>
      <c r="M373" s="30">
        <f t="shared" si="119"/>
        <v>0</v>
      </c>
      <c r="N373" s="30">
        <f t="shared" si="119"/>
        <v>0</v>
      </c>
      <c r="O373" s="30">
        <f t="shared" si="119"/>
        <v>0</v>
      </c>
      <c r="P373" s="30">
        <f t="shared" si="119"/>
        <v>0</v>
      </c>
      <c r="Q373" s="30">
        <f t="shared" si="119"/>
        <v>0</v>
      </c>
      <c r="R373" s="30">
        <f t="shared" si="119"/>
        <v>0</v>
      </c>
      <c r="S373" s="30">
        <f t="shared" si="119"/>
        <v>19.960122190000003</v>
      </c>
      <c r="T373" s="30">
        <f t="shared" si="119"/>
        <v>0</v>
      </c>
      <c r="U373" s="30">
        <f t="shared" si="119"/>
        <v>0</v>
      </c>
      <c r="V373" s="30">
        <f t="shared" si="119"/>
        <v>0</v>
      </c>
      <c r="W373" s="30">
        <f t="shared" si="119"/>
        <v>0</v>
      </c>
      <c r="X373" s="30">
        <f t="shared" si="119"/>
        <v>0</v>
      </c>
      <c r="Y373" s="30">
        <f t="shared" si="119"/>
        <v>1</v>
      </c>
      <c r="Z373" s="30">
        <f t="shared" si="119"/>
        <v>0</v>
      </c>
      <c r="AA373" s="30">
        <f t="shared" si="119"/>
        <v>0</v>
      </c>
      <c r="AB373" s="30">
        <f t="shared" si="119"/>
        <v>0</v>
      </c>
      <c r="AC373" s="30">
        <f t="shared" si="119"/>
        <v>0</v>
      </c>
      <c r="AD373" s="30">
        <f t="shared" si="119"/>
        <v>0</v>
      </c>
      <c r="AE373" s="30">
        <f t="shared" si="119"/>
        <v>0</v>
      </c>
      <c r="AF373" s="31">
        <v>0</v>
      </c>
      <c r="AG373" s="30">
        <f>SUM(AG374:AG375)</f>
        <v>19.960122190000003</v>
      </c>
      <c r="AH373" s="31">
        <v>1</v>
      </c>
      <c r="AI373" s="32" t="s">
        <v>37</v>
      </c>
      <c r="AJ373" s="15"/>
      <c r="AK373" s="20"/>
      <c r="AM373" s="20"/>
      <c r="AV373" s="15"/>
      <c r="AW373" s="15"/>
      <c r="AX373" s="15"/>
      <c r="AY373" s="15"/>
      <c r="AZ373" s="15"/>
      <c r="BA373" s="15"/>
      <c r="BB373" s="15"/>
      <c r="BC373" s="15"/>
      <c r="BD373" s="15"/>
      <c r="BE373" s="15"/>
      <c r="BF373" s="15"/>
      <c r="BG373" s="15"/>
      <c r="BH373" s="15"/>
      <c r="BI373" s="15"/>
      <c r="BJ373" s="15"/>
      <c r="BK373" s="15"/>
      <c r="BL373" s="15"/>
    </row>
    <row r="374" spans="1:64" ht="31.5" x14ac:dyDescent="0.25">
      <c r="A374" s="41" t="s">
        <v>927</v>
      </c>
      <c r="B374" s="42" t="s">
        <v>928</v>
      </c>
      <c r="C374" s="57" t="s">
        <v>929</v>
      </c>
      <c r="D374" s="39">
        <v>574.74881531000005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J374" s="39">
        <v>0</v>
      </c>
      <c r="K374" s="39">
        <v>0</v>
      </c>
      <c r="L374" s="39">
        <v>0</v>
      </c>
      <c r="M374" s="39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39">
        <v>0</v>
      </c>
      <c r="T374" s="39">
        <v>0</v>
      </c>
      <c r="U374" s="39">
        <v>0</v>
      </c>
      <c r="V374" s="39">
        <v>0</v>
      </c>
      <c r="W374" s="39">
        <v>0</v>
      </c>
      <c r="X374" s="39">
        <v>0</v>
      </c>
      <c r="Y374" s="39">
        <v>0</v>
      </c>
      <c r="Z374" s="39">
        <v>0</v>
      </c>
      <c r="AA374" s="39">
        <v>0</v>
      </c>
      <c r="AB374" s="39">
        <v>0</v>
      </c>
      <c r="AC374" s="39">
        <v>0</v>
      </c>
      <c r="AD374" s="39">
        <v>0</v>
      </c>
      <c r="AE374" s="39">
        <f t="shared" ref="AE374:AE375" si="120">R374-E374</f>
        <v>0</v>
      </c>
      <c r="AF374" s="65">
        <v>0</v>
      </c>
      <c r="AG374" s="39">
        <f t="shared" ref="AG374:AG375" si="121">S374-F374</f>
        <v>0</v>
      </c>
      <c r="AH374" s="65">
        <v>0</v>
      </c>
      <c r="AI374" s="40" t="s">
        <v>37</v>
      </c>
      <c r="AJ374" s="15"/>
      <c r="AK374" s="20"/>
      <c r="AM374" s="20"/>
      <c r="AV374" s="15"/>
      <c r="AW374" s="15"/>
      <c r="AX374" s="15"/>
      <c r="AY374" s="15"/>
      <c r="AZ374" s="15"/>
      <c r="BA374" s="15"/>
      <c r="BB374" s="15"/>
      <c r="BC374" s="15"/>
      <c r="BD374" s="15"/>
      <c r="BE374" s="15"/>
      <c r="BF374" s="15"/>
      <c r="BG374" s="15"/>
      <c r="BH374" s="15"/>
      <c r="BI374" s="15"/>
      <c r="BJ374" s="15"/>
      <c r="BK374" s="15"/>
      <c r="BL374" s="15"/>
    </row>
    <row r="375" spans="1:64" ht="63" x14ac:dyDescent="0.25">
      <c r="A375" s="41" t="s">
        <v>927</v>
      </c>
      <c r="B375" s="42" t="s">
        <v>930</v>
      </c>
      <c r="C375" s="57" t="s">
        <v>931</v>
      </c>
      <c r="D375" s="39">
        <v>20</v>
      </c>
      <c r="E375" s="39">
        <v>0</v>
      </c>
      <c r="F375" s="39">
        <v>0</v>
      </c>
      <c r="G375" s="39">
        <v>0</v>
      </c>
      <c r="H375" s="39">
        <v>0</v>
      </c>
      <c r="I375" s="39">
        <v>0</v>
      </c>
      <c r="J375" s="39">
        <v>0</v>
      </c>
      <c r="K375" s="39">
        <v>0</v>
      </c>
      <c r="L375" s="39">
        <v>0</v>
      </c>
      <c r="M375" s="39">
        <v>0</v>
      </c>
      <c r="N375" s="39">
        <v>0</v>
      </c>
      <c r="O375" s="39">
        <v>0</v>
      </c>
      <c r="P375" s="39">
        <v>0</v>
      </c>
      <c r="Q375" s="39">
        <v>0</v>
      </c>
      <c r="R375" s="39">
        <v>0</v>
      </c>
      <c r="S375" s="39">
        <v>19.960122190000003</v>
      </c>
      <c r="T375" s="39">
        <v>0</v>
      </c>
      <c r="U375" s="39">
        <v>0</v>
      </c>
      <c r="V375" s="39">
        <v>0</v>
      </c>
      <c r="W375" s="39">
        <v>0</v>
      </c>
      <c r="X375" s="39" t="s">
        <v>932</v>
      </c>
      <c r="Y375" s="39">
        <v>1</v>
      </c>
      <c r="Z375" s="39">
        <v>0</v>
      </c>
      <c r="AA375" s="39">
        <v>0</v>
      </c>
      <c r="AB375" s="39">
        <v>0</v>
      </c>
      <c r="AC375" s="39">
        <v>0</v>
      </c>
      <c r="AD375" s="39">
        <v>0</v>
      </c>
      <c r="AE375" s="39">
        <f t="shared" si="120"/>
        <v>0</v>
      </c>
      <c r="AF375" s="65">
        <v>0</v>
      </c>
      <c r="AG375" s="39">
        <f t="shared" si="121"/>
        <v>19.960122190000003</v>
      </c>
      <c r="AH375" s="65">
        <v>1</v>
      </c>
      <c r="AI375" s="40" t="s">
        <v>933</v>
      </c>
      <c r="AJ375" s="15"/>
      <c r="AK375" s="20"/>
      <c r="AM375" s="20"/>
      <c r="AV375" s="15"/>
      <c r="AW375" s="15"/>
      <c r="AX375" s="15"/>
      <c r="AY375" s="15"/>
      <c r="AZ375" s="15"/>
      <c r="BA375" s="15"/>
      <c r="BB375" s="15"/>
      <c r="BC375" s="15"/>
      <c r="BD375" s="15"/>
      <c r="BE375" s="15"/>
      <c r="BF375" s="15"/>
      <c r="BG375" s="15"/>
      <c r="BH375" s="15"/>
      <c r="BI375" s="15"/>
      <c r="BJ375" s="15"/>
      <c r="BK375" s="15"/>
      <c r="BL375" s="15"/>
    </row>
    <row r="376" spans="1:64" ht="31.5" x14ac:dyDescent="0.25">
      <c r="A376" s="27" t="s">
        <v>934</v>
      </c>
      <c r="B376" s="28" t="s">
        <v>140</v>
      </c>
      <c r="C376" s="29" t="s">
        <v>36</v>
      </c>
      <c r="D376" s="30">
        <f t="shared" ref="D376:AE376" si="122">D377+D381+D384+D412</f>
        <v>2192.2797653994917</v>
      </c>
      <c r="E376" s="30">
        <f t="shared" si="122"/>
        <v>0</v>
      </c>
      <c r="F376" s="30">
        <f t="shared" si="122"/>
        <v>818.86755273000017</v>
      </c>
      <c r="G376" s="30">
        <f t="shared" si="122"/>
        <v>0</v>
      </c>
      <c r="H376" s="30">
        <f t="shared" si="122"/>
        <v>0</v>
      </c>
      <c r="I376" s="30">
        <f t="shared" si="122"/>
        <v>6.0429999999999993</v>
      </c>
      <c r="J376" s="30">
        <f t="shared" si="122"/>
        <v>0</v>
      </c>
      <c r="K376" s="30">
        <f t="shared" si="122"/>
        <v>0</v>
      </c>
      <c r="L376" s="30">
        <f t="shared" si="122"/>
        <v>38</v>
      </c>
      <c r="M376" s="30">
        <f t="shared" si="122"/>
        <v>2.9649999999999999</v>
      </c>
      <c r="N376" s="30">
        <f t="shared" si="122"/>
        <v>0</v>
      </c>
      <c r="O376" s="30">
        <f t="shared" si="122"/>
        <v>0</v>
      </c>
      <c r="P376" s="30">
        <f t="shared" si="122"/>
        <v>0</v>
      </c>
      <c r="Q376" s="30">
        <f t="shared" si="122"/>
        <v>3.0000000000000001E-3</v>
      </c>
      <c r="R376" s="30">
        <f t="shared" si="122"/>
        <v>0</v>
      </c>
      <c r="S376" s="30">
        <f t="shared" si="122"/>
        <v>309.56801162000005</v>
      </c>
      <c r="T376" s="30">
        <f t="shared" si="122"/>
        <v>0</v>
      </c>
      <c r="U376" s="30">
        <f t="shared" si="122"/>
        <v>0</v>
      </c>
      <c r="V376" s="30">
        <f t="shared" si="122"/>
        <v>2.6907000000000001</v>
      </c>
      <c r="W376" s="30">
        <f t="shared" si="122"/>
        <v>0</v>
      </c>
      <c r="X376" s="30">
        <f t="shared" si="122"/>
        <v>0</v>
      </c>
      <c r="Y376" s="30">
        <f t="shared" si="122"/>
        <v>77</v>
      </c>
      <c r="Z376" s="30">
        <f t="shared" si="122"/>
        <v>3.9460699999999997</v>
      </c>
      <c r="AA376" s="30">
        <f t="shared" si="122"/>
        <v>0</v>
      </c>
      <c r="AB376" s="30">
        <f t="shared" si="122"/>
        <v>0</v>
      </c>
      <c r="AC376" s="30">
        <f t="shared" si="122"/>
        <v>0</v>
      </c>
      <c r="AD376" s="30">
        <f t="shared" si="122"/>
        <v>0</v>
      </c>
      <c r="AE376" s="30">
        <f t="shared" si="122"/>
        <v>0</v>
      </c>
      <c r="AF376" s="31">
        <v>0</v>
      </c>
      <c r="AG376" s="30">
        <f>AG377+AG381+AG384+AG412</f>
        <v>-569.6623997800001</v>
      </c>
      <c r="AH376" s="31">
        <f t="shared" si="104"/>
        <v>-0.69567098840443509</v>
      </c>
      <c r="AI376" s="32" t="s">
        <v>37</v>
      </c>
      <c r="AJ376" s="15"/>
      <c r="AK376" s="20"/>
      <c r="AM376" s="20"/>
      <c r="AV376" s="15"/>
      <c r="AW376" s="15"/>
      <c r="AX376" s="15"/>
      <c r="AY376" s="15"/>
      <c r="AZ376" s="15"/>
      <c r="BA376" s="15"/>
      <c r="BB376" s="15"/>
      <c r="BC376" s="15"/>
      <c r="BD376" s="15"/>
      <c r="BE376" s="15"/>
      <c r="BF376" s="15"/>
      <c r="BG376" s="15"/>
      <c r="BH376" s="15"/>
      <c r="BI376" s="15"/>
      <c r="BJ376" s="15"/>
      <c r="BK376" s="15"/>
      <c r="BL376" s="15"/>
    </row>
    <row r="377" spans="1:64" ht="31.5" x14ac:dyDescent="0.25">
      <c r="A377" s="27" t="s">
        <v>935</v>
      </c>
      <c r="B377" s="28" t="s">
        <v>142</v>
      </c>
      <c r="C377" s="29" t="s">
        <v>36</v>
      </c>
      <c r="D377" s="30">
        <f t="shared" ref="D377:AE377" si="123">SUM(D378:D380)</f>
        <v>105.9</v>
      </c>
      <c r="E377" s="30">
        <f t="shared" si="123"/>
        <v>0</v>
      </c>
      <c r="F377" s="30">
        <f t="shared" si="123"/>
        <v>100.4</v>
      </c>
      <c r="G377" s="30">
        <f t="shared" si="123"/>
        <v>0</v>
      </c>
      <c r="H377" s="30">
        <f t="shared" si="123"/>
        <v>0</v>
      </c>
      <c r="I377" s="30">
        <f t="shared" si="123"/>
        <v>0</v>
      </c>
      <c r="J377" s="30">
        <f t="shared" si="123"/>
        <v>0</v>
      </c>
      <c r="K377" s="30">
        <f t="shared" si="123"/>
        <v>0</v>
      </c>
      <c r="L377" s="30">
        <f t="shared" si="123"/>
        <v>2</v>
      </c>
      <c r="M377" s="30">
        <f t="shared" si="123"/>
        <v>0</v>
      </c>
      <c r="N377" s="30">
        <f t="shared" si="123"/>
        <v>0</v>
      </c>
      <c r="O377" s="30">
        <f t="shared" si="123"/>
        <v>0</v>
      </c>
      <c r="P377" s="30">
        <f t="shared" si="123"/>
        <v>0</v>
      </c>
      <c r="Q377" s="30">
        <f t="shared" si="123"/>
        <v>0</v>
      </c>
      <c r="R377" s="30">
        <f t="shared" si="123"/>
        <v>0</v>
      </c>
      <c r="S377" s="30">
        <f t="shared" si="123"/>
        <v>0</v>
      </c>
      <c r="T377" s="30">
        <f t="shared" si="123"/>
        <v>0</v>
      </c>
      <c r="U377" s="30">
        <f t="shared" si="123"/>
        <v>0</v>
      </c>
      <c r="V377" s="30">
        <f t="shared" si="123"/>
        <v>0</v>
      </c>
      <c r="W377" s="30">
        <f t="shared" si="123"/>
        <v>0</v>
      </c>
      <c r="X377" s="30">
        <f t="shared" si="123"/>
        <v>0</v>
      </c>
      <c r="Y377" s="30">
        <f t="shared" si="123"/>
        <v>0</v>
      </c>
      <c r="Z377" s="30">
        <f t="shared" si="123"/>
        <v>0</v>
      </c>
      <c r="AA377" s="30">
        <f t="shared" si="123"/>
        <v>0</v>
      </c>
      <c r="AB377" s="30">
        <f t="shared" si="123"/>
        <v>0</v>
      </c>
      <c r="AC377" s="30">
        <f t="shared" si="123"/>
        <v>0</v>
      </c>
      <c r="AD377" s="30">
        <f t="shared" si="123"/>
        <v>0</v>
      </c>
      <c r="AE377" s="30">
        <f t="shared" si="123"/>
        <v>0</v>
      </c>
      <c r="AF377" s="31">
        <v>0</v>
      </c>
      <c r="AG377" s="30">
        <f>SUM(AG378:AG380)</f>
        <v>-100.4</v>
      </c>
      <c r="AH377" s="31">
        <f t="shared" si="104"/>
        <v>-1</v>
      </c>
      <c r="AI377" s="32" t="s">
        <v>37</v>
      </c>
      <c r="AJ377" s="15"/>
      <c r="AK377" s="20"/>
      <c r="AM377" s="20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  <c r="BF377" s="15"/>
      <c r="BG377" s="15"/>
      <c r="BH377" s="15"/>
      <c r="BI377" s="15"/>
      <c r="BJ377" s="15"/>
      <c r="BK377" s="15"/>
      <c r="BL377" s="15"/>
    </row>
    <row r="378" spans="1:64" ht="31.5" x14ac:dyDescent="0.25">
      <c r="A378" s="37" t="s">
        <v>935</v>
      </c>
      <c r="B378" s="58" t="s">
        <v>936</v>
      </c>
      <c r="C378" s="52" t="s">
        <v>937</v>
      </c>
      <c r="D378" s="39">
        <v>5.5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39">
        <v>0</v>
      </c>
      <c r="O378" s="39">
        <v>0</v>
      </c>
      <c r="P378" s="39">
        <v>0</v>
      </c>
      <c r="Q378" s="39">
        <v>0</v>
      </c>
      <c r="R378" s="39">
        <v>0</v>
      </c>
      <c r="S378" s="39">
        <v>0</v>
      </c>
      <c r="T378" s="39">
        <v>0</v>
      </c>
      <c r="U378" s="39">
        <v>0</v>
      </c>
      <c r="V378" s="39">
        <v>0</v>
      </c>
      <c r="W378" s="39">
        <v>0</v>
      </c>
      <c r="X378" s="39">
        <v>0</v>
      </c>
      <c r="Y378" s="39">
        <v>0</v>
      </c>
      <c r="Z378" s="39">
        <v>0</v>
      </c>
      <c r="AA378" s="39">
        <v>0</v>
      </c>
      <c r="AB378" s="39">
        <v>0</v>
      </c>
      <c r="AC378" s="39">
        <v>0</v>
      </c>
      <c r="AD378" s="39">
        <v>0</v>
      </c>
      <c r="AE378" s="39">
        <f t="shared" ref="AE378:AE380" si="124">R378-E378</f>
        <v>0</v>
      </c>
      <c r="AF378" s="65">
        <v>0</v>
      </c>
      <c r="AG378" s="39">
        <f t="shared" ref="AG378:AG380" si="125">S378-F378</f>
        <v>0</v>
      </c>
      <c r="AH378" s="65">
        <v>0</v>
      </c>
      <c r="AI378" s="40" t="s">
        <v>37</v>
      </c>
      <c r="AJ378" s="15"/>
      <c r="AK378" s="20"/>
      <c r="AM378" s="20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  <c r="BF378" s="15"/>
      <c r="BG378" s="15"/>
      <c r="BH378" s="15"/>
      <c r="BI378" s="15"/>
      <c r="BJ378" s="15"/>
      <c r="BK378" s="15"/>
      <c r="BL378" s="15"/>
    </row>
    <row r="379" spans="1:64" ht="47.25" x14ac:dyDescent="0.25">
      <c r="A379" s="57" t="s">
        <v>935</v>
      </c>
      <c r="B379" s="57" t="s">
        <v>938</v>
      </c>
      <c r="C379" s="57" t="s">
        <v>939</v>
      </c>
      <c r="D379" s="39">
        <v>69.8</v>
      </c>
      <c r="E379" s="39">
        <v>0</v>
      </c>
      <c r="F379" s="39">
        <v>69.8</v>
      </c>
      <c r="G379" s="39">
        <v>0</v>
      </c>
      <c r="H379" s="39">
        <v>0</v>
      </c>
      <c r="I379" s="39">
        <v>0</v>
      </c>
      <c r="J379" s="39">
        <v>0</v>
      </c>
      <c r="K379" s="39" t="s">
        <v>940</v>
      </c>
      <c r="L379" s="39">
        <v>1</v>
      </c>
      <c r="M379" s="39">
        <v>0</v>
      </c>
      <c r="N379" s="39">
        <v>0</v>
      </c>
      <c r="O379" s="39">
        <v>0</v>
      </c>
      <c r="P379" s="39">
        <v>0</v>
      </c>
      <c r="Q379" s="39">
        <v>0</v>
      </c>
      <c r="R379" s="39">
        <v>0</v>
      </c>
      <c r="S379" s="39">
        <v>0</v>
      </c>
      <c r="T379" s="39">
        <v>0</v>
      </c>
      <c r="U379" s="39">
        <v>0</v>
      </c>
      <c r="V379" s="39">
        <v>0</v>
      </c>
      <c r="W379" s="39">
        <v>0</v>
      </c>
      <c r="X379" s="39">
        <v>0</v>
      </c>
      <c r="Y379" s="39">
        <v>0</v>
      </c>
      <c r="Z379" s="39">
        <v>0</v>
      </c>
      <c r="AA379" s="39">
        <v>0</v>
      </c>
      <c r="AB379" s="39">
        <v>0</v>
      </c>
      <c r="AC379" s="39">
        <v>0</v>
      </c>
      <c r="AD379" s="39">
        <v>0</v>
      </c>
      <c r="AE379" s="39">
        <f t="shared" si="124"/>
        <v>0</v>
      </c>
      <c r="AF379" s="65">
        <v>0</v>
      </c>
      <c r="AG379" s="39">
        <f t="shared" si="125"/>
        <v>-69.8</v>
      </c>
      <c r="AH379" s="65">
        <f t="shared" si="104"/>
        <v>-1</v>
      </c>
      <c r="AI379" s="40" t="s">
        <v>941</v>
      </c>
      <c r="AJ379" s="15"/>
      <c r="AK379" s="20"/>
      <c r="AM379" s="20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  <c r="BF379" s="15"/>
      <c r="BG379" s="15"/>
      <c r="BH379" s="15"/>
      <c r="BI379" s="15"/>
      <c r="BJ379" s="15"/>
      <c r="BK379" s="15"/>
      <c r="BL379" s="15"/>
    </row>
    <row r="380" spans="1:64" ht="131.25" customHeight="1" x14ac:dyDescent="0.25">
      <c r="A380" s="37" t="s">
        <v>935</v>
      </c>
      <c r="B380" s="58" t="s">
        <v>942</v>
      </c>
      <c r="C380" s="52" t="s">
        <v>943</v>
      </c>
      <c r="D380" s="39">
        <v>30.6</v>
      </c>
      <c r="E380" s="49">
        <v>0</v>
      </c>
      <c r="F380" s="39">
        <v>30.6</v>
      </c>
      <c r="G380" s="39">
        <v>0</v>
      </c>
      <c r="H380" s="39">
        <v>0</v>
      </c>
      <c r="I380" s="49">
        <v>0</v>
      </c>
      <c r="J380" s="39">
        <v>0</v>
      </c>
      <c r="K380" s="39" t="s">
        <v>940</v>
      </c>
      <c r="L380" s="49">
        <v>1</v>
      </c>
      <c r="M380" s="49">
        <v>0</v>
      </c>
      <c r="N380" s="39">
        <v>0</v>
      </c>
      <c r="O380" s="49">
        <v>0</v>
      </c>
      <c r="P380" s="49">
        <v>0</v>
      </c>
      <c r="Q380" s="49">
        <v>0</v>
      </c>
      <c r="R380" s="39">
        <v>0</v>
      </c>
      <c r="S380" s="39">
        <v>0</v>
      </c>
      <c r="T380" s="39">
        <v>0</v>
      </c>
      <c r="U380" s="39">
        <v>0</v>
      </c>
      <c r="V380" s="39">
        <v>0</v>
      </c>
      <c r="W380" s="39">
        <v>0</v>
      </c>
      <c r="X380" s="39">
        <v>0</v>
      </c>
      <c r="Y380" s="39">
        <v>0</v>
      </c>
      <c r="Z380" s="39">
        <v>0</v>
      </c>
      <c r="AA380" s="39">
        <v>0</v>
      </c>
      <c r="AB380" s="39">
        <v>0</v>
      </c>
      <c r="AC380" s="39">
        <v>0</v>
      </c>
      <c r="AD380" s="39">
        <v>0</v>
      </c>
      <c r="AE380" s="39">
        <f t="shared" si="124"/>
        <v>0</v>
      </c>
      <c r="AF380" s="65">
        <v>0</v>
      </c>
      <c r="AG380" s="39">
        <f t="shared" si="125"/>
        <v>-30.6</v>
      </c>
      <c r="AH380" s="65">
        <f t="shared" si="104"/>
        <v>-1</v>
      </c>
      <c r="AI380" s="40" t="s">
        <v>944</v>
      </c>
      <c r="AJ380" s="15"/>
      <c r="AK380" s="20"/>
      <c r="AM380" s="20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  <c r="BF380" s="15"/>
      <c r="BG380" s="15"/>
      <c r="BH380" s="15"/>
      <c r="BI380" s="15"/>
      <c r="BJ380" s="15"/>
      <c r="BK380" s="15"/>
      <c r="BL380" s="15"/>
    </row>
    <row r="381" spans="1:64" ht="31.5" x14ac:dyDescent="0.25">
      <c r="A381" s="27" t="s">
        <v>945</v>
      </c>
      <c r="B381" s="28" t="s">
        <v>180</v>
      </c>
      <c r="C381" s="29" t="s">
        <v>36</v>
      </c>
      <c r="D381" s="30">
        <f>SUM(D382:D383)</f>
        <v>48</v>
      </c>
      <c r="E381" s="30">
        <f t="shared" ref="E381:AG381" si="126">SUM(E382:E383)</f>
        <v>0</v>
      </c>
      <c r="F381" s="30">
        <f t="shared" si="126"/>
        <v>48</v>
      </c>
      <c r="G381" s="30">
        <f t="shared" si="126"/>
        <v>0</v>
      </c>
      <c r="H381" s="30">
        <f t="shared" si="126"/>
        <v>0</v>
      </c>
      <c r="I381" s="30">
        <f t="shared" si="126"/>
        <v>0</v>
      </c>
      <c r="J381" s="30">
        <f t="shared" si="126"/>
        <v>0</v>
      </c>
      <c r="K381" s="30">
        <f t="shared" si="126"/>
        <v>0</v>
      </c>
      <c r="L381" s="30">
        <f t="shared" si="126"/>
        <v>1</v>
      </c>
      <c r="M381" s="30">
        <f t="shared" si="126"/>
        <v>0</v>
      </c>
      <c r="N381" s="30">
        <f t="shared" si="126"/>
        <v>0</v>
      </c>
      <c r="O381" s="30">
        <f t="shared" si="126"/>
        <v>0</v>
      </c>
      <c r="P381" s="30">
        <f t="shared" si="126"/>
        <v>0</v>
      </c>
      <c r="Q381" s="30">
        <f t="shared" si="126"/>
        <v>0</v>
      </c>
      <c r="R381" s="30">
        <f t="shared" si="126"/>
        <v>0</v>
      </c>
      <c r="S381" s="30">
        <f t="shared" si="126"/>
        <v>0</v>
      </c>
      <c r="T381" s="30">
        <f t="shared" si="126"/>
        <v>0</v>
      </c>
      <c r="U381" s="30">
        <f t="shared" si="126"/>
        <v>0</v>
      </c>
      <c r="V381" s="30">
        <f t="shared" si="126"/>
        <v>0</v>
      </c>
      <c r="W381" s="30">
        <f t="shared" si="126"/>
        <v>0</v>
      </c>
      <c r="X381" s="30">
        <f t="shared" si="126"/>
        <v>0</v>
      </c>
      <c r="Y381" s="30">
        <f t="shared" si="126"/>
        <v>0</v>
      </c>
      <c r="Z381" s="30">
        <f t="shared" si="126"/>
        <v>0</v>
      </c>
      <c r="AA381" s="30">
        <f t="shared" si="126"/>
        <v>0</v>
      </c>
      <c r="AB381" s="30">
        <f t="shared" si="126"/>
        <v>0</v>
      </c>
      <c r="AC381" s="30">
        <f t="shared" si="126"/>
        <v>0</v>
      </c>
      <c r="AD381" s="30">
        <f t="shared" si="126"/>
        <v>0</v>
      </c>
      <c r="AE381" s="30">
        <f t="shared" si="126"/>
        <v>0</v>
      </c>
      <c r="AF381" s="31">
        <v>0</v>
      </c>
      <c r="AG381" s="30">
        <f t="shared" si="126"/>
        <v>-48</v>
      </c>
      <c r="AH381" s="31">
        <f t="shared" si="104"/>
        <v>-1</v>
      </c>
      <c r="AI381" s="32" t="s">
        <v>37</v>
      </c>
      <c r="AJ381" s="15"/>
      <c r="AK381" s="20"/>
      <c r="AM381" s="20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  <c r="BF381" s="15"/>
      <c r="BG381" s="15"/>
      <c r="BH381" s="15"/>
      <c r="BI381" s="15"/>
      <c r="BJ381" s="15"/>
      <c r="BK381" s="15"/>
      <c r="BL381" s="15"/>
    </row>
    <row r="382" spans="1:64" ht="94.5" x14ac:dyDescent="0.25">
      <c r="A382" s="37" t="s">
        <v>945</v>
      </c>
      <c r="B382" s="50" t="s">
        <v>946</v>
      </c>
      <c r="C382" s="52" t="s">
        <v>947</v>
      </c>
      <c r="D382" s="39">
        <v>48</v>
      </c>
      <c r="E382" s="39">
        <v>0</v>
      </c>
      <c r="F382" s="39">
        <v>48</v>
      </c>
      <c r="G382" s="39">
        <v>0</v>
      </c>
      <c r="H382" s="39">
        <v>0</v>
      </c>
      <c r="I382" s="39">
        <v>0</v>
      </c>
      <c r="J382" s="39">
        <v>0</v>
      </c>
      <c r="K382" s="39" t="s">
        <v>940</v>
      </c>
      <c r="L382" s="39">
        <v>1</v>
      </c>
      <c r="M382" s="39">
        <v>0</v>
      </c>
      <c r="N382" s="39">
        <v>0</v>
      </c>
      <c r="O382" s="39">
        <v>0</v>
      </c>
      <c r="P382" s="39">
        <v>0</v>
      </c>
      <c r="Q382" s="39">
        <v>0</v>
      </c>
      <c r="R382" s="39">
        <v>0</v>
      </c>
      <c r="S382" s="39">
        <v>0</v>
      </c>
      <c r="T382" s="39">
        <v>0</v>
      </c>
      <c r="U382" s="39">
        <v>0</v>
      </c>
      <c r="V382" s="39">
        <v>0</v>
      </c>
      <c r="W382" s="39">
        <v>0</v>
      </c>
      <c r="X382" s="39">
        <v>0</v>
      </c>
      <c r="Y382" s="39">
        <v>0</v>
      </c>
      <c r="Z382" s="39">
        <v>0</v>
      </c>
      <c r="AA382" s="39">
        <v>0</v>
      </c>
      <c r="AB382" s="39">
        <v>0</v>
      </c>
      <c r="AC382" s="39">
        <v>0</v>
      </c>
      <c r="AD382" s="39">
        <v>0</v>
      </c>
      <c r="AE382" s="39">
        <f t="shared" ref="AE382" si="127">R382-E382</f>
        <v>0</v>
      </c>
      <c r="AF382" s="65">
        <v>0</v>
      </c>
      <c r="AG382" s="39">
        <f t="shared" ref="AG382" si="128">S382-F382</f>
        <v>-48</v>
      </c>
      <c r="AH382" s="65">
        <f t="shared" si="104"/>
        <v>-1</v>
      </c>
      <c r="AI382" s="40" t="s">
        <v>948</v>
      </c>
      <c r="AJ382" s="15"/>
      <c r="AK382" s="20"/>
      <c r="AM382" s="20"/>
      <c r="AV382" s="15"/>
      <c r="AW382" s="15"/>
      <c r="AX382" s="15"/>
      <c r="AY382" s="15"/>
      <c r="AZ382" s="15"/>
      <c r="BA382" s="15"/>
      <c r="BB382" s="15"/>
      <c r="BC382" s="15"/>
      <c r="BD382" s="15"/>
      <c r="BE382" s="15"/>
      <c r="BF382" s="15"/>
      <c r="BG382" s="15"/>
      <c r="BH382" s="15"/>
      <c r="BI382" s="15"/>
      <c r="BJ382" s="15"/>
      <c r="BK382" s="15"/>
      <c r="BL382" s="15"/>
    </row>
    <row r="383" spans="1:64" ht="63" x14ac:dyDescent="0.25">
      <c r="A383" s="37" t="s">
        <v>945</v>
      </c>
      <c r="B383" s="50" t="s">
        <v>949</v>
      </c>
      <c r="C383" s="52" t="s">
        <v>950</v>
      </c>
      <c r="D383" s="39" t="s">
        <v>37</v>
      </c>
      <c r="E383" s="39" t="s">
        <v>37</v>
      </c>
      <c r="F383" s="39" t="s">
        <v>37</v>
      </c>
      <c r="G383" s="39" t="s">
        <v>37</v>
      </c>
      <c r="H383" s="39" t="s">
        <v>37</v>
      </c>
      <c r="I383" s="39" t="s">
        <v>37</v>
      </c>
      <c r="J383" s="39" t="s">
        <v>37</v>
      </c>
      <c r="K383" s="39" t="s">
        <v>37</v>
      </c>
      <c r="L383" s="39" t="s">
        <v>37</v>
      </c>
      <c r="M383" s="39" t="s">
        <v>37</v>
      </c>
      <c r="N383" s="39" t="s">
        <v>37</v>
      </c>
      <c r="O383" s="39" t="s">
        <v>37</v>
      </c>
      <c r="P383" s="39" t="s">
        <v>37</v>
      </c>
      <c r="Q383" s="39" t="s">
        <v>37</v>
      </c>
      <c r="R383" s="39">
        <v>0</v>
      </c>
      <c r="S383" s="39">
        <v>0</v>
      </c>
      <c r="T383" s="39">
        <v>0</v>
      </c>
      <c r="U383" s="39">
        <v>0</v>
      </c>
      <c r="V383" s="39">
        <v>0</v>
      </c>
      <c r="W383" s="39">
        <v>0</v>
      </c>
      <c r="X383" s="39">
        <v>0</v>
      </c>
      <c r="Y383" s="39">
        <v>0</v>
      </c>
      <c r="Z383" s="39">
        <v>0</v>
      </c>
      <c r="AA383" s="39">
        <v>0</v>
      </c>
      <c r="AB383" s="39">
        <v>0</v>
      </c>
      <c r="AC383" s="39">
        <v>0</v>
      </c>
      <c r="AD383" s="39">
        <v>0</v>
      </c>
      <c r="AE383" s="39" t="s">
        <v>37</v>
      </c>
      <c r="AF383" s="65" t="s">
        <v>37</v>
      </c>
      <c r="AG383" s="39" t="s">
        <v>37</v>
      </c>
      <c r="AH383" s="65" t="s">
        <v>37</v>
      </c>
      <c r="AI383" s="40" t="s">
        <v>951</v>
      </c>
      <c r="AJ383" s="15"/>
      <c r="AK383" s="20"/>
      <c r="AM383" s="20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  <c r="BF383" s="15"/>
      <c r="BG383" s="15"/>
      <c r="BH383" s="15"/>
      <c r="BI383" s="15"/>
      <c r="BJ383" s="15"/>
      <c r="BK383" s="15"/>
      <c r="BL383" s="15"/>
    </row>
    <row r="384" spans="1:64" ht="31.5" x14ac:dyDescent="0.25">
      <c r="A384" s="27" t="s">
        <v>952</v>
      </c>
      <c r="B384" s="28" t="s">
        <v>182</v>
      </c>
      <c r="C384" s="29" t="s">
        <v>36</v>
      </c>
      <c r="D384" s="30">
        <f>SUM(D385:D411)</f>
        <v>605.78715012000009</v>
      </c>
      <c r="E384" s="30">
        <f t="shared" ref="E384:AE384" si="129">SUM(E385:E411)</f>
        <v>0</v>
      </c>
      <c r="F384" s="30">
        <f t="shared" si="129"/>
        <v>430.05700000000007</v>
      </c>
      <c r="G384" s="30">
        <f t="shared" si="129"/>
        <v>0</v>
      </c>
      <c r="H384" s="30">
        <f t="shared" si="129"/>
        <v>0</v>
      </c>
      <c r="I384" s="30">
        <f t="shared" si="129"/>
        <v>6.0429999999999993</v>
      </c>
      <c r="J384" s="30">
        <f t="shared" si="129"/>
        <v>0</v>
      </c>
      <c r="K384" s="30">
        <f t="shared" si="129"/>
        <v>0</v>
      </c>
      <c r="L384" s="30">
        <f t="shared" si="129"/>
        <v>0</v>
      </c>
      <c r="M384" s="30">
        <f t="shared" si="129"/>
        <v>1.665</v>
      </c>
      <c r="N384" s="30">
        <f t="shared" si="129"/>
        <v>0</v>
      </c>
      <c r="O384" s="30">
        <f t="shared" si="129"/>
        <v>0</v>
      </c>
      <c r="P384" s="30">
        <f t="shared" si="129"/>
        <v>0</v>
      </c>
      <c r="Q384" s="30">
        <f t="shared" si="129"/>
        <v>0</v>
      </c>
      <c r="R384" s="30">
        <f t="shared" si="129"/>
        <v>0</v>
      </c>
      <c r="S384" s="30">
        <f t="shared" si="129"/>
        <v>199.93866470000003</v>
      </c>
      <c r="T384" s="30">
        <f t="shared" si="129"/>
        <v>0</v>
      </c>
      <c r="U384" s="30">
        <f t="shared" si="129"/>
        <v>0</v>
      </c>
      <c r="V384" s="30">
        <f t="shared" si="129"/>
        <v>2.6907000000000001</v>
      </c>
      <c r="W384" s="30">
        <f t="shared" si="129"/>
        <v>0</v>
      </c>
      <c r="X384" s="30">
        <f t="shared" si="129"/>
        <v>0</v>
      </c>
      <c r="Y384" s="30">
        <f t="shared" si="129"/>
        <v>9</v>
      </c>
      <c r="Z384" s="30">
        <f t="shared" si="129"/>
        <v>1.5</v>
      </c>
      <c r="AA384" s="30">
        <f t="shared" si="129"/>
        <v>0</v>
      </c>
      <c r="AB384" s="30">
        <f t="shared" si="129"/>
        <v>0</v>
      </c>
      <c r="AC384" s="30">
        <f t="shared" si="129"/>
        <v>0</v>
      </c>
      <c r="AD384" s="30">
        <f t="shared" si="129"/>
        <v>0</v>
      </c>
      <c r="AE384" s="30">
        <f t="shared" si="129"/>
        <v>0</v>
      </c>
      <c r="AF384" s="31">
        <v>0</v>
      </c>
      <c r="AG384" s="30">
        <f>SUM(AG385:AG411)</f>
        <v>-290.48119396999999</v>
      </c>
      <c r="AH384" s="31">
        <f t="shared" si="104"/>
        <v>-0.67544812424864598</v>
      </c>
      <c r="AI384" s="32" t="s">
        <v>37</v>
      </c>
      <c r="AJ384" s="15"/>
      <c r="AK384" s="20"/>
      <c r="AM384" s="20"/>
      <c r="AV384" s="15"/>
      <c r="AW384" s="15"/>
      <c r="AX384" s="15"/>
      <c r="AY384" s="15"/>
      <c r="AZ384" s="15"/>
      <c r="BA384" s="15"/>
      <c r="BB384" s="15"/>
      <c r="BC384" s="15"/>
      <c r="BD384" s="15"/>
      <c r="BE384" s="15"/>
      <c r="BF384" s="15"/>
      <c r="BG384" s="15"/>
      <c r="BH384" s="15"/>
      <c r="BI384" s="15"/>
      <c r="BJ384" s="15"/>
      <c r="BK384" s="15"/>
      <c r="BL384" s="15"/>
    </row>
    <row r="385" spans="1:64" ht="31.5" x14ac:dyDescent="0.25">
      <c r="A385" s="37" t="s">
        <v>952</v>
      </c>
      <c r="B385" s="44" t="s">
        <v>953</v>
      </c>
      <c r="C385" s="52" t="s">
        <v>954</v>
      </c>
      <c r="D385" s="39">
        <v>4.6870000000000003</v>
      </c>
      <c r="E385" s="39">
        <v>0</v>
      </c>
      <c r="F385" s="39">
        <v>4.6870000000000003</v>
      </c>
      <c r="G385" s="39">
        <v>0</v>
      </c>
      <c r="H385" s="39">
        <v>0</v>
      </c>
      <c r="I385" s="39">
        <v>0.27</v>
      </c>
      <c r="J385" s="39">
        <v>0</v>
      </c>
      <c r="K385" s="39" t="s">
        <v>955</v>
      </c>
      <c r="L385" s="39">
        <v>0</v>
      </c>
      <c r="M385" s="39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39">
        <v>8.5268764499999996</v>
      </c>
      <c r="T385" s="39">
        <v>0</v>
      </c>
      <c r="U385" s="39">
        <v>0</v>
      </c>
      <c r="V385" s="39">
        <v>0.28000000000000003</v>
      </c>
      <c r="W385" s="39">
        <v>0</v>
      </c>
      <c r="X385" s="39" t="s">
        <v>911</v>
      </c>
      <c r="Y385" s="39">
        <v>0</v>
      </c>
      <c r="Z385" s="39">
        <v>0</v>
      </c>
      <c r="AA385" s="39">
        <v>0</v>
      </c>
      <c r="AB385" s="39">
        <v>0</v>
      </c>
      <c r="AC385" s="39">
        <v>0</v>
      </c>
      <c r="AD385" s="39">
        <v>0</v>
      </c>
      <c r="AE385" s="39">
        <f t="shared" ref="AE385:AE411" si="130">R385-E385</f>
        <v>0</v>
      </c>
      <c r="AF385" s="65">
        <v>0</v>
      </c>
      <c r="AG385" s="39">
        <f t="shared" ref="AG385:AG411" si="131">S385-F385</f>
        <v>3.8398764499999993</v>
      </c>
      <c r="AH385" s="65">
        <f t="shared" si="104"/>
        <v>0.81926103050992083</v>
      </c>
      <c r="AI385" s="40" t="s">
        <v>956</v>
      </c>
      <c r="AJ385" s="15"/>
      <c r="AK385" s="20"/>
      <c r="AM385" s="20"/>
      <c r="AV385" s="15"/>
      <c r="AW385" s="15"/>
      <c r="AX385" s="15"/>
      <c r="AY385" s="15"/>
      <c r="AZ385" s="15"/>
      <c r="BA385" s="15"/>
      <c r="BB385" s="15"/>
      <c r="BC385" s="15"/>
      <c r="BD385" s="15"/>
      <c r="BE385" s="15"/>
      <c r="BF385" s="15"/>
      <c r="BG385" s="15"/>
      <c r="BH385" s="15"/>
      <c r="BI385" s="15"/>
      <c r="BJ385" s="15"/>
      <c r="BK385" s="15"/>
      <c r="BL385" s="15"/>
    </row>
    <row r="386" spans="1:64" ht="78.75" x14ac:dyDescent="0.25">
      <c r="A386" s="37" t="s">
        <v>952</v>
      </c>
      <c r="B386" s="44" t="s">
        <v>957</v>
      </c>
      <c r="C386" s="52" t="s">
        <v>958</v>
      </c>
      <c r="D386" s="39">
        <v>22.518999999999998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39">
        <v>32.440070219999996</v>
      </c>
      <c r="T386" s="39">
        <v>0</v>
      </c>
      <c r="U386" s="39">
        <v>0</v>
      </c>
      <c r="V386" s="39">
        <v>0.6734</v>
      </c>
      <c r="W386" s="39">
        <v>0</v>
      </c>
      <c r="X386" s="39" t="s">
        <v>959</v>
      </c>
      <c r="Y386" s="39">
        <v>0</v>
      </c>
      <c r="Z386" s="39">
        <v>0</v>
      </c>
      <c r="AA386" s="39">
        <v>0</v>
      </c>
      <c r="AB386" s="39">
        <v>0</v>
      </c>
      <c r="AC386" s="39">
        <v>0</v>
      </c>
      <c r="AD386" s="39">
        <v>0</v>
      </c>
      <c r="AE386" s="39">
        <f t="shared" si="130"/>
        <v>0</v>
      </c>
      <c r="AF386" s="65">
        <v>0</v>
      </c>
      <c r="AG386" s="39">
        <f t="shared" si="131"/>
        <v>32.440070219999996</v>
      </c>
      <c r="AH386" s="65">
        <v>1</v>
      </c>
      <c r="AI386" s="40" t="s">
        <v>960</v>
      </c>
      <c r="AJ386" s="15"/>
      <c r="AK386" s="20"/>
      <c r="AM386" s="20"/>
      <c r="AV386" s="15"/>
      <c r="AW386" s="15"/>
      <c r="AX386" s="15"/>
      <c r="AY386" s="15"/>
      <c r="AZ386" s="15"/>
      <c r="BA386" s="15"/>
      <c r="BB386" s="15"/>
      <c r="BC386" s="15"/>
      <c r="BD386" s="15"/>
      <c r="BE386" s="15"/>
      <c r="BF386" s="15"/>
      <c r="BG386" s="15"/>
      <c r="BH386" s="15"/>
      <c r="BI386" s="15"/>
      <c r="BJ386" s="15"/>
      <c r="BK386" s="15"/>
      <c r="BL386" s="15"/>
    </row>
    <row r="387" spans="1:64" ht="47.25" x14ac:dyDescent="0.25">
      <c r="A387" s="37" t="s">
        <v>952</v>
      </c>
      <c r="B387" s="44" t="s">
        <v>961</v>
      </c>
      <c r="C387" s="52" t="s">
        <v>962</v>
      </c>
      <c r="D387" s="39">
        <v>19.77</v>
      </c>
      <c r="E387" s="39">
        <v>0</v>
      </c>
      <c r="F387" s="39">
        <v>19.77</v>
      </c>
      <c r="G387" s="39">
        <v>0</v>
      </c>
      <c r="H387" s="39">
        <v>0</v>
      </c>
      <c r="I387" s="39">
        <v>0.26</v>
      </c>
      <c r="J387" s="39">
        <v>0</v>
      </c>
      <c r="K387" s="39" t="s">
        <v>955</v>
      </c>
      <c r="L387" s="39">
        <v>0</v>
      </c>
      <c r="M387" s="39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39">
        <v>21.69700263</v>
      </c>
      <c r="T387" s="39">
        <v>0</v>
      </c>
      <c r="U387" s="39">
        <v>0</v>
      </c>
      <c r="V387" s="39">
        <v>0.26</v>
      </c>
      <c r="W387" s="39">
        <v>0</v>
      </c>
      <c r="X387" s="39" t="s">
        <v>959</v>
      </c>
      <c r="Y387" s="39">
        <v>0</v>
      </c>
      <c r="Z387" s="39">
        <v>0</v>
      </c>
      <c r="AA387" s="39">
        <v>0</v>
      </c>
      <c r="AB387" s="39">
        <v>0</v>
      </c>
      <c r="AC387" s="39">
        <v>0</v>
      </c>
      <c r="AD387" s="39">
        <v>0</v>
      </c>
      <c r="AE387" s="39">
        <f t="shared" si="130"/>
        <v>0</v>
      </c>
      <c r="AF387" s="65">
        <v>0</v>
      </c>
      <c r="AG387" s="39">
        <f t="shared" si="131"/>
        <v>1.9270026300000005</v>
      </c>
      <c r="AH387" s="65">
        <f t="shared" si="104"/>
        <v>9.7471048558421883E-2</v>
      </c>
      <c r="AI387" s="40" t="s">
        <v>37</v>
      </c>
      <c r="AJ387" s="15"/>
      <c r="AK387" s="20"/>
      <c r="AM387" s="20"/>
      <c r="AV387" s="15"/>
      <c r="AW387" s="15"/>
      <c r="AX387" s="15"/>
      <c r="AY387" s="15"/>
      <c r="AZ387" s="15"/>
      <c r="BA387" s="15"/>
      <c r="BB387" s="15"/>
      <c r="BC387" s="15"/>
      <c r="BD387" s="15"/>
      <c r="BE387" s="15"/>
      <c r="BF387" s="15"/>
      <c r="BG387" s="15"/>
      <c r="BH387" s="15"/>
      <c r="BI387" s="15"/>
      <c r="BJ387" s="15"/>
      <c r="BK387" s="15"/>
      <c r="BL387" s="15"/>
    </row>
    <row r="388" spans="1:64" ht="78.75" x14ac:dyDescent="0.25">
      <c r="A388" s="37" t="s">
        <v>952</v>
      </c>
      <c r="B388" s="44" t="s">
        <v>963</v>
      </c>
      <c r="C388" s="52" t="s">
        <v>964</v>
      </c>
      <c r="D388" s="39">
        <v>31.06</v>
      </c>
      <c r="E388" s="39">
        <v>0</v>
      </c>
      <c r="F388" s="39">
        <v>31.06</v>
      </c>
      <c r="G388" s="39">
        <v>0</v>
      </c>
      <c r="H388" s="39">
        <v>0</v>
      </c>
      <c r="I388" s="39">
        <v>0.62</v>
      </c>
      <c r="J388" s="39">
        <v>0</v>
      </c>
      <c r="K388" s="39" t="s">
        <v>955</v>
      </c>
      <c r="L388" s="39">
        <v>0</v>
      </c>
      <c r="M388" s="39">
        <v>0</v>
      </c>
      <c r="N388" s="39">
        <v>0</v>
      </c>
      <c r="O388" s="39">
        <v>0</v>
      </c>
      <c r="P388" s="39">
        <v>0</v>
      </c>
      <c r="Q388" s="39">
        <v>0</v>
      </c>
      <c r="R388" s="39">
        <v>0</v>
      </c>
      <c r="S388" s="39">
        <v>0</v>
      </c>
      <c r="T388" s="39">
        <v>0</v>
      </c>
      <c r="U388" s="39">
        <v>0</v>
      </c>
      <c r="V388" s="39">
        <v>0</v>
      </c>
      <c r="W388" s="39">
        <v>0</v>
      </c>
      <c r="X388" s="39">
        <v>0</v>
      </c>
      <c r="Y388" s="39">
        <v>0</v>
      </c>
      <c r="Z388" s="39">
        <v>0</v>
      </c>
      <c r="AA388" s="39">
        <v>0</v>
      </c>
      <c r="AB388" s="39">
        <v>0</v>
      </c>
      <c r="AC388" s="39">
        <v>0</v>
      </c>
      <c r="AD388" s="39">
        <v>0</v>
      </c>
      <c r="AE388" s="39">
        <f t="shared" si="130"/>
        <v>0</v>
      </c>
      <c r="AF388" s="65">
        <v>0</v>
      </c>
      <c r="AG388" s="39">
        <f t="shared" si="131"/>
        <v>-31.06</v>
      </c>
      <c r="AH388" s="65">
        <f t="shared" si="104"/>
        <v>-1</v>
      </c>
      <c r="AI388" s="40" t="s">
        <v>965</v>
      </c>
      <c r="AJ388" s="15"/>
      <c r="AK388" s="20"/>
      <c r="AM388" s="20"/>
      <c r="AV388" s="15"/>
      <c r="AW388" s="15"/>
      <c r="AX388" s="15"/>
      <c r="AY388" s="15"/>
      <c r="AZ388" s="15"/>
      <c r="BA388" s="15"/>
      <c r="BB388" s="15"/>
      <c r="BC388" s="15"/>
      <c r="BD388" s="15"/>
      <c r="BE388" s="15"/>
      <c r="BF388" s="15"/>
      <c r="BG388" s="15"/>
      <c r="BH388" s="15"/>
      <c r="BI388" s="15"/>
      <c r="BJ388" s="15"/>
      <c r="BK388" s="15"/>
      <c r="BL388" s="15"/>
    </row>
    <row r="389" spans="1:64" ht="55.5" customHeight="1" x14ac:dyDescent="0.25">
      <c r="A389" s="37" t="s">
        <v>952</v>
      </c>
      <c r="B389" s="44" t="s">
        <v>966</v>
      </c>
      <c r="C389" s="52" t="s">
        <v>967</v>
      </c>
      <c r="D389" s="39">
        <v>20.067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9">
        <v>0</v>
      </c>
      <c r="O389" s="39">
        <v>0</v>
      </c>
      <c r="P389" s="39">
        <v>0</v>
      </c>
      <c r="Q389" s="39">
        <v>0</v>
      </c>
      <c r="R389" s="39">
        <v>0</v>
      </c>
      <c r="S389" s="39">
        <v>0</v>
      </c>
      <c r="T389" s="39">
        <v>0</v>
      </c>
      <c r="U389" s="39">
        <v>0</v>
      </c>
      <c r="V389" s="39">
        <v>0</v>
      </c>
      <c r="W389" s="39">
        <v>0</v>
      </c>
      <c r="X389" s="39">
        <v>0</v>
      </c>
      <c r="Y389" s="39">
        <v>0</v>
      </c>
      <c r="Z389" s="39">
        <v>0</v>
      </c>
      <c r="AA389" s="39">
        <v>0</v>
      </c>
      <c r="AB389" s="39">
        <v>0</v>
      </c>
      <c r="AC389" s="39">
        <v>0</v>
      </c>
      <c r="AD389" s="39">
        <v>0</v>
      </c>
      <c r="AE389" s="39">
        <f t="shared" si="130"/>
        <v>0</v>
      </c>
      <c r="AF389" s="65">
        <v>0</v>
      </c>
      <c r="AG389" s="39">
        <f t="shared" si="131"/>
        <v>0</v>
      </c>
      <c r="AH389" s="65">
        <v>0</v>
      </c>
      <c r="AI389" s="40" t="s">
        <v>37</v>
      </c>
      <c r="AJ389" s="15"/>
      <c r="AK389" s="20"/>
      <c r="AM389" s="20"/>
      <c r="AV389" s="15"/>
      <c r="AW389" s="15"/>
      <c r="AX389" s="15"/>
      <c r="AY389" s="15"/>
      <c r="AZ389" s="15"/>
      <c r="BA389" s="15"/>
      <c r="BB389" s="15"/>
      <c r="BC389" s="15"/>
      <c r="BD389" s="15"/>
      <c r="BE389" s="15"/>
      <c r="BF389" s="15"/>
      <c r="BG389" s="15"/>
      <c r="BH389" s="15"/>
      <c r="BI389" s="15"/>
      <c r="BJ389" s="15"/>
      <c r="BK389" s="15"/>
      <c r="BL389" s="15"/>
    </row>
    <row r="390" spans="1:64" ht="45.75" customHeight="1" x14ac:dyDescent="0.25">
      <c r="A390" s="37" t="s">
        <v>952</v>
      </c>
      <c r="B390" s="44" t="s">
        <v>968</v>
      </c>
      <c r="C390" s="52" t="s">
        <v>969</v>
      </c>
      <c r="D390" s="39" t="s">
        <v>37</v>
      </c>
      <c r="E390" s="39" t="s">
        <v>37</v>
      </c>
      <c r="F390" s="39" t="s">
        <v>37</v>
      </c>
      <c r="G390" s="39" t="s">
        <v>37</v>
      </c>
      <c r="H390" s="39" t="s">
        <v>37</v>
      </c>
      <c r="I390" s="39" t="s">
        <v>37</v>
      </c>
      <c r="J390" s="39" t="s">
        <v>37</v>
      </c>
      <c r="K390" s="39" t="s">
        <v>37</v>
      </c>
      <c r="L390" s="39" t="s">
        <v>37</v>
      </c>
      <c r="M390" s="39" t="s">
        <v>37</v>
      </c>
      <c r="N390" s="39" t="s">
        <v>37</v>
      </c>
      <c r="O390" s="39" t="s">
        <v>37</v>
      </c>
      <c r="P390" s="39" t="s">
        <v>37</v>
      </c>
      <c r="Q390" s="39" t="s">
        <v>37</v>
      </c>
      <c r="R390" s="39">
        <v>0</v>
      </c>
      <c r="S390" s="39">
        <v>0</v>
      </c>
      <c r="T390" s="39">
        <v>0</v>
      </c>
      <c r="U390" s="39">
        <v>0</v>
      </c>
      <c r="V390" s="39">
        <v>0</v>
      </c>
      <c r="W390" s="39">
        <v>0</v>
      </c>
      <c r="X390" s="39">
        <v>0</v>
      </c>
      <c r="Y390" s="39">
        <v>0</v>
      </c>
      <c r="Z390" s="39">
        <v>0</v>
      </c>
      <c r="AA390" s="39">
        <v>0</v>
      </c>
      <c r="AB390" s="39">
        <v>0</v>
      </c>
      <c r="AC390" s="39">
        <v>0</v>
      </c>
      <c r="AD390" s="39">
        <v>0</v>
      </c>
      <c r="AE390" s="39" t="s">
        <v>37</v>
      </c>
      <c r="AF390" s="65" t="s">
        <v>37</v>
      </c>
      <c r="AG390" s="39" t="s">
        <v>37</v>
      </c>
      <c r="AH390" s="65" t="s">
        <v>37</v>
      </c>
      <c r="AI390" s="40" t="s">
        <v>904</v>
      </c>
      <c r="AJ390" s="15"/>
      <c r="AK390" s="20"/>
      <c r="AM390" s="20"/>
      <c r="AV390" s="15"/>
      <c r="AW390" s="15"/>
      <c r="AX390" s="15"/>
      <c r="AY390" s="15"/>
      <c r="AZ390" s="15"/>
      <c r="BA390" s="15"/>
      <c r="BB390" s="15"/>
      <c r="BC390" s="15"/>
      <c r="BD390" s="15"/>
      <c r="BE390" s="15"/>
      <c r="BF390" s="15"/>
      <c r="BG390" s="15"/>
      <c r="BH390" s="15"/>
      <c r="BI390" s="15"/>
      <c r="BJ390" s="15"/>
      <c r="BK390" s="15"/>
      <c r="BL390" s="15"/>
    </row>
    <row r="391" spans="1:64" ht="31.5" x14ac:dyDescent="0.25">
      <c r="A391" s="37" t="s">
        <v>952</v>
      </c>
      <c r="B391" s="44" t="s">
        <v>970</v>
      </c>
      <c r="C391" s="52" t="s">
        <v>971</v>
      </c>
      <c r="D391" s="39">
        <v>21.841000000000001</v>
      </c>
      <c r="E391" s="39">
        <v>0</v>
      </c>
      <c r="F391" s="39">
        <v>0</v>
      </c>
      <c r="G391" s="39">
        <v>0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39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v>0</v>
      </c>
      <c r="S391" s="39">
        <v>0</v>
      </c>
      <c r="T391" s="39">
        <v>0</v>
      </c>
      <c r="U391" s="39">
        <v>0</v>
      </c>
      <c r="V391" s="39">
        <v>0</v>
      </c>
      <c r="W391" s="39">
        <v>0</v>
      </c>
      <c r="X391" s="39">
        <v>0</v>
      </c>
      <c r="Y391" s="39">
        <v>0</v>
      </c>
      <c r="Z391" s="39">
        <v>0</v>
      </c>
      <c r="AA391" s="39">
        <v>0</v>
      </c>
      <c r="AB391" s="39">
        <v>0</v>
      </c>
      <c r="AC391" s="39">
        <v>0</v>
      </c>
      <c r="AD391" s="39">
        <v>0</v>
      </c>
      <c r="AE391" s="39">
        <f t="shared" si="130"/>
        <v>0</v>
      </c>
      <c r="AF391" s="65">
        <v>0</v>
      </c>
      <c r="AG391" s="39">
        <f t="shared" si="131"/>
        <v>0</v>
      </c>
      <c r="AH391" s="65">
        <v>0</v>
      </c>
      <c r="AI391" s="40" t="s">
        <v>37</v>
      </c>
      <c r="AJ391" s="15"/>
      <c r="AK391" s="20"/>
      <c r="AM391" s="20"/>
      <c r="AV391" s="15"/>
      <c r="AW391" s="15"/>
      <c r="AX391" s="15"/>
      <c r="AY391" s="15"/>
      <c r="AZ391" s="15"/>
      <c r="BA391" s="15"/>
      <c r="BB391" s="15"/>
      <c r="BC391" s="15"/>
      <c r="BD391" s="15"/>
      <c r="BE391" s="15"/>
      <c r="BF391" s="15"/>
      <c r="BG391" s="15"/>
      <c r="BH391" s="15"/>
      <c r="BI391" s="15"/>
      <c r="BJ391" s="15"/>
      <c r="BK391" s="15"/>
      <c r="BL391" s="15"/>
    </row>
    <row r="392" spans="1:64" ht="63" x14ac:dyDescent="0.25">
      <c r="A392" s="37" t="s">
        <v>952</v>
      </c>
      <c r="B392" s="44" t="s">
        <v>972</v>
      </c>
      <c r="C392" s="52" t="s">
        <v>973</v>
      </c>
      <c r="D392" s="39" t="s">
        <v>37</v>
      </c>
      <c r="E392" s="39" t="s">
        <v>37</v>
      </c>
      <c r="F392" s="39" t="s">
        <v>37</v>
      </c>
      <c r="G392" s="39" t="s">
        <v>37</v>
      </c>
      <c r="H392" s="39" t="s">
        <v>37</v>
      </c>
      <c r="I392" s="39" t="s">
        <v>37</v>
      </c>
      <c r="J392" s="39" t="s">
        <v>37</v>
      </c>
      <c r="K392" s="39" t="s">
        <v>37</v>
      </c>
      <c r="L392" s="39" t="s">
        <v>37</v>
      </c>
      <c r="M392" s="39" t="s">
        <v>37</v>
      </c>
      <c r="N392" s="39" t="s">
        <v>37</v>
      </c>
      <c r="O392" s="39" t="s">
        <v>37</v>
      </c>
      <c r="P392" s="39" t="s">
        <v>37</v>
      </c>
      <c r="Q392" s="39" t="s">
        <v>37</v>
      </c>
      <c r="R392" s="39">
        <v>0</v>
      </c>
      <c r="S392" s="39">
        <v>4.2342923700000004</v>
      </c>
      <c r="T392" s="39">
        <v>0</v>
      </c>
      <c r="U392" s="39">
        <v>0</v>
      </c>
      <c r="V392" s="39">
        <v>5.96E-2</v>
      </c>
      <c r="W392" s="39">
        <v>0</v>
      </c>
      <c r="X392" s="39" t="s">
        <v>959</v>
      </c>
      <c r="Y392" s="39">
        <v>0</v>
      </c>
      <c r="Z392" s="39">
        <v>0</v>
      </c>
      <c r="AA392" s="39">
        <v>0</v>
      </c>
      <c r="AB392" s="39">
        <v>0</v>
      </c>
      <c r="AC392" s="39">
        <v>0</v>
      </c>
      <c r="AD392" s="39">
        <v>0</v>
      </c>
      <c r="AE392" s="39" t="s">
        <v>37</v>
      </c>
      <c r="AF392" s="65" t="s">
        <v>37</v>
      </c>
      <c r="AG392" s="39" t="s">
        <v>37</v>
      </c>
      <c r="AH392" s="65" t="s">
        <v>37</v>
      </c>
      <c r="AI392" s="40" t="s">
        <v>974</v>
      </c>
      <c r="AJ392" s="15"/>
      <c r="AK392" s="20"/>
      <c r="AM392" s="20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5"/>
      <c r="BI392" s="15"/>
      <c r="BJ392" s="15"/>
      <c r="BK392" s="15"/>
      <c r="BL392" s="15"/>
    </row>
    <row r="393" spans="1:64" ht="63" x14ac:dyDescent="0.25">
      <c r="A393" s="37" t="s">
        <v>952</v>
      </c>
      <c r="B393" s="44" t="s">
        <v>975</v>
      </c>
      <c r="C393" s="52" t="s">
        <v>976</v>
      </c>
      <c r="D393" s="39">
        <v>63.534999999999997</v>
      </c>
      <c r="E393" s="39">
        <v>0</v>
      </c>
      <c r="F393" s="39">
        <v>63.534999999999997</v>
      </c>
      <c r="G393" s="39">
        <v>0</v>
      </c>
      <c r="H393" s="39">
        <v>0</v>
      </c>
      <c r="I393" s="39">
        <v>0.82</v>
      </c>
      <c r="J393" s="39">
        <v>0</v>
      </c>
      <c r="K393" s="39" t="s">
        <v>955</v>
      </c>
      <c r="L393" s="39">
        <v>0</v>
      </c>
      <c r="M393" s="39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39">
        <v>0</v>
      </c>
      <c r="T393" s="39">
        <v>0</v>
      </c>
      <c r="U393" s="39">
        <v>0</v>
      </c>
      <c r="V393" s="39">
        <v>0</v>
      </c>
      <c r="W393" s="39">
        <v>0</v>
      </c>
      <c r="X393" s="39">
        <v>0</v>
      </c>
      <c r="Y393" s="39">
        <v>0</v>
      </c>
      <c r="Z393" s="39">
        <v>0</v>
      </c>
      <c r="AA393" s="39">
        <v>0</v>
      </c>
      <c r="AB393" s="39">
        <v>0</v>
      </c>
      <c r="AC393" s="39">
        <v>0</v>
      </c>
      <c r="AD393" s="39">
        <v>0</v>
      </c>
      <c r="AE393" s="39">
        <f t="shared" si="130"/>
        <v>0</v>
      </c>
      <c r="AF393" s="65">
        <v>0</v>
      </c>
      <c r="AG393" s="39">
        <f t="shared" si="131"/>
        <v>-63.534999999999997</v>
      </c>
      <c r="AH393" s="65">
        <f t="shared" si="104"/>
        <v>-1</v>
      </c>
      <c r="AI393" s="40" t="s">
        <v>977</v>
      </c>
      <c r="AJ393" s="15"/>
      <c r="AK393" s="20"/>
      <c r="AM393" s="20"/>
      <c r="AV393" s="15"/>
      <c r="AW393" s="15"/>
      <c r="AX393" s="15"/>
      <c r="AY393" s="15"/>
      <c r="AZ393" s="15"/>
      <c r="BA393" s="15"/>
      <c r="BB393" s="15"/>
      <c r="BC393" s="15"/>
      <c r="BD393" s="15"/>
      <c r="BE393" s="15"/>
      <c r="BF393" s="15"/>
      <c r="BG393" s="15"/>
      <c r="BH393" s="15"/>
      <c r="BI393" s="15"/>
      <c r="BJ393" s="15"/>
      <c r="BK393" s="15"/>
      <c r="BL393" s="15"/>
    </row>
    <row r="394" spans="1:64" ht="63" x14ac:dyDescent="0.25">
      <c r="A394" s="37" t="s">
        <v>952</v>
      </c>
      <c r="B394" s="44" t="s">
        <v>978</v>
      </c>
      <c r="C394" s="52" t="s">
        <v>979</v>
      </c>
      <c r="D394" s="39">
        <v>9.5</v>
      </c>
      <c r="E394" s="39">
        <v>0</v>
      </c>
      <c r="F394" s="39">
        <v>9.5</v>
      </c>
      <c r="G394" s="39">
        <v>0</v>
      </c>
      <c r="H394" s="39">
        <v>0</v>
      </c>
      <c r="I394" s="39">
        <v>0.19</v>
      </c>
      <c r="J394" s="39">
        <v>0</v>
      </c>
      <c r="K394" s="39" t="s">
        <v>955</v>
      </c>
      <c r="L394" s="39">
        <v>0</v>
      </c>
      <c r="M394" s="39">
        <v>0</v>
      </c>
      <c r="N394" s="39">
        <v>0</v>
      </c>
      <c r="O394" s="39">
        <v>0</v>
      </c>
      <c r="P394" s="39">
        <v>0</v>
      </c>
      <c r="Q394" s="39">
        <v>0</v>
      </c>
      <c r="R394" s="39">
        <v>0</v>
      </c>
      <c r="S394" s="39">
        <v>0</v>
      </c>
      <c r="T394" s="39">
        <v>0</v>
      </c>
      <c r="U394" s="39">
        <v>0</v>
      </c>
      <c r="V394" s="39">
        <v>0</v>
      </c>
      <c r="W394" s="39">
        <v>0</v>
      </c>
      <c r="X394" s="39">
        <v>0</v>
      </c>
      <c r="Y394" s="39">
        <v>0</v>
      </c>
      <c r="Z394" s="39">
        <v>0</v>
      </c>
      <c r="AA394" s="39">
        <v>0</v>
      </c>
      <c r="AB394" s="39">
        <v>0</v>
      </c>
      <c r="AC394" s="39">
        <v>0</v>
      </c>
      <c r="AD394" s="39">
        <v>0</v>
      </c>
      <c r="AE394" s="39">
        <f t="shared" si="130"/>
        <v>0</v>
      </c>
      <c r="AF394" s="65">
        <v>0</v>
      </c>
      <c r="AG394" s="39">
        <f t="shared" si="131"/>
        <v>-9.5</v>
      </c>
      <c r="AH394" s="65">
        <f t="shared" si="104"/>
        <v>-1</v>
      </c>
      <c r="AI394" s="40" t="s">
        <v>980</v>
      </c>
      <c r="AJ394" s="15"/>
      <c r="AK394" s="20"/>
      <c r="AM394" s="20"/>
      <c r="AV394" s="15"/>
      <c r="AW394" s="15"/>
      <c r="AX394" s="15"/>
      <c r="AY394" s="15"/>
      <c r="AZ394" s="15"/>
      <c r="BA394" s="15"/>
      <c r="BB394" s="15"/>
      <c r="BC394" s="15"/>
      <c r="BD394" s="15"/>
      <c r="BE394" s="15"/>
      <c r="BF394" s="15"/>
      <c r="BG394" s="15"/>
      <c r="BH394" s="15"/>
      <c r="BI394" s="15"/>
      <c r="BJ394" s="15"/>
      <c r="BK394" s="15"/>
      <c r="BL394" s="15"/>
    </row>
    <row r="395" spans="1:64" ht="47.25" x14ac:dyDescent="0.25">
      <c r="A395" s="37" t="s">
        <v>952</v>
      </c>
      <c r="B395" s="44" t="s">
        <v>981</v>
      </c>
      <c r="C395" s="52" t="s">
        <v>982</v>
      </c>
      <c r="D395" s="39">
        <v>30.962319999999998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39">
        <v>0</v>
      </c>
      <c r="O395" s="39">
        <v>0</v>
      </c>
      <c r="P395" s="39">
        <v>0</v>
      </c>
      <c r="Q395" s="39">
        <v>0</v>
      </c>
      <c r="R395" s="39">
        <v>0</v>
      </c>
      <c r="S395" s="39">
        <v>0</v>
      </c>
      <c r="T395" s="39">
        <v>0</v>
      </c>
      <c r="U395" s="39">
        <v>0</v>
      </c>
      <c r="V395" s="39">
        <v>0</v>
      </c>
      <c r="W395" s="39">
        <v>0</v>
      </c>
      <c r="X395" s="39">
        <v>0</v>
      </c>
      <c r="Y395" s="39">
        <v>0</v>
      </c>
      <c r="Z395" s="39">
        <v>0</v>
      </c>
      <c r="AA395" s="39">
        <v>0</v>
      </c>
      <c r="AB395" s="39">
        <v>0</v>
      </c>
      <c r="AC395" s="39">
        <v>0</v>
      </c>
      <c r="AD395" s="39">
        <v>0</v>
      </c>
      <c r="AE395" s="39">
        <f t="shared" si="130"/>
        <v>0</v>
      </c>
      <c r="AF395" s="65">
        <v>0</v>
      </c>
      <c r="AG395" s="39">
        <f t="shared" si="131"/>
        <v>0</v>
      </c>
      <c r="AH395" s="65">
        <v>0</v>
      </c>
      <c r="AI395" s="40" t="s">
        <v>37</v>
      </c>
      <c r="AJ395" s="15"/>
      <c r="AK395" s="20"/>
      <c r="AM395" s="20"/>
      <c r="AV395" s="15"/>
      <c r="AW395" s="15"/>
      <c r="AX395" s="15"/>
      <c r="AY395" s="15"/>
      <c r="AZ395" s="15"/>
      <c r="BA395" s="15"/>
      <c r="BB395" s="15"/>
      <c r="BC395" s="15"/>
      <c r="BD395" s="15"/>
      <c r="BE395" s="15"/>
      <c r="BF395" s="15"/>
      <c r="BG395" s="15"/>
      <c r="BH395" s="15"/>
      <c r="BI395" s="15"/>
      <c r="BJ395" s="15"/>
      <c r="BK395" s="15"/>
      <c r="BL395" s="15"/>
    </row>
    <row r="396" spans="1:64" ht="31.5" x14ac:dyDescent="0.25">
      <c r="A396" s="37" t="s">
        <v>952</v>
      </c>
      <c r="B396" s="44" t="s">
        <v>983</v>
      </c>
      <c r="C396" s="52" t="s">
        <v>984</v>
      </c>
      <c r="D396" s="39">
        <v>53.622</v>
      </c>
      <c r="E396" s="39">
        <v>0</v>
      </c>
      <c r="F396" s="39">
        <v>53.622</v>
      </c>
      <c r="G396" s="39">
        <v>0</v>
      </c>
      <c r="H396" s="39">
        <v>0</v>
      </c>
      <c r="I396" s="39">
        <v>0.63</v>
      </c>
      <c r="J396" s="39">
        <v>0</v>
      </c>
      <c r="K396" s="39" t="s">
        <v>955</v>
      </c>
      <c r="L396" s="39">
        <v>0</v>
      </c>
      <c r="M396" s="39">
        <v>0</v>
      </c>
      <c r="N396" s="39">
        <v>0</v>
      </c>
      <c r="O396" s="39">
        <v>0</v>
      </c>
      <c r="P396" s="39">
        <v>0</v>
      </c>
      <c r="Q396" s="39">
        <v>0</v>
      </c>
      <c r="R396" s="39">
        <v>0</v>
      </c>
      <c r="S396" s="39">
        <v>57.630839389999998</v>
      </c>
      <c r="T396" s="39">
        <v>0</v>
      </c>
      <c r="U396" s="39">
        <v>0</v>
      </c>
      <c r="V396" s="39">
        <v>0.67910000000000004</v>
      </c>
      <c r="W396" s="39">
        <v>0</v>
      </c>
      <c r="X396" s="39" t="s">
        <v>959</v>
      </c>
      <c r="Y396" s="39">
        <v>0</v>
      </c>
      <c r="Z396" s="39">
        <v>0</v>
      </c>
      <c r="AA396" s="39">
        <v>0</v>
      </c>
      <c r="AB396" s="39">
        <v>0</v>
      </c>
      <c r="AC396" s="39">
        <v>0</v>
      </c>
      <c r="AD396" s="39">
        <v>0</v>
      </c>
      <c r="AE396" s="39">
        <f t="shared" si="130"/>
        <v>0</v>
      </c>
      <c r="AF396" s="65">
        <v>0</v>
      </c>
      <c r="AG396" s="39">
        <f t="shared" si="131"/>
        <v>4.0088393899999986</v>
      </c>
      <c r="AH396" s="65">
        <f t="shared" si="104"/>
        <v>7.4761094140464709E-2</v>
      </c>
      <c r="AI396" s="40" t="s">
        <v>37</v>
      </c>
      <c r="AJ396" s="15"/>
      <c r="AK396" s="20"/>
      <c r="AM396" s="20"/>
      <c r="AV396" s="15"/>
      <c r="AW396" s="15"/>
      <c r="AX396" s="15"/>
      <c r="AY396" s="15"/>
      <c r="AZ396" s="15"/>
      <c r="BA396" s="15"/>
      <c r="BB396" s="15"/>
      <c r="BC396" s="15"/>
      <c r="BD396" s="15"/>
      <c r="BE396" s="15"/>
      <c r="BF396" s="15"/>
      <c r="BG396" s="15"/>
      <c r="BH396" s="15"/>
      <c r="BI396" s="15"/>
      <c r="BJ396" s="15"/>
      <c r="BK396" s="15"/>
      <c r="BL396" s="15"/>
    </row>
    <row r="397" spans="1:64" ht="47.25" x14ac:dyDescent="0.25">
      <c r="A397" s="37" t="s">
        <v>952</v>
      </c>
      <c r="B397" s="44" t="s">
        <v>985</v>
      </c>
      <c r="C397" s="52" t="s">
        <v>986</v>
      </c>
      <c r="D397" s="39" t="s">
        <v>37</v>
      </c>
      <c r="E397" s="39" t="s">
        <v>37</v>
      </c>
      <c r="F397" s="39" t="s">
        <v>37</v>
      </c>
      <c r="G397" s="39" t="s">
        <v>37</v>
      </c>
      <c r="H397" s="39" t="s">
        <v>37</v>
      </c>
      <c r="I397" s="39" t="s">
        <v>37</v>
      </c>
      <c r="J397" s="39" t="s">
        <v>37</v>
      </c>
      <c r="K397" s="39" t="s">
        <v>37</v>
      </c>
      <c r="L397" s="39" t="s">
        <v>37</v>
      </c>
      <c r="M397" s="39" t="s">
        <v>37</v>
      </c>
      <c r="N397" s="39" t="s">
        <v>37</v>
      </c>
      <c r="O397" s="39" t="s">
        <v>37</v>
      </c>
      <c r="P397" s="39" t="s">
        <v>37</v>
      </c>
      <c r="Q397" s="39" t="s">
        <v>37</v>
      </c>
      <c r="R397" s="39">
        <v>0</v>
      </c>
      <c r="S397" s="39">
        <v>47.78565528</v>
      </c>
      <c r="T397" s="39">
        <v>0</v>
      </c>
      <c r="U397" s="39">
        <v>0</v>
      </c>
      <c r="V397" s="39">
        <v>0.39460000000000001</v>
      </c>
      <c r="W397" s="39">
        <v>0</v>
      </c>
      <c r="X397" s="39" t="s">
        <v>959</v>
      </c>
      <c r="Y397" s="39">
        <v>0</v>
      </c>
      <c r="Z397" s="39">
        <v>0</v>
      </c>
      <c r="AA397" s="39">
        <v>0</v>
      </c>
      <c r="AB397" s="39">
        <v>0</v>
      </c>
      <c r="AC397" s="39">
        <v>0</v>
      </c>
      <c r="AD397" s="39">
        <v>0</v>
      </c>
      <c r="AE397" s="39" t="s">
        <v>37</v>
      </c>
      <c r="AF397" s="65" t="s">
        <v>37</v>
      </c>
      <c r="AG397" s="39" t="s">
        <v>37</v>
      </c>
      <c r="AH397" s="65" t="s">
        <v>37</v>
      </c>
      <c r="AI397" s="40" t="s">
        <v>987</v>
      </c>
      <c r="AJ397" s="15"/>
      <c r="AK397" s="20"/>
      <c r="AM397" s="20"/>
      <c r="AV397" s="15"/>
      <c r="AW397" s="15"/>
      <c r="AX397" s="15"/>
      <c r="AY397" s="15"/>
      <c r="AZ397" s="15"/>
      <c r="BA397" s="15"/>
      <c r="BB397" s="15"/>
      <c r="BC397" s="15"/>
      <c r="BD397" s="15"/>
      <c r="BE397" s="15"/>
      <c r="BF397" s="15"/>
      <c r="BG397" s="15"/>
      <c r="BH397" s="15"/>
      <c r="BI397" s="15"/>
      <c r="BJ397" s="15"/>
      <c r="BK397" s="15"/>
      <c r="BL397" s="15"/>
    </row>
    <row r="398" spans="1:64" ht="47.25" x14ac:dyDescent="0.25">
      <c r="A398" s="37" t="s">
        <v>952</v>
      </c>
      <c r="B398" s="44" t="s">
        <v>988</v>
      </c>
      <c r="C398" s="52" t="s">
        <v>989</v>
      </c>
      <c r="D398" s="39" t="s">
        <v>37</v>
      </c>
      <c r="E398" s="39" t="s">
        <v>37</v>
      </c>
      <c r="F398" s="39" t="s">
        <v>37</v>
      </c>
      <c r="G398" s="39" t="s">
        <v>37</v>
      </c>
      <c r="H398" s="39" t="s">
        <v>37</v>
      </c>
      <c r="I398" s="39" t="s">
        <v>37</v>
      </c>
      <c r="J398" s="39" t="s">
        <v>37</v>
      </c>
      <c r="K398" s="39" t="s">
        <v>37</v>
      </c>
      <c r="L398" s="39" t="s">
        <v>37</v>
      </c>
      <c r="M398" s="39" t="s">
        <v>37</v>
      </c>
      <c r="N398" s="39" t="s">
        <v>37</v>
      </c>
      <c r="O398" s="39" t="s">
        <v>37</v>
      </c>
      <c r="P398" s="39" t="s">
        <v>37</v>
      </c>
      <c r="Q398" s="39" t="s">
        <v>37</v>
      </c>
      <c r="R398" s="39">
        <v>0</v>
      </c>
      <c r="S398" s="39">
        <v>0</v>
      </c>
      <c r="T398" s="39">
        <v>0</v>
      </c>
      <c r="U398" s="39">
        <v>0</v>
      </c>
      <c r="V398" s="39">
        <v>0</v>
      </c>
      <c r="W398" s="39">
        <v>0</v>
      </c>
      <c r="X398" s="39">
        <v>0</v>
      </c>
      <c r="Y398" s="39">
        <v>0</v>
      </c>
      <c r="Z398" s="39">
        <v>0</v>
      </c>
      <c r="AA398" s="39">
        <v>0</v>
      </c>
      <c r="AB398" s="39">
        <v>0</v>
      </c>
      <c r="AC398" s="39">
        <v>0</v>
      </c>
      <c r="AD398" s="39">
        <v>0</v>
      </c>
      <c r="AE398" s="39" t="s">
        <v>37</v>
      </c>
      <c r="AF398" s="65" t="s">
        <v>37</v>
      </c>
      <c r="AG398" s="39" t="s">
        <v>37</v>
      </c>
      <c r="AH398" s="65" t="s">
        <v>37</v>
      </c>
      <c r="AI398" s="40" t="s">
        <v>990</v>
      </c>
      <c r="AJ398" s="15"/>
      <c r="AK398" s="20"/>
      <c r="AM398" s="20"/>
      <c r="AV398" s="15"/>
      <c r="AW398" s="15"/>
      <c r="AX398" s="15"/>
      <c r="AY398" s="15"/>
      <c r="AZ398" s="15"/>
      <c r="BA398" s="15"/>
      <c r="BB398" s="15"/>
      <c r="BC398" s="15"/>
      <c r="BD398" s="15"/>
      <c r="BE398" s="15"/>
      <c r="BF398" s="15"/>
      <c r="BG398" s="15"/>
      <c r="BH398" s="15"/>
      <c r="BI398" s="15"/>
      <c r="BJ398" s="15"/>
      <c r="BK398" s="15"/>
      <c r="BL398" s="15"/>
    </row>
    <row r="399" spans="1:64" ht="62.25" customHeight="1" x14ac:dyDescent="0.25">
      <c r="A399" s="37" t="s">
        <v>952</v>
      </c>
      <c r="B399" s="44" t="s">
        <v>991</v>
      </c>
      <c r="C399" s="52" t="s">
        <v>992</v>
      </c>
      <c r="D399" s="39" t="s">
        <v>37</v>
      </c>
      <c r="E399" s="39" t="s">
        <v>37</v>
      </c>
      <c r="F399" s="39" t="s">
        <v>37</v>
      </c>
      <c r="G399" s="39" t="s">
        <v>37</v>
      </c>
      <c r="H399" s="39" t="s">
        <v>37</v>
      </c>
      <c r="I399" s="39" t="s">
        <v>37</v>
      </c>
      <c r="J399" s="39" t="s">
        <v>37</v>
      </c>
      <c r="K399" s="39" t="s">
        <v>37</v>
      </c>
      <c r="L399" s="39" t="s">
        <v>37</v>
      </c>
      <c r="M399" s="39" t="s">
        <v>37</v>
      </c>
      <c r="N399" s="39" t="s">
        <v>37</v>
      </c>
      <c r="O399" s="39" t="s">
        <v>37</v>
      </c>
      <c r="P399" s="39" t="s">
        <v>37</v>
      </c>
      <c r="Q399" s="39" t="s">
        <v>37</v>
      </c>
      <c r="R399" s="39">
        <v>0</v>
      </c>
      <c r="S399" s="39">
        <v>1.5289206200000001</v>
      </c>
      <c r="T399" s="39">
        <v>0</v>
      </c>
      <c r="U399" s="39">
        <v>0</v>
      </c>
      <c r="V399" s="39">
        <v>0.06</v>
      </c>
      <c r="W399" s="39">
        <v>0</v>
      </c>
      <c r="X399" s="39" t="s">
        <v>959</v>
      </c>
      <c r="Y399" s="39">
        <v>0</v>
      </c>
      <c r="Z399" s="39">
        <v>0</v>
      </c>
      <c r="AA399" s="39">
        <v>0</v>
      </c>
      <c r="AB399" s="39">
        <v>0</v>
      </c>
      <c r="AC399" s="39">
        <v>0</v>
      </c>
      <c r="AD399" s="39">
        <v>0</v>
      </c>
      <c r="AE399" s="39" t="s">
        <v>37</v>
      </c>
      <c r="AF399" s="65" t="s">
        <v>37</v>
      </c>
      <c r="AG399" s="39" t="s">
        <v>37</v>
      </c>
      <c r="AH399" s="65" t="s">
        <v>37</v>
      </c>
      <c r="AI399" s="40" t="s">
        <v>993</v>
      </c>
      <c r="AJ399" s="15"/>
      <c r="AK399" s="20"/>
      <c r="AM399" s="20"/>
      <c r="AV399" s="15"/>
      <c r="AW399" s="15"/>
      <c r="AX399" s="15"/>
      <c r="AY399" s="15"/>
      <c r="AZ399" s="15"/>
      <c r="BA399" s="15"/>
      <c r="BB399" s="15"/>
      <c r="BC399" s="15"/>
      <c r="BD399" s="15"/>
      <c r="BE399" s="15"/>
      <c r="BF399" s="15"/>
      <c r="BG399" s="15"/>
      <c r="BH399" s="15"/>
      <c r="BI399" s="15"/>
      <c r="BJ399" s="15"/>
      <c r="BK399" s="15"/>
      <c r="BL399" s="15"/>
    </row>
    <row r="400" spans="1:64" ht="62.25" customHeight="1" x14ac:dyDescent="0.25">
      <c r="A400" s="37" t="s">
        <v>952</v>
      </c>
      <c r="B400" s="44" t="s">
        <v>994</v>
      </c>
      <c r="C400" s="52" t="s">
        <v>995</v>
      </c>
      <c r="D400" s="39" t="s">
        <v>37</v>
      </c>
      <c r="E400" s="39" t="s">
        <v>37</v>
      </c>
      <c r="F400" s="39" t="s">
        <v>37</v>
      </c>
      <c r="G400" s="39" t="s">
        <v>37</v>
      </c>
      <c r="H400" s="39" t="s">
        <v>37</v>
      </c>
      <c r="I400" s="39" t="s">
        <v>37</v>
      </c>
      <c r="J400" s="39" t="s">
        <v>37</v>
      </c>
      <c r="K400" s="39" t="s">
        <v>37</v>
      </c>
      <c r="L400" s="39" t="s">
        <v>37</v>
      </c>
      <c r="M400" s="39" t="s">
        <v>37</v>
      </c>
      <c r="N400" s="39" t="s">
        <v>37</v>
      </c>
      <c r="O400" s="39" t="s">
        <v>37</v>
      </c>
      <c r="P400" s="39" t="s">
        <v>37</v>
      </c>
      <c r="Q400" s="39" t="s">
        <v>37</v>
      </c>
      <c r="R400" s="39">
        <v>0</v>
      </c>
      <c r="S400" s="39">
        <v>6.8139904000000007</v>
      </c>
      <c r="T400" s="39">
        <v>0</v>
      </c>
      <c r="U400" s="39">
        <v>0</v>
      </c>
      <c r="V400" s="39">
        <v>0.28399999999999997</v>
      </c>
      <c r="W400" s="39">
        <v>0</v>
      </c>
      <c r="X400" s="39" t="s">
        <v>911</v>
      </c>
      <c r="Y400" s="39">
        <v>0</v>
      </c>
      <c r="Z400" s="39">
        <v>0</v>
      </c>
      <c r="AA400" s="39">
        <v>0</v>
      </c>
      <c r="AB400" s="39">
        <v>0</v>
      </c>
      <c r="AC400" s="39">
        <v>0</v>
      </c>
      <c r="AD400" s="39">
        <v>0</v>
      </c>
      <c r="AE400" s="39" t="s">
        <v>37</v>
      </c>
      <c r="AF400" s="65" t="s">
        <v>37</v>
      </c>
      <c r="AG400" s="39" t="s">
        <v>37</v>
      </c>
      <c r="AH400" s="65" t="s">
        <v>37</v>
      </c>
      <c r="AI400" s="40" t="s">
        <v>993</v>
      </c>
      <c r="AJ400" s="15"/>
      <c r="AK400" s="20"/>
      <c r="AM400" s="20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  <c r="BF400" s="15"/>
      <c r="BG400" s="15"/>
      <c r="BH400" s="15"/>
      <c r="BI400" s="15"/>
      <c r="BJ400" s="15"/>
      <c r="BK400" s="15"/>
      <c r="BL400" s="15"/>
    </row>
    <row r="401" spans="1:64" ht="62.25" customHeight="1" x14ac:dyDescent="0.25">
      <c r="A401" s="37" t="s">
        <v>952</v>
      </c>
      <c r="B401" s="44" t="s">
        <v>996</v>
      </c>
      <c r="C401" s="52" t="s">
        <v>997</v>
      </c>
      <c r="D401" s="39">
        <v>58.8</v>
      </c>
      <c r="E401" s="39">
        <v>0</v>
      </c>
      <c r="F401" s="39">
        <v>58.8</v>
      </c>
      <c r="G401" s="39">
        <v>0</v>
      </c>
      <c r="H401" s="39">
        <v>0</v>
      </c>
      <c r="I401" s="39">
        <v>0.6</v>
      </c>
      <c r="J401" s="39">
        <v>0</v>
      </c>
      <c r="K401" s="39" t="s">
        <v>998</v>
      </c>
      <c r="L401" s="39">
        <v>0</v>
      </c>
      <c r="M401" s="39">
        <v>0</v>
      </c>
      <c r="N401" s="39">
        <v>0</v>
      </c>
      <c r="O401" s="39">
        <v>0</v>
      </c>
      <c r="P401" s="39">
        <v>0</v>
      </c>
      <c r="Q401" s="39">
        <v>0</v>
      </c>
      <c r="R401" s="39">
        <v>0</v>
      </c>
      <c r="S401" s="39">
        <v>0</v>
      </c>
      <c r="T401" s="39">
        <v>0</v>
      </c>
      <c r="U401" s="39">
        <v>0</v>
      </c>
      <c r="V401" s="39">
        <v>0</v>
      </c>
      <c r="W401" s="39">
        <v>0</v>
      </c>
      <c r="X401" s="39">
        <v>0</v>
      </c>
      <c r="Y401" s="39">
        <v>0</v>
      </c>
      <c r="Z401" s="39">
        <v>0</v>
      </c>
      <c r="AA401" s="39">
        <v>0</v>
      </c>
      <c r="AB401" s="39">
        <v>0</v>
      </c>
      <c r="AC401" s="39">
        <v>0</v>
      </c>
      <c r="AD401" s="39">
        <v>0</v>
      </c>
      <c r="AE401" s="39">
        <f t="shared" si="130"/>
        <v>0</v>
      </c>
      <c r="AF401" s="65">
        <v>0</v>
      </c>
      <c r="AG401" s="39">
        <f t="shared" si="131"/>
        <v>-58.8</v>
      </c>
      <c r="AH401" s="65">
        <f t="shared" si="104"/>
        <v>-1</v>
      </c>
      <c r="AI401" s="40" t="s">
        <v>999</v>
      </c>
      <c r="AJ401" s="15"/>
      <c r="AK401" s="20"/>
      <c r="AM401" s="20"/>
      <c r="AV401" s="15"/>
      <c r="AW401" s="15"/>
      <c r="AX401" s="15"/>
      <c r="AY401" s="15"/>
      <c r="AZ401" s="15"/>
      <c r="BA401" s="15"/>
      <c r="BB401" s="15"/>
      <c r="BC401" s="15"/>
      <c r="BD401" s="15"/>
      <c r="BE401" s="15"/>
      <c r="BF401" s="15"/>
      <c r="BG401" s="15"/>
      <c r="BH401" s="15"/>
      <c r="BI401" s="15"/>
      <c r="BJ401" s="15"/>
      <c r="BK401" s="15"/>
      <c r="BL401" s="15"/>
    </row>
    <row r="402" spans="1:64" ht="62.25" customHeight="1" x14ac:dyDescent="0.25">
      <c r="A402" s="37" t="s">
        <v>952</v>
      </c>
      <c r="B402" s="44" t="s">
        <v>1000</v>
      </c>
      <c r="C402" s="52" t="s">
        <v>1001</v>
      </c>
      <c r="D402" s="39">
        <v>42.015000000000001</v>
      </c>
      <c r="E402" s="39">
        <v>0</v>
      </c>
      <c r="F402" s="39">
        <v>42.015000000000001</v>
      </c>
      <c r="G402" s="39">
        <v>0</v>
      </c>
      <c r="H402" s="39">
        <v>0</v>
      </c>
      <c r="I402" s="39">
        <v>0.44</v>
      </c>
      <c r="J402" s="39">
        <v>0</v>
      </c>
      <c r="K402" s="39" t="s">
        <v>1002</v>
      </c>
      <c r="L402" s="39">
        <v>0</v>
      </c>
      <c r="M402" s="39">
        <v>0</v>
      </c>
      <c r="N402" s="39">
        <v>0</v>
      </c>
      <c r="O402" s="39">
        <v>0</v>
      </c>
      <c r="P402" s="39">
        <v>0</v>
      </c>
      <c r="Q402" s="39">
        <v>0</v>
      </c>
      <c r="R402" s="39">
        <v>0</v>
      </c>
      <c r="S402" s="39">
        <v>0</v>
      </c>
      <c r="T402" s="39">
        <v>0</v>
      </c>
      <c r="U402" s="39">
        <v>0</v>
      </c>
      <c r="V402" s="39">
        <v>0</v>
      </c>
      <c r="W402" s="39">
        <v>0</v>
      </c>
      <c r="X402" s="39">
        <v>0</v>
      </c>
      <c r="Y402" s="39">
        <v>0</v>
      </c>
      <c r="Z402" s="39">
        <v>0</v>
      </c>
      <c r="AA402" s="39">
        <v>0</v>
      </c>
      <c r="AB402" s="39">
        <v>0</v>
      </c>
      <c r="AC402" s="39">
        <v>0</v>
      </c>
      <c r="AD402" s="39">
        <v>0</v>
      </c>
      <c r="AE402" s="39">
        <f t="shared" si="130"/>
        <v>0</v>
      </c>
      <c r="AF402" s="65">
        <v>0</v>
      </c>
      <c r="AG402" s="39">
        <f t="shared" si="131"/>
        <v>-42.015000000000001</v>
      </c>
      <c r="AH402" s="65">
        <f t="shared" si="104"/>
        <v>-1</v>
      </c>
      <c r="AI402" s="40" t="s">
        <v>999</v>
      </c>
      <c r="AJ402" s="15"/>
      <c r="AK402" s="20"/>
      <c r="AM402" s="20"/>
      <c r="AV402" s="15"/>
      <c r="AW402" s="15"/>
      <c r="AX402" s="15"/>
      <c r="AY402" s="15"/>
      <c r="AZ402" s="15"/>
      <c r="BA402" s="15"/>
      <c r="BB402" s="15"/>
      <c r="BC402" s="15"/>
      <c r="BD402" s="15"/>
      <c r="BE402" s="15"/>
      <c r="BF402" s="15"/>
      <c r="BG402" s="15"/>
      <c r="BH402" s="15"/>
      <c r="BI402" s="15"/>
      <c r="BJ402" s="15"/>
      <c r="BK402" s="15"/>
      <c r="BL402" s="15"/>
    </row>
    <row r="403" spans="1:64" ht="62.25" customHeight="1" x14ac:dyDescent="0.25">
      <c r="A403" s="37" t="s">
        <v>952</v>
      </c>
      <c r="B403" s="44" t="s">
        <v>1003</v>
      </c>
      <c r="C403" s="52" t="s">
        <v>1004</v>
      </c>
      <c r="D403" s="39">
        <v>11.112</v>
      </c>
      <c r="E403" s="39">
        <v>0</v>
      </c>
      <c r="F403" s="39">
        <v>11.112</v>
      </c>
      <c r="G403" s="39">
        <v>0</v>
      </c>
      <c r="H403" s="39">
        <v>0</v>
      </c>
      <c r="I403" s="39">
        <v>0.23</v>
      </c>
      <c r="J403" s="39">
        <v>0</v>
      </c>
      <c r="K403" s="39" t="s">
        <v>1005</v>
      </c>
      <c r="L403" s="39">
        <v>0</v>
      </c>
      <c r="M403" s="39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v>0</v>
      </c>
      <c r="S403" s="39">
        <v>0</v>
      </c>
      <c r="T403" s="39">
        <v>0</v>
      </c>
      <c r="U403" s="39">
        <v>0</v>
      </c>
      <c r="V403" s="39">
        <v>0</v>
      </c>
      <c r="W403" s="39">
        <v>0</v>
      </c>
      <c r="X403" s="39">
        <v>0</v>
      </c>
      <c r="Y403" s="39">
        <v>0</v>
      </c>
      <c r="Z403" s="39">
        <v>0</v>
      </c>
      <c r="AA403" s="39">
        <v>0</v>
      </c>
      <c r="AB403" s="39">
        <v>0</v>
      </c>
      <c r="AC403" s="39">
        <v>0</v>
      </c>
      <c r="AD403" s="39">
        <v>0</v>
      </c>
      <c r="AE403" s="39">
        <f t="shared" si="130"/>
        <v>0</v>
      </c>
      <c r="AF403" s="65">
        <v>0</v>
      </c>
      <c r="AG403" s="39">
        <f t="shared" si="131"/>
        <v>-11.112</v>
      </c>
      <c r="AH403" s="65">
        <f t="shared" si="104"/>
        <v>-1</v>
      </c>
      <c r="AI403" s="40" t="s">
        <v>999</v>
      </c>
      <c r="AJ403" s="15"/>
      <c r="AK403" s="20"/>
      <c r="AM403" s="20"/>
      <c r="AV403" s="15"/>
      <c r="AW403" s="15"/>
      <c r="AX403" s="15"/>
      <c r="AY403" s="15"/>
      <c r="AZ403" s="15"/>
      <c r="BA403" s="15"/>
      <c r="BB403" s="15"/>
      <c r="BC403" s="15"/>
      <c r="BD403" s="15"/>
      <c r="BE403" s="15"/>
      <c r="BF403" s="15"/>
      <c r="BG403" s="15"/>
      <c r="BH403" s="15"/>
      <c r="BI403" s="15"/>
      <c r="BJ403" s="15"/>
      <c r="BK403" s="15"/>
      <c r="BL403" s="15"/>
    </row>
    <row r="404" spans="1:64" ht="62.25" customHeight="1" x14ac:dyDescent="0.25">
      <c r="A404" s="37" t="s">
        <v>952</v>
      </c>
      <c r="B404" s="44" t="s">
        <v>1006</v>
      </c>
      <c r="C404" s="52" t="s">
        <v>1007</v>
      </c>
      <c r="D404" s="39">
        <v>33.819000000000003</v>
      </c>
      <c r="E404" s="39">
        <v>0</v>
      </c>
      <c r="F404" s="39">
        <v>33.819000000000003</v>
      </c>
      <c r="G404" s="39">
        <v>0</v>
      </c>
      <c r="H404" s="39">
        <v>0</v>
      </c>
      <c r="I404" s="39">
        <v>0.7</v>
      </c>
      <c r="J404" s="39">
        <v>0</v>
      </c>
      <c r="K404" s="39" t="s">
        <v>1008</v>
      </c>
      <c r="L404" s="39">
        <v>0</v>
      </c>
      <c r="M404" s="39">
        <v>0</v>
      </c>
      <c r="N404" s="39">
        <v>0</v>
      </c>
      <c r="O404" s="39">
        <v>0</v>
      </c>
      <c r="P404" s="39">
        <v>0</v>
      </c>
      <c r="Q404" s="39">
        <v>0</v>
      </c>
      <c r="R404" s="39">
        <v>0</v>
      </c>
      <c r="S404" s="39">
        <v>0</v>
      </c>
      <c r="T404" s="39">
        <v>0</v>
      </c>
      <c r="U404" s="39">
        <v>0</v>
      </c>
      <c r="V404" s="39">
        <v>0</v>
      </c>
      <c r="W404" s="39">
        <v>0</v>
      </c>
      <c r="X404" s="39">
        <v>0</v>
      </c>
      <c r="Y404" s="39">
        <v>0</v>
      </c>
      <c r="Z404" s="39">
        <v>0</v>
      </c>
      <c r="AA404" s="39">
        <v>0</v>
      </c>
      <c r="AB404" s="39">
        <v>0</v>
      </c>
      <c r="AC404" s="39">
        <v>0</v>
      </c>
      <c r="AD404" s="39">
        <v>0</v>
      </c>
      <c r="AE404" s="39">
        <f t="shared" si="130"/>
        <v>0</v>
      </c>
      <c r="AF404" s="65">
        <v>0</v>
      </c>
      <c r="AG404" s="39">
        <f t="shared" si="131"/>
        <v>-33.819000000000003</v>
      </c>
      <c r="AH404" s="65">
        <f t="shared" si="104"/>
        <v>-1</v>
      </c>
      <c r="AI404" s="40" t="s">
        <v>999</v>
      </c>
      <c r="AJ404" s="15"/>
      <c r="AK404" s="20"/>
      <c r="AM404" s="20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  <c r="BF404" s="15"/>
      <c r="BG404" s="15"/>
      <c r="BH404" s="15"/>
      <c r="BI404" s="15"/>
      <c r="BJ404" s="15"/>
      <c r="BK404" s="15"/>
      <c r="BL404" s="15"/>
    </row>
    <row r="405" spans="1:64" ht="62.25" customHeight="1" x14ac:dyDescent="0.25">
      <c r="A405" s="37" t="s">
        <v>952</v>
      </c>
      <c r="B405" s="44" t="s">
        <v>1009</v>
      </c>
      <c r="C405" s="52" t="s">
        <v>1010</v>
      </c>
      <c r="D405" s="39">
        <v>10.356</v>
      </c>
      <c r="E405" s="39">
        <v>0</v>
      </c>
      <c r="F405" s="39">
        <v>10.356</v>
      </c>
      <c r="G405" s="39">
        <v>0</v>
      </c>
      <c r="H405" s="39">
        <v>0</v>
      </c>
      <c r="I405" s="39">
        <v>0.17</v>
      </c>
      <c r="J405" s="39">
        <v>0</v>
      </c>
      <c r="K405" s="39" t="s">
        <v>1011</v>
      </c>
      <c r="L405" s="39">
        <v>0</v>
      </c>
      <c r="M405" s="39">
        <v>0</v>
      </c>
      <c r="N405" s="39">
        <v>0</v>
      </c>
      <c r="O405" s="39">
        <v>0</v>
      </c>
      <c r="P405" s="39">
        <v>0</v>
      </c>
      <c r="Q405" s="39">
        <v>0</v>
      </c>
      <c r="R405" s="39">
        <v>0</v>
      </c>
      <c r="S405" s="39">
        <v>0</v>
      </c>
      <c r="T405" s="39">
        <v>0</v>
      </c>
      <c r="U405" s="39">
        <v>0</v>
      </c>
      <c r="V405" s="39">
        <v>0</v>
      </c>
      <c r="W405" s="39">
        <v>0</v>
      </c>
      <c r="X405" s="39">
        <v>0</v>
      </c>
      <c r="Y405" s="39">
        <v>0</v>
      </c>
      <c r="Z405" s="39">
        <v>0</v>
      </c>
      <c r="AA405" s="39">
        <v>0</v>
      </c>
      <c r="AB405" s="39">
        <v>0</v>
      </c>
      <c r="AC405" s="39">
        <v>0</v>
      </c>
      <c r="AD405" s="39">
        <v>0</v>
      </c>
      <c r="AE405" s="39">
        <f t="shared" si="130"/>
        <v>0</v>
      </c>
      <c r="AF405" s="65">
        <v>0</v>
      </c>
      <c r="AG405" s="39">
        <f t="shared" si="131"/>
        <v>-10.356</v>
      </c>
      <c r="AH405" s="65">
        <f t="shared" ref="AH405:AH468" si="132">AG405/F405</f>
        <v>-1</v>
      </c>
      <c r="AI405" s="40" t="s">
        <v>999</v>
      </c>
      <c r="AJ405" s="15"/>
      <c r="AK405" s="20"/>
      <c r="AM405" s="20"/>
      <c r="AV405" s="15"/>
      <c r="AW405" s="15"/>
      <c r="AX405" s="15"/>
      <c r="AY405" s="15"/>
      <c r="AZ405" s="15"/>
      <c r="BA405" s="15"/>
      <c r="BB405" s="15"/>
      <c r="BC405" s="15"/>
      <c r="BD405" s="15"/>
      <c r="BE405" s="15"/>
      <c r="BF405" s="15"/>
      <c r="BG405" s="15"/>
      <c r="BH405" s="15"/>
      <c r="BI405" s="15"/>
      <c r="BJ405" s="15"/>
      <c r="BK405" s="15"/>
      <c r="BL405" s="15"/>
    </row>
    <row r="406" spans="1:64" ht="62.25" customHeight="1" x14ac:dyDescent="0.25">
      <c r="A406" s="37" t="s">
        <v>952</v>
      </c>
      <c r="B406" s="44" t="s">
        <v>1012</v>
      </c>
      <c r="C406" s="52" t="s">
        <v>1013</v>
      </c>
      <c r="D406" s="39">
        <v>16.326000000000001</v>
      </c>
      <c r="E406" s="39">
        <v>0</v>
      </c>
      <c r="F406" s="39">
        <v>16.326000000000001</v>
      </c>
      <c r="G406" s="39">
        <v>0</v>
      </c>
      <c r="H406" s="39">
        <v>0</v>
      </c>
      <c r="I406" s="39">
        <v>0.26800000000000002</v>
      </c>
      <c r="J406" s="39">
        <v>0</v>
      </c>
      <c r="K406" s="39" t="s">
        <v>1014</v>
      </c>
      <c r="L406" s="39">
        <v>0</v>
      </c>
      <c r="M406" s="39">
        <v>0</v>
      </c>
      <c r="N406" s="39">
        <v>0</v>
      </c>
      <c r="O406" s="39">
        <v>0</v>
      </c>
      <c r="P406" s="39">
        <v>0</v>
      </c>
      <c r="Q406" s="39">
        <v>0</v>
      </c>
      <c r="R406" s="39">
        <v>0</v>
      </c>
      <c r="S406" s="39">
        <v>0</v>
      </c>
      <c r="T406" s="39">
        <v>0</v>
      </c>
      <c r="U406" s="39">
        <v>0</v>
      </c>
      <c r="V406" s="39">
        <v>0</v>
      </c>
      <c r="W406" s="39">
        <v>0</v>
      </c>
      <c r="X406" s="39">
        <v>0</v>
      </c>
      <c r="Y406" s="39">
        <v>0</v>
      </c>
      <c r="Z406" s="39">
        <v>0</v>
      </c>
      <c r="AA406" s="39">
        <v>0</v>
      </c>
      <c r="AB406" s="39">
        <v>0</v>
      </c>
      <c r="AC406" s="39">
        <v>0</v>
      </c>
      <c r="AD406" s="39">
        <v>0</v>
      </c>
      <c r="AE406" s="39">
        <f t="shared" si="130"/>
        <v>0</v>
      </c>
      <c r="AF406" s="65">
        <v>0</v>
      </c>
      <c r="AG406" s="39">
        <f t="shared" si="131"/>
        <v>-16.326000000000001</v>
      </c>
      <c r="AH406" s="65">
        <f t="shared" si="132"/>
        <v>-1</v>
      </c>
      <c r="AI406" s="40" t="s">
        <v>999</v>
      </c>
      <c r="AJ406" s="15"/>
      <c r="AK406" s="20"/>
      <c r="AM406" s="20"/>
      <c r="AV406" s="15"/>
      <c r="AW406" s="15"/>
      <c r="AX406" s="15"/>
      <c r="AY406" s="15"/>
      <c r="AZ406" s="15"/>
      <c r="BA406" s="15"/>
      <c r="BB406" s="15"/>
      <c r="BC406" s="15"/>
      <c r="BD406" s="15"/>
      <c r="BE406" s="15"/>
      <c r="BF406" s="15"/>
      <c r="BG406" s="15"/>
      <c r="BH406" s="15"/>
      <c r="BI406" s="15"/>
      <c r="BJ406" s="15"/>
      <c r="BK406" s="15"/>
      <c r="BL406" s="15"/>
    </row>
    <row r="407" spans="1:64" ht="45" customHeight="1" x14ac:dyDescent="0.25">
      <c r="A407" s="37" t="s">
        <v>952</v>
      </c>
      <c r="B407" s="44" t="s">
        <v>1015</v>
      </c>
      <c r="C407" s="52" t="s">
        <v>1016</v>
      </c>
      <c r="D407" s="39">
        <v>12.416</v>
      </c>
      <c r="E407" s="39">
        <v>0</v>
      </c>
      <c r="F407" s="39">
        <v>12.416</v>
      </c>
      <c r="G407" s="39">
        <v>0</v>
      </c>
      <c r="H407" s="39">
        <v>0</v>
      </c>
      <c r="I407" s="39">
        <v>0.17</v>
      </c>
      <c r="J407" s="39">
        <v>0</v>
      </c>
      <c r="K407" s="39" t="s">
        <v>1017</v>
      </c>
      <c r="L407" s="39">
        <v>0</v>
      </c>
      <c r="M407" s="39">
        <v>0</v>
      </c>
      <c r="N407" s="39">
        <v>0</v>
      </c>
      <c r="O407" s="39">
        <v>0</v>
      </c>
      <c r="P407" s="39">
        <v>0</v>
      </c>
      <c r="Q407" s="39">
        <v>0</v>
      </c>
      <c r="R407" s="39">
        <v>0</v>
      </c>
      <c r="S407" s="39">
        <v>0</v>
      </c>
      <c r="T407" s="39">
        <v>0</v>
      </c>
      <c r="U407" s="39">
        <v>0</v>
      </c>
      <c r="V407" s="39">
        <v>0</v>
      </c>
      <c r="W407" s="39">
        <v>0</v>
      </c>
      <c r="X407" s="39">
        <v>0</v>
      </c>
      <c r="Y407" s="39">
        <v>0</v>
      </c>
      <c r="Z407" s="39">
        <v>0</v>
      </c>
      <c r="AA407" s="39">
        <v>0</v>
      </c>
      <c r="AB407" s="39">
        <v>0</v>
      </c>
      <c r="AC407" s="39">
        <v>0</v>
      </c>
      <c r="AD407" s="39">
        <v>0</v>
      </c>
      <c r="AE407" s="39">
        <f t="shared" si="130"/>
        <v>0</v>
      </c>
      <c r="AF407" s="65">
        <v>0</v>
      </c>
      <c r="AG407" s="39">
        <f t="shared" si="131"/>
        <v>-12.416</v>
      </c>
      <c r="AH407" s="65">
        <f t="shared" si="132"/>
        <v>-1</v>
      </c>
      <c r="AI407" s="40" t="s">
        <v>999</v>
      </c>
      <c r="AJ407" s="15"/>
      <c r="AK407" s="20"/>
      <c r="AM407" s="20"/>
      <c r="AV407" s="15"/>
      <c r="AW407" s="15"/>
      <c r="AX407" s="15"/>
      <c r="AY407" s="15"/>
      <c r="AZ407" s="15"/>
      <c r="BA407" s="15"/>
      <c r="BB407" s="15"/>
      <c r="BC407" s="15"/>
      <c r="BD407" s="15"/>
      <c r="BE407" s="15"/>
      <c r="BF407" s="15"/>
      <c r="BG407" s="15"/>
      <c r="BH407" s="15"/>
      <c r="BI407" s="15"/>
      <c r="BJ407" s="15"/>
      <c r="BK407" s="15"/>
      <c r="BL407" s="15"/>
    </row>
    <row r="408" spans="1:64" ht="45" customHeight="1" x14ac:dyDescent="0.25">
      <c r="A408" s="37" t="s">
        <v>952</v>
      </c>
      <c r="B408" s="44" t="s">
        <v>1018</v>
      </c>
      <c r="C408" s="52" t="s">
        <v>1019</v>
      </c>
      <c r="D408" s="39">
        <v>6.6890000000000001</v>
      </c>
      <c r="E408" s="39">
        <v>0</v>
      </c>
      <c r="F408" s="39">
        <v>6.6890000000000001</v>
      </c>
      <c r="G408" s="39">
        <v>0</v>
      </c>
      <c r="H408" s="39">
        <v>0</v>
      </c>
      <c r="I408" s="39">
        <v>0.13</v>
      </c>
      <c r="J408" s="39">
        <v>0</v>
      </c>
      <c r="K408" s="39" t="s">
        <v>1020</v>
      </c>
      <c r="L408" s="39">
        <v>0</v>
      </c>
      <c r="M408" s="39">
        <v>0</v>
      </c>
      <c r="N408" s="39">
        <v>0</v>
      </c>
      <c r="O408" s="39">
        <v>0</v>
      </c>
      <c r="P408" s="39">
        <v>0</v>
      </c>
      <c r="Q408" s="39">
        <v>0</v>
      </c>
      <c r="R408" s="39">
        <v>0</v>
      </c>
      <c r="S408" s="39">
        <v>0</v>
      </c>
      <c r="T408" s="39">
        <v>0</v>
      </c>
      <c r="U408" s="39">
        <v>0</v>
      </c>
      <c r="V408" s="39">
        <v>0</v>
      </c>
      <c r="W408" s="39">
        <v>0</v>
      </c>
      <c r="X408" s="39">
        <v>0</v>
      </c>
      <c r="Y408" s="39">
        <v>0</v>
      </c>
      <c r="Z408" s="39">
        <v>0</v>
      </c>
      <c r="AA408" s="39">
        <v>0</v>
      </c>
      <c r="AB408" s="39">
        <v>0</v>
      </c>
      <c r="AC408" s="39">
        <v>0</v>
      </c>
      <c r="AD408" s="39">
        <v>0</v>
      </c>
      <c r="AE408" s="39">
        <f t="shared" si="130"/>
        <v>0</v>
      </c>
      <c r="AF408" s="65">
        <v>0</v>
      </c>
      <c r="AG408" s="39">
        <f t="shared" si="131"/>
        <v>-6.6890000000000001</v>
      </c>
      <c r="AH408" s="65">
        <f t="shared" si="132"/>
        <v>-1</v>
      </c>
      <c r="AI408" s="40" t="s">
        <v>999</v>
      </c>
      <c r="AJ408" s="15"/>
      <c r="AK408" s="20"/>
      <c r="AM408" s="20"/>
      <c r="AV408" s="15"/>
      <c r="AW408" s="15"/>
      <c r="AX408" s="15"/>
      <c r="AY408" s="15"/>
      <c r="AZ408" s="15"/>
      <c r="BA408" s="15"/>
      <c r="BB408" s="15"/>
      <c r="BC408" s="15"/>
      <c r="BD408" s="15"/>
      <c r="BE408" s="15"/>
      <c r="BF408" s="15"/>
      <c r="BG408" s="15"/>
      <c r="BH408" s="15"/>
      <c r="BI408" s="15"/>
      <c r="BJ408" s="15"/>
      <c r="BK408" s="15"/>
      <c r="BL408" s="15"/>
    </row>
    <row r="409" spans="1:64" ht="45" customHeight="1" x14ac:dyDescent="0.25">
      <c r="A409" s="37" t="s">
        <v>952</v>
      </c>
      <c r="B409" s="44" t="s">
        <v>1021</v>
      </c>
      <c r="C409" s="52" t="s">
        <v>1022</v>
      </c>
      <c r="D409" s="39">
        <v>32.85</v>
      </c>
      <c r="E409" s="39">
        <v>0</v>
      </c>
      <c r="F409" s="39">
        <v>32.85</v>
      </c>
      <c r="G409" s="39">
        <v>0</v>
      </c>
      <c r="H409" s="39">
        <v>0</v>
      </c>
      <c r="I409" s="39">
        <v>0.52</v>
      </c>
      <c r="J409" s="39">
        <v>0</v>
      </c>
      <c r="K409" s="39" t="s">
        <v>1023</v>
      </c>
      <c r="L409" s="39">
        <v>0</v>
      </c>
      <c r="M409" s="39">
        <v>0</v>
      </c>
      <c r="N409" s="39">
        <v>0</v>
      </c>
      <c r="O409" s="39">
        <v>0</v>
      </c>
      <c r="P409" s="39">
        <v>0</v>
      </c>
      <c r="Q409" s="39">
        <v>0</v>
      </c>
      <c r="R409" s="39">
        <v>0</v>
      </c>
      <c r="S409" s="39">
        <v>0</v>
      </c>
      <c r="T409" s="39">
        <v>0</v>
      </c>
      <c r="U409" s="39">
        <v>0</v>
      </c>
      <c r="V409" s="39">
        <v>0</v>
      </c>
      <c r="W409" s="39">
        <v>0</v>
      </c>
      <c r="X409" s="39">
        <v>0</v>
      </c>
      <c r="Y409" s="39">
        <v>0</v>
      </c>
      <c r="Z409" s="39">
        <v>0</v>
      </c>
      <c r="AA409" s="39">
        <v>0</v>
      </c>
      <c r="AB409" s="39">
        <v>0</v>
      </c>
      <c r="AC409" s="39">
        <v>0</v>
      </c>
      <c r="AD409" s="39">
        <v>0</v>
      </c>
      <c r="AE409" s="39">
        <f t="shared" si="130"/>
        <v>0</v>
      </c>
      <c r="AF409" s="65">
        <v>0</v>
      </c>
      <c r="AG409" s="39">
        <f t="shared" si="131"/>
        <v>-32.85</v>
      </c>
      <c r="AH409" s="65">
        <f t="shared" si="132"/>
        <v>-1</v>
      </c>
      <c r="AI409" s="40" t="s">
        <v>999</v>
      </c>
      <c r="AJ409" s="15"/>
      <c r="AK409" s="20"/>
      <c r="AM409" s="20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  <c r="BF409" s="15"/>
      <c r="BG409" s="15"/>
      <c r="BH409" s="15"/>
      <c r="BI409" s="15"/>
      <c r="BJ409" s="15"/>
      <c r="BK409" s="15"/>
      <c r="BL409" s="15"/>
    </row>
    <row r="410" spans="1:64" ht="45" customHeight="1" x14ac:dyDescent="0.25">
      <c r="A410" s="37" t="s">
        <v>952</v>
      </c>
      <c r="B410" s="44" t="s">
        <v>1024</v>
      </c>
      <c r="C410" s="52" t="s">
        <v>1025</v>
      </c>
      <c r="D410" s="39">
        <v>7.5038301199999999</v>
      </c>
      <c r="E410" s="39">
        <v>0</v>
      </c>
      <c r="F410" s="39">
        <v>1.5</v>
      </c>
      <c r="G410" s="39">
        <v>0</v>
      </c>
      <c r="H410" s="39">
        <v>0</v>
      </c>
      <c r="I410" s="39">
        <v>2.5000000000000001E-2</v>
      </c>
      <c r="J410" s="39">
        <v>0</v>
      </c>
      <c r="K410" s="39" t="s">
        <v>1026</v>
      </c>
      <c r="L410" s="39">
        <v>0</v>
      </c>
      <c r="M410" s="39">
        <v>0</v>
      </c>
      <c r="N410" s="39">
        <v>0</v>
      </c>
      <c r="O410" s="39">
        <v>0</v>
      </c>
      <c r="P410" s="39">
        <v>0</v>
      </c>
      <c r="Q410" s="39">
        <v>0</v>
      </c>
      <c r="R410" s="39">
        <v>0</v>
      </c>
      <c r="S410" s="39">
        <v>1.5954210200000001</v>
      </c>
      <c r="T410" s="39">
        <v>0</v>
      </c>
      <c r="U410" s="39">
        <v>0</v>
      </c>
      <c r="V410" s="39">
        <v>0</v>
      </c>
      <c r="W410" s="39">
        <v>0</v>
      </c>
      <c r="X410" s="39" t="s">
        <v>1027</v>
      </c>
      <c r="Y410" s="39">
        <v>9</v>
      </c>
      <c r="Z410" s="39">
        <v>0</v>
      </c>
      <c r="AA410" s="39">
        <v>0</v>
      </c>
      <c r="AB410" s="39">
        <v>0</v>
      </c>
      <c r="AC410" s="39">
        <v>0</v>
      </c>
      <c r="AD410" s="39">
        <v>0</v>
      </c>
      <c r="AE410" s="39">
        <f t="shared" si="130"/>
        <v>0</v>
      </c>
      <c r="AF410" s="65">
        <v>0</v>
      </c>
      <c r="AG410" s="39">
        <f t="shared" si="131"/>
        <v>9.5421020000000079E-2</v>
      </c>
      <c r="AH410" s="65">
        <f t="shared" si="132"/>
        <v>6.3614013333333386E-2</v>
      </c>
      <c r="AI410" s="40" t="s">
        <v>37</v>
      </c>
      <c r="AJ410" s="15"/>
      <c r="AK410" s="20"/>
      <c r="AM410" s="20"/>
      <c r="AV410" s="15"/>
      <c r="AW410" s="15"/>
      <c r="AX410" s="15"/>
      <c r="AY410" s="15"/>
      <c r="AZ410" s="15"/>
      <c r="BA410" s="15"/>
      <c r="BB410" s="15"/>
      <c r="BC410" s="15"/>
      <c r="BD410" s="15"/>
      <c r="BE410" s="15"/>
      <c r="BF410" s="15"/>
      <c r="BG410" s="15"/>
      <c r="BH410" s="15"/>
      <c r="BI410" s="15"/>
      <c r="BJ410" s="15"/>
      <c r="BK410" s="15"/>
      <c r="BL410" s="15"/>
    </row>
    <row r="411" spans="1:64" ht="47.25" x14ac:dyDescent="0.25">
      <c r="A411" s="37" t="s">
        <v>952</v>
      </c>
      <c r="B411" s="44" t="s">
        <v>1028</v>
      </c>
      <c r="C411" s="52" t="s">
        <v>1029</v>
      </c>
      <c r="D411" s="39">
        <v>96.337000000000018</v>
      </c>
      <c r="E411" s="39">
        <v>0</v>
      </c>
      <c r="F411" s="39">
        <v>22</v>
      </c>
      <c r="G411" s="39">
        <v>0</v>
      </c>
      <c r="H411" s="39">
        <v>0</v>
      </c>
      <c r="I411" s="39">
        <v>0</v>
      </c>
      <c r="J411" s="39">
        <v>0</v>
      </c>
      <c r="K411" s="39" t="s">
        <v>1030</v>
      </c>
      <c r="L411" s="39">
        <v>0</v>
      </c>
      <c r="M411" s="39">
        <v>1.665</v>
      </c>
      <c r="N411" s="39">
        <v>0</v>
      </c>
      <c r="O411" s="39">
        <v>0</v>
      </c>
      <c r="P411" s="39">
        <v>0</v>
      </c>
      <c r="Q411" s="39">
        <v>0</v>
      </c>
      <c r="R411" s="39">
        <v>0</v>
      </c>
      <c r="S411" s="39">
        <v>17.685596320000002</v>
      </c>
      <c r="T411" s="39">
        <v>0</v>
      </c>
      <c r="U411" s="39">
        <v>0</v>
      </c>
      <c r="V411" s="39">
        <v>0</v>
      </c>
      <c r="W411" s="39">
        <v>0</v>
      </c>
      <c r="X411" s="39" t="s">
        <v>1031</v>
      </c>
      <c r="Y411" s="39">
        <v>0</v>
      </c>
      <c r="Z411" s="39">
        <v>1.5</v>
      </c>
      <c r="AA411" s="39">
        <v>0</v>
      </c>
      <c r="AB411" s="39">
        <v>0</v>
      </c>
      <c r="AC411" s="39">
        <v>0</v>
      </c>
      <c r="AD411" s="39">
        <v>0</v>
      </c>
      <c r="AE411" s="39">
        <f t="shared" si="130"/>
        <v>0</v>
      </c>
      <c r="AF411" s="65">
        <v>0</v>
      </c>
      <c r="AG411" s="39">
        <f t="shared" si="131"/>
        <v>-4.3144036799999981</v>
      </c>
      <c r="AH411" s="65">
        <f t="shared" si="132"/>
        <v>-0.1961092581818181</v>
      </c>
      <c r="AI411" s="40" t="s">
        <v>1032</v>
      </c>
      <c r="AJ411" s="15"/>
      <c r="AK411" s="20"/>
      <c r="AM411" s="20"/>
      <c r="AV411" s="15"/>
      <c r="AW411" s="15"/>
      <c r="AX411" s="15"/>
      <c r="AY411" s="15"/>
      <c r="AZ411" s="15"/>
      <c r="BA411" s="15"/>
      <c r="BB411" s="15"/>
      <c r="BC411" s="15"/>
      <c r="BD411" s="15"/>
      <c r="BE411" s="15"/>
      <c r="BF411" s="15"/>
      <c r="BG411" s="15"/>
      <c r="BH411" s="15"/>
      <c r="BI411" s="15"/>
      <c r="BJ411" s="15"/>
      <c r="BK411" s="15"/>
      <c r="BL411" s="15"/>
    </row>
    <row r="412" spans="1:64" ht="31.5" x14ac:dyDescent="0.25">
      <c r="A412" s="27" t="s">
        <v>1033</v>
      </c>
      <c r="B412" s="28" t="s">
        <v>225</v>
      </c>
      <c r="C412" s="29" t="s">
        <v>36</v>
      </c>
      <c r="D412" s="30">
        <f t="shared" ref="D412:AG412" si="133">SUM(D413:D440)</f>
        <v>1432.5926152794916</v>
      </c>
      <c r="E412" s="30">
        <f t="shared" si="133"/>
        <v>0</v>
      </c>
      <c r="F412" s="30">
        <f t="shared" si="133"/>
        <v>240.41055273000003</v>
      </c>
      <c r="G412" s="30">
        <f t="shared" si="133"/>
        <v>0</v>
      </c>
      <c r="H412" s="30">
        <f t="shared" si="133"/>
        <v>0</v>
      </c>
      <c r="I412" s="30">
        <f t="shared" si="133"/>
        <v>0</v>
      </c>
      <c r="J412" s="30">
        <f t="shared" si="133"/>
        <v>0</v>
      </c>
      <c r="K412" s="30">
        <f t="shared" si="133"/>
        <v>0</v>
      </c>
      <c r="L412" s="30">
        <f t="shared" si="133"/>
        <v>35</v>
      </c>
      <c r="M412" s="30">
        <f t="shared" si="133"/>
        <v>1.3</v>
      </c>
      <c r="N412" s="30">
        <f t="shared" si="133"/>
        <v>0</v>
      </c>
      <c r="O412" s="30">
        <f t="shared" si="133"/>
        <v>0</v>
      </c>
      <c r="P412" s="30">
        <f t="shared" si="133"/>
        <v>0</v>
      </c>
      <c r="Q412" s="30">
        <f t="shared" si="133"/>
        <v>3.0000000000000001E-3</v>
      </c>
      <c r="R412" s="30">
        <f t="shared" si="133"/>
        <v>0</v>
      </c>
      <c r="S412" s="30">
        <f t="shared" si="133"/>
        <v>109.62934692</v>
      </c>
      <c r="T412" s="30">
        <f t="shared" si="133"/>
        <v>0</v>
      </c>
      <c r="U412" s="30">
        <f t="shared" si="133"/>
        <v>0</v>
      </c>
      <c r="V412" s="30">
        <f t="shared" si="133"/>
        <v>0</v>
      </c>
      <c r="W412" s="30">
        <f t="shared" si="133"/>
        <v>0</v>
      </c>
      <c r="X412" s="30">
        <f t="shared" si="133"/>
        <v>0</v>
      </c>
      <c r="Y412" s="30">
        <f t="shared" si="133"/>
        <v>68</v>
      </c>
      <c r="Z412" s="30">
        <f t="shared" si="133"/>
        <v>2.4460699999999997</v>
      </c>
      <c r="AA412" s="30">
        <f t="shared" si="133"/>
        <v>0</v>
      </c>
      <c r="AB412" s="30">
        <f t="shared" si="133"/>
        <v>0</v>
      </c>
      <c r="AC412" s="30">
        <f t="shared" si="133"/>
        <v>0</v>
      </c>
      <c r="AD412" s="30">
        <f t="shared" si="133"/>
        <v>0</v>
      </c>
      <c r="AE412" s="30">
        <f t="shared" si="133"/>
        <v>0</v>
      </c>
      <c r="AF412" s="31">
        <v>0</v>
      </c>
      <c r="AG412" s="30">
        <f t="shared" si="133"/>
        <v>-130.78120581000005</v>
      </c>
      <c r="AH412" s="31">
        <f t="shared" si="132"/>
        <v>-0.54399111987766036</v>
      </c>
      <c r="AI412" s="32" t="s">
        <v>37</v>
      </c>
      <c r="AJ412" s="15"/>
      <c r="AK412" s="20"/>
      <c r="AM412" s="20"/>
      <c r="AV412" s="15"/>
      <c r="AW412" s="15"/>
      <c r="AX412" s="15"/>
      <c r="AY412" s="15"/>
      <c r="AZ412" s="15"/>
      <c r="BA412" s="15"/>
      <c r="BB412" s="15"/>
      <c r="BC412" s="15"/>
      <c r="BD412" s="15"/>
      <c r="BE412" s="15"/>
      <c r="BF412" s="15"/>
      <c r="BG412" s="15"/>
      <c r="BH412" s="15"/>
      <c r="BI412" s="15"/>
      <c r="BJ412" s="15"/>
      <c r="BK412" s="15"/>
      <c r="BL412" s="15"/>
    </row>
    <row r="413" spans="1:64" x14ac:dyDescent="0.25">
      <c r="A413" s="41" t="s">
        <v>1033</v>
      </c>
      <c r="B413" s="45" t="s">
        <v>1034</v>
      </c>
      <c r="C413" s="39" t="s">
        <v>1035</v>
      </c>
      <c r="D413" s="39">
        <v>6</v>
      </c>
      <c r="E413" s="49">
        <v>0</v>
      </c>
      <c r="F413" s="39">
        <v>0</v>
      </c>
      <c r="G413" s="39">
        <v>0</v>
      </c>
      <c r="H413" s="39">
        <v>0</v>
      </c>
      <c r="I413" s="49">
        <v>0</v>
      </c>
      <c r="J413" s="39">
        <v>0</v>
      </c>
      <c r="K413" s="39">
        <v>0</v>
      </c>
      <c r="L413" s="49">
        <v>0</v>
      </c>
      <c r="M413" s="49">
        <v>0</v>
      </c>
      <c r="N413" s="39">
        <v>0</v>
      </c>
      <c r="O413" s="49">
        <v>0</v>
      </c>
      <c r="P413" s="49">
        <v>0</v>
      </c>
      <c r="Q413" s="49">
        <v>0</v>
      </c>
      <c r="R413" s="39">
        <v>0</v>
      </c>
      <c r="S413" s="39">
        <v>0</v>
      </c>
      <c r="T413" s="39">
        <v>0</v>
      </c>
      <c r="U413" s="39">
        <v>0</v>
      </c>
      <c r="V413" s="39">
        <v>0</v>
      </c>
      <c r="W413" s="39">
        <v>0</v>
      </c>
      <c r="X413" s="39">
        <v>0</v>
      </c>
      <c r="Y413" s="39">
        <v>0</v>
      </c>
      <c r="Z413" s="39">
        <v>0</v>
      </c>
      <c r="AA413" s="39">
        <v>0</v>
      </c>
      <c r="AB413" s="39">
        <v>0</v>
      </c>
      <c r="AC413" s="39">
        <v>0</v>
      </c>
      <c r="AD413" s="39">
        <v>0</v>
      </c>
      <c r="AE413" s="39">
        <f t="shared" ref="AE413:AE440" si="134">R413-E413</f>
        <v>0</v>
      </c>
      <c r="AF413" s="65">
        <v>0</v>
      </c>
      <c r="AG413" s="39">
        <f t="shared" ref="AG413:AG440" si="135">S413-F413</f>
        <v>0</v>
      </c>
      <c r="AH413" s="65">
        <v>0</v>
      </c>
      <c r="AI413" s="40" t="s">
        <v>37</v>
      </c>
      <c r="AJ413" s="15"/>
      <c r="AK413" s="20"/>
      <c r="AM413" s="20"/>
      <c r="AV413" s="15"/>
      <c r="AW413" s="15"/>
      <c r="AX413" s="15"/>
      <c r="AY413" s="15"/>
      <c r="AZ413" s="15"/>
      <c r="BA413" s="15"/>
      <c r="BB413" s="15"/>
      <c r="BC413" s="15"/>
      <c r="BD413" s="15"/>
      <c r="BE413" s="15"/>
      <c r="BF413" s="15"/>
      <c r="BG413" s="15"/>
      <c r="BH413" s="15"/>
      <c r="BI413" s="15"/>
      <c r="BJ413" s="15"/>
      <c r="BK413" s="15"/>
      <c r="BL413" s="15"/>
    </row>
    <row r="414" spans="1:64" ht="31.5" x14ac:dyDescent="0.25">
      <c r="A414" s="41" t="s">
        <v>1033</v>
      </c>
      <c r="B414" s="45" t="s">
        <v>1036</v>
      </c>
      <c r="C414" s="39" t="s">
        <v>1037</v>
      </c>
      <c r="D414" s="39">
        <v>8.5</v>
      </c>
      <c r="E414" s="49">
        <v>0</v>
      </c>
      <c r="F414" s="39">
        <v>0</v>
      </c>
      <c r="G414" s="39">
        <v>0</v>
      </c>
      <c r="H414" s="39">
        <v>0</v>
      </c>
      <c r="I414" s="49">
        <v>0</v>
      </c>
      <c r="J414" s="39">
        <v>0</v>
      </c>
      <c r="K414" s="39">
        <v>0</v>
      </c>
      <c r="L414" s="49">
        <v>0</v>
      </c>
      <c r="M414" s="49">
        <v>0</v>
      </c>
      <c r="N414" s="39">
        <v>0</v>
      </c>
      <c r="O414" s="49">
        <v>0</v>
      </c>
      <c r="P414" s="49">
        <v>0</v>
      </c>
      <c r="Q414" s="49">
        <v>0</v>
      </c>
      <c r="R414" s="39">
        <v>0</v>
      </c>
      <c r="S414" s="39">
        <v>0</v>
      </c>
      <c r="T414" s="39">
        <v>0</v>
      </c>
      <c r="U414" s="39">
        <v>0</v>
      </c>
      <c r="V414" s="39">
        <v>0</v>
      </c>
      <c r="W414" s="39">
        <v>0</v>
      </c>
      <c r="X414" s="39">
        <v>0</v>
      </c>
      <c r="Y414" s="39">
        <v>0</v>
      </c>
      <c r="Z414" s="39">
        <v>0</v>
      </c>
      <c r="AA414" s="39">
        <v>0</v>
      </c>
      <c r="AB414" s="39">
        <v>0</v>
      </c>
      <c r="AC414" s="39">
        <v>0</v>
      </c>
      <c r="AD414" s="39">
        <v>0</v>
      </c>
      <c r="AE414" s="39">
        <f t="shared" si="134"/>
        <v>0</v>
      </c>
      <c r="AF414" s="65">
        <v>0</v>
      </c>
      <c r="AG414" s="39">
        <f t="shared" si="135"/>
        <v>0</v>
      </c>
      <c r="AH414" s="65">
        <v>0</v>
      </c>
      <c r="AI414" s="40" t="s">
        <v>37</v>
      </c>
      <c r="AJ414" s="15"/>
      <c r="AK414" s="20"/>
      <c r="AM414" s="20"/>
      <c r="AV414" s="15"/>
      <c r="AW414" s="15"/>
      <c r="AX414" s="15"/>
      <c r="AY414" s="15"/>
      <c r="AZ414" s="15"/>
      <c r="BA414" s="15"/>
      <c r="BB414" s="15"/>
      <c r="BC414" s="15"/>
      <c r="BD414" s="15"/>
      <c r="BE414" s="15"/>
      <c r="BF414" s="15"/>
      <c r="BG414" s="15"/>
      <c r="BH414" s="15"/>
      <c r="BI414" s="15"/>
      <c r="BJ414" s="15"/>
      <c r="BK414" s="15"/>
      <c r="BL414" s="15"/>
    </row>
    <row r="415" spans="1:64" ht="47.25" x14ac:dyDescent="0.25">
      <c r="A415" s="41" t="s">
        <v>1033</v>
      </c>
      <c r="B415" s="45" t="s">
        <v>1038</v>
      </c>
      <c r="C415" s="39" t="s">
        <v>1039</v>
      </c>
      <c r="D415" s="39">
        <v>197.9275531101695</v>
      </c>
      <c r="E415" s="49">
        <v>0</v>
      </c>
      <c r="F415" s="39">
        <v>11.391</v>
      </c>
      <c r="G415" s="39">
        <v>0</v>
      </c>
      <c r="H415" s="39">
        <v>0</v>
      </c>
      <c r="I415" s="49">
        <v>0</v>
      </c>
      <c r="J415" s="39">
        <v>0</v>
      </c>
      <c r="K415" s="39" t="s">
        <v>1040</v>
      </c>
      <c r="L415" s="49">
        <v>1</v>
      </c>
      <c r="M415" s="49">
        <v>0</v>
      </c>
      <c r="N415" s="39">
        <v>0</v>
      </c>
      <c r="O415" s="49">
        <v>0</v>
      </c>
      <c r="P415" s="49">
        <v>0</v>
      </c>
      <c r="Q415" s="49">
        <v>0</v>
      </c>
      <c r="R415" s="39">
        <v>0</v>
      </c>
      <c r="S415" s="39">
        <v>0</v>
      </c>
      <c r="T415" s="39">
        <v>0</v>
      </c>
      <c r="U415" s="39">
        <v>0</v>
      </c>
      <c r="V415" s="39">
        <v>0</v>
      </c>
      <c r="W415" s="39">
        <v>0</v>
      </c>
      <c r="X415" s="39">
        <v>0</v>
      </c>
      <c r="Y415" s="39">
        <v>0</v>
      </c>
      <c r="Z415" s="39">
        <v>0</v>
      </c>
      <c r="AA415" s="39">
        <v>0</v>
      </c>
      <c r="AB415" s="39">
        <v>0</v>
      </c>
      <c r="AC415" s="39">
        <v>0</v>
      </c>
      <c r="AD415" s="39">
        <v>0</v>
      </c>
      <c r="AE415" s="39">
        <f t="shared" si="134"/>
        <v>0</v>
      </c>
      <c r="AF415" s="65">
        <v>0</v>
      </c>
      <c r="AG415" s="39">
        <f t="shared" si="135"/>
        <v>-11.391</v>
      </c>
      <c r="AH415" s="65">
        <f t="shared" si="132"/>
        <v>-1</v>
      </c>
      <c r="AI415" s="40" t="s">
        <v>1041</v>
      </c>
      <c r="AJ415" s="15"/>
      <c r="AK415" s="20"/>
      <c r="AM415" s="20"/>
      <c r="AV415" s="15"/>
      <c r="AW415" s="15"/>
      <c r="AX415" s="15"/>
      <c r="AY415" s="15"/>
      <c r="AZ415" s="15"/>
      <c r="BA415" s="15"/>
      <c r="BB415" s="15"/>
      <c r="BC415" s="15"/>
      <c r="BD415" s="15"/>
      <c r="BE415" s="15"/>
      <c r="BF415" s="15"/>
      <c r="BG415" s="15"/>
      <c r="BH415" s="15"/>
      <c r="BI415" s="15"/>
      <c r="BJ415" s="15"/>
      <c r="BK415" s="15"/>
      <c r="BL415" s="15"/>
    </row>
    <row r="416" spans="1:64" ht="31.5" x14ac:dyDescent="0.25">
      <c r="A416" s="41" t="s">
        <v>1033</v>
      </c>
      <c r="B416" s="45" t="s">
        <v>1042</v>
      </c>
      <c r="C416" s="39" t="s">
        <v>1043</v>
      </c>
      <c r="D416" s="39">
        <v>230.28545000000003</v>
      </c>
      <c r="E416" s="49">
        <v>0</v>
      </c>
      <c r="F416" s="39">
        <v>5</v>
      </c>
      <c r="G416" s="39">
        <v>0</v>
      </c>
      <c r="H416" s="39">
        <v>0</v>
      </c>
      <c r="I416" s="49">
        <v>0</v>
      </c>
      <c r="J416" s="39">
        <v>0</v>
      </c>
      <c r="K416" s="39" t="s">
        <v>1044</v>
      </c>
      <c r="L416" s="49">
        <v>1</v>
      </c>
      <c r="M416" s="49">
        <v>0</v>
      </c>
      <c r="N416" s="39">
        <v>0</v>
      </c>
      <c r="O416" s="49">
        <v>0</v>
      </c>
      <c r="P416" s="49">
        <v>0</v>
      </c>
      <c r="Q416" s="49">
        <v>0</v>
      </c>
      <c r="R416" s="39">
        <v>0</v>
      </c>
      <c r="S416" s="39">
        <v>4.7733101299999996</v>
      </c>
      <c r="T416" s="39">
        <v>0</v>
      </c>
      <c r="U416" s="39">
        <v>0</v>
      </c>
      <c r="V416" s="39">
        <v>0</v>
      </c>
      <c r="W416" s="39">
        <v>0</v>
      </c>
      <c r="X416" s="39" t="s">
        <v>1045</v>
      </c>
      <c r="Y416" s="39">
        <v>6</v>
      </c>
      <c r="Z416" s="39">
        <v>0</v>
      </c>
      <c r="AA416" s="39">
        <v>0</v>
      </c>
      <c r="AB416" s="39">
        <v>0</v>
      </c>
      <c r="AC416" s="39">
        <v>0</v>
      </c>
      <c r="AD416" s="39">
        <v>0</v>
      </c>
      <c r="AE416" s="39">
        <f t="shared" si="134"/>
        <v>0</v>
      </c>
      <c r="AF416" s="65">
        <v>0</v>
      </c>
      <c r="AG416" s="39">
        <f t="shared" si="135"/>
        <v>-0.2266898700000004</v>
      </c>
      <c r="AH416" s="65">
        <f t="shared" si="132"/>
        <v>-4.5337974000000079E-2</v>
      </c>
      <c r="AI416" s="40" t="s">
        <v>37</v>
      </c>
      <c r="AJ416" s="15"/>
      <c r="AK416" s="20"/>
      <c r="AM416" s="20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  <c r="BF416" s="15"/>
      <c r="BG416" s="15"/>
      <c r="BH416" s="15"/>
      <c r="BI416" s="15"/>
      <c r="BJ416" s="15"/>
      <c r="BK416" s="15"/>
      <c r="BL416" s="15"/>
    </row>
    <row r="417" spans="1:64" ht="31.5" x14ac:dyDescent="0.25">
      <c r="A417" s="41" t="s">
        <v>1033</v>
      </c>
      <c r="B417" s="45" t="s">
        <v>1046</v>
      </c>
      <c r="C417" s="39" t="s">
        <v>1047</v>
      </c>
      <c r="D417" s="39">
        <v>2.9249779399999998</v>
      </c>
      <c r="E417" s="49">
        <v>0</v>
      </c>
      <c r="F417" s="39">
        <v>0.9</v>
      </c>
      <c r="G417" s="39">
        <v>0</v>
      </c>
      <c r="H417" s="39">
        <v>0</v>
      </c>
      <c r="I417" s="49">
        <v>0</v>
      </c>
      <c r="J417" s="39">
        <v>0</v>
      </c>
      <c r="K417" s="39" t="s">
        <v>1048</v>
      </c>
      <c r="L417" s="49">
        <v>1</v>
      </c>
      <c r="M417" s="49">
        <v>0</v>
      </c>
      <c r="N417" s="39">
        <v>0</v>
      </c>
      <c r="O417" s="49">
        <v>0</v>
      </c>
      <c r="P417" s="49">
        <v>0</v>
      </c>
      <c r="Q417" s="49">
        <v>0</v>
      </c>
      <c r="R417" s="39">
        <v>0</v>
      </c>
      <c r="S417" s="39">
        <v>0</v>
      </c>
      <c r="T417" s="39">
        <v>0</v>
      </c>
      <c r="U417" s="39">
        <v>0</v>
      </c>
      <c r="V417" s="39">
        <v>0</v>
      </c>
      <c r="W417" s="39">
        <v>0</v>
      </c>
      <c r="X417" s="39">
        <v>0</v>
      </c>
      <c r="Y417" s="39">
        <v>0</v>
      </c>
      <c r="Z417" s="39">
        <v>0</v>
      </c>
      <c r="AA417" s="39">
        <v>0</v>
      </c>
      <c r="AB417" s="39">
        <v>0</v>
      </c>
      <c r="AC417" s="39">
        <v>0</v>
      </c>
      <c r="AD417" s="39">
        <v>0</v>
      </c>
      <c r="AE417" s="39">
        <f t="shared" si="134"/>
        <v>0</v>
      </c>
      <c r="AF417" s="65">
        <v>0</v>
      </c>
      <c r="AG417" s="39">
        <f t="shared" si="135"/>
        <v>-0.9</v>
      </c>
      <c r="AH417" s="65">
        <f t="shared" si="132"/>
        <v>-1</v>
      </c>
      <c r="AI417" s="40" t="s">
        <v>1049</v>
      </c>
      <c r="AJ417" s="15"/>
      <c r="AK417" s="20"/>
      <c r="AM417" s="20"/>
      <c r="AV417" s="15"/>
      <c r="AW417" s="15"/>
      <c r="AX417" s="15"/>
      <c r="AY417" s="15"/>
      <c r="AZ417" s="15"/>
      <c r="BA417" s="15"/>
      <c r="BB417" s="15"/>
      <c r="BC417" s="15"/>
      <c r="BD417" s="15"/>
      <c r="BE417" s="15"/>
      <c r="BF417" s="15"/>
      <c r="BG417" s="15"/>
      <c r="BH417" s="15"/>
      <c r="BI417" s="15"/>
      <c r="BJ417" s="15"/>
      <c r="BK417" s="15"/>
      <c r="BL417" s="15"/>
    </row>
    <row r="418" spans="1:64" ht="31.5" x14ac:dyDescent="0.25">
      <c r="A418" s="41" t="s">
        <v>1033</v>
      </c>
      <c r="B418" s="45" t="s">
        <v>1050</v>
      </c>
      <c r="C418" s="39" t="s">
        <v>1051</v>
      </c>
      <c r="D418" s="39">
        <v>6.9</v>
      </c>
      <c r="E418" s="49">
        <v>0</v>
      </c>
      <c r="F418" s="39">
        <v>0</v>
      </c>
      <c r="G418" s="39">
        <v>0</v>
      </c>
      <c r="H418" s="39">
        <v>0</v>
      </c>
      <c r="I418" s="49">
        <v>0</v>
      </c>
      <c r="J418" s="39">
        <v>0</v>
      </c>
      <c r="K418" s="39">
        <v>0</v>
      </c>
      <c r="L418" s="49">
        <v>0</v>
      </c>
      <c r="M418" s="49">
        <v>0</v>
      </c>
      <c r="N418" s="39">
        <v>0</v>
      </c>
      <c r="O418" s="49">
        <v>0</v>
      </c>
      <c r="P418" s="49">
        <v>0</v>
      </c>
      <c r="Q418" s="49">
        <v>0</v>
      </c>
      <c r="R418" s="39">
        <v>0</v>
      </c>
      <c r="S418" s="39">
        <v>0</v>
      </c>
      <c r="T418" s="39">
        <v>0</v>
      </c>
      <c r="U418" s="39">
        <v>0</v>
      </c>
      <c r="V418" s="39">
        <v>0</v>
      </c>
      <c r="W418" s="39">
        <v>0</v>
      </c>
      <c r="X418" s="39">
        <v>0</v>
      </c>
      <c r="Y418" s="39">
        <v>0</v>
      </c>
      <c r="Z418" s="39">
        <v>0</v>
      </c>
      <c r="AA418" s="39">
        <v>0</v>
      </c>
      <c r="AB418" s="39">
        <v>0</v>
      </c>
      <c r="AC418" s="39">
        <v>0</v>
      </c>
      <c r="AD418" s="39">
        <v>0</v>
      </c>
      <c r="AE418" s="39">
        <f t="shared" si="134"/>
        <v>0</v>
      </c>
      <c r="AF418" s="65">
        <v>0</v>
      </c>
      <c r="AG418" s="39">
        <f t="shared" si="135"/>
        <v>0</v>
      </c>
      <c r="AH418" s="65">
        <v>0</v>
      </c>
      <c r="AI418" s="40" t="s">
        <v>37</v>
      </c>
      <c r="AJ418" s="15"/>
      <c r="AK418" s="20"/>
      <c r="AM418" s="20"/>
      <c r="AV418" s="15"/>
      <c r="AW418" s="15"/>
      <c r="AX418" s="15"/>
      <c r="AY418" s="15"/>
      <c r="AZ418" s="15"/>
      <c r="BA418" s="15"/>
      <c r="BB418" s="15"/>
      <c r="BC418" s="15"/>
      <c r="BD418" s="15"/>
      <c r="BE418" s="15"/>
      <c r="BF418" s="15"/>
      <c r="BG418" s="15"/>
      <c r="BH418" s="15"/>
      <c r="BI418" s="15"/>
      <c r="BJ418" s="15"/>
      <c r="BK418" s="15"/>
      <c r="BL418" s="15"/>
    </row>
    <row r="419" spans="1:64" ht="31.5" x14ac:dyDescent="0.25">
      <c r="A419" s="41" t="s">
        <v>1033</v>
      </c>
      <c r="B419" s="45" t="s">
        <v>1052</v>
      </c>
      <c r="C419" s="39" t="s">
        <v>1053</v>
      </c>
      <c r="D419" s="39">
        <v>5.4993526499999996</v>
      </c>
      <c r="E419" s="49">
        <v>0</v>
      </c>
      <c r="F419" s="39">
        <v>5.4993526499999996</v>
      </c>
      <c r="G419" s="39">
        <v>0</v>
      </c>
      <c r="H419" s="39">
        <v>0</v>
      </c>
      <c r="I419" s="49">
        <v>0</v>
      </c>
      <c r="J419" s="39">
        <v>0</v>
      </c>
      <c r="K419" s="39" t="s">
        <v>1054</v>
      </c>
      <c r="L419" s="49">
        <v>1</v>
      </c>
      <c r="M419" s="49">
        <v>0</v>
      </c>
      <c r="N419" s="39">
        <v>0</v>
      </c>
      <c r="O419" s="49">
        <v>0</v>
      </c>
      <c r="P419" s="49">
        <v>0</v>
      </c>
      <c r="Q419" s="49">
        <v>0</v>
      </c>
      <c r="R419" s="39">
        <v>0</v>
      </c>
      <c r="S419" s="39">
        <v>1.77981097</v>
      </c>
      <c r="T419" s="39">
        <v>0</v>
      </c>
      <c r="U419" s="39">
        <v>0</v>
      </c>
      <c r="V419" s="39">
        <v>0</v>
      </c>
      <c r="W419" s="39">
        <v>0</v>
      </c>
      <c r="X419" s="39" t="s">
        <v>1054</v>
      </c>
      <c r="Y419" s="39">
        <v>1</v>
      </c>
      <c r="Z419" s="39">
        <v>0</v>
      </c>
      <c r="AA419" s="39">
        <v>0</v>
      </c>
      <c r="AB419" s="39">
        <v>0</v>
      </c>
      <c r="AC419" s="39">
        <v>0</v>
      </c>
      <c r="AD419" s="39">
        <v>0</v>
      </c>
      <c r="AE419" s="39">
        <f t="shared" si="134"/>
        <v>0</v>
      </c>
      <c r="AF419" s="65">
        <v>0</v>
      </c>
      <c r="AG419" s="39">
        <f t="shared" si="135"/>
        <v>-3.7195416799999999</v>
      </c>
      <c r="AH419" s="65">
        <f t="shared" si="132"/>
        <v>-0.67635991301630749</v>
      </c>
      <c r="AI419" s="40" t="s">
        <v>1032</v>
      </c>
      <c r="AJ419" s="15"/>
      <c r="AK419" s="20"/>
      <c r="AM419" s="20"/>
      <c r="AV419" s="15"/>
      <c r="AW419" s="15"/>
      <c r="AX419" s="15"/>
      <c r="AY419" s="15"/>
      <c r="AZ419" s="15"/>
      <c r="BA419" s="15"/>
      <c r="BB419" s="15"/>
      <c r="BC419" s="15"/>
      <c r="BD419" s="15"/>
      <c r="BE419" s="15"/>
      <c r="BF419" s="15"/>
      <c r="BG419" s="15"/>
      <c r="BH419" s="15"/>
      <c r="BI419" s="15"/>
      <c r="BJ419" s="15"/>
      <c r="BK419" s="15"/>
      <c r="BL419" s="15"/>
    </row>
    <row r="420" spans="1:64" ht="47.25" x14ac:dyDescent="0.25">
      <c r="A420" s="41" t="s">
        <v>1033</v>
      </c>
      <c r="B420" s="45" t="s">
        <v>1055</v>
      </c>
      <c r="C420" s="39" t="s">
        <v>1056</v>
      </c>
      <c r="D420" s="39">
        <v>64.988804389999999</v>
      </c>
      <c r="E420" s="49">
        <v>0</v>
      </c>
      <c r="F420" s="39">
        <v>34.988804389999999</v>
      </c>
      <c r="G420" s="39">
        <v>0</v>
      </c>
      <c r="H420" s="39">
        <v>0</v>
      </c>
      <c r="I420" s="49">
        <v>0</v>
      </c>
      <c r="J420" s="39">
        <v>0</v>
      </c>
      <c r="K420" s="39" t="s">
        <v>1057</v>
      </c>
      <c r="L420" s="49">
        <v>1</v>
      </c>
      <c r="M420" s="49">
        <v>0</v>
      </c>
      <c r="N420" s="39">
        <v>0</v>
      </c>
      <c r="O420" s="49">
        <v>0</v>
      </c>
      <c r="P420" s="49">
        <v>0</v>
      </c>
      <c r="Q420" s="49">
        <v>0</v>
      </c>
      <c r="R420" s="39">
        <v>0</v>
      </c>
      <c r="S420" s="39">
        <v>0</v>
      </c>
      <c r="T420" s="39">
        <v>0</v>
      </c>
      <c r="U420" s="39">
        <v>0</v>
      </c>
      <c r="V420" s="39">
        <v>0</v>
      </c>
      <c r="W420" s="39">
        <v>0</v>
      </c>
      <c r="X420" s="39">
        <v>0</v>
      </c>
      <c r="Y420" s="39">
        <v>0</v>
      </c>
      <c r="Z420" s="39">
        <v>0</v>
      </c>
      <c r="AA420" s="39">
        <v>0</v>
      </c>
      <c r="AB420" s="39">
        <v>0</v>
      </c>
      <c r="AC420" s="39">
        <v>0</v>
      </c>
      <c r="AD420" s="39">
        <v>0</v>
      </c>
      <c r="AE420" s="39">
        <f t="shared" si="134"/>
        <v>0</v>
      </c>
      <c r="AF420" s="65">
        <v>0</v>
      </c>
      <c r="AG420" s="39">
        <f t="shared" si="135"/>
        <v>-34.988804389999999</v>
      </c>
      <c r="AH420" s="65">
        <f t="shared" si="132"/>
        <v>-1</v>
      </c>
      <c r="AI420" s="40" t="s">
        <v>1058</v>
      </c>
      <c r="AJ420" s="15"/>
      <c r="AK420" s="20"/>
      <c r="AM420" s="20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  <c r="BF420" s="15"/>
      <c r="BG420" s="15"/>
      <c r="BH420" s="15"/>
      <c r="BI420" s="15"/>
      <c r="BJ420" s="15"/>
      <c r="BK420" s="15"/>
      <c r="BL420" s="15"/>
    </row>
    <row r="421" spans="1:64" ht="47.25" x14ac:dyDescent="0.25">
      <c r="A421" s="41" t="s">
        <v>1033</v>
      </c>
      <c r="B421" s="45" t="s">
        <v>1059</v>
      </c>
      <c r="C421" s="39" t="s">
        <v>1060</v>
      </c>
      <c r="D421" s="39">
        <v>61.027000000000001</v>
      </c>
      <c r="E421" s="49">
        <v>0</v>
      </c>
      <c r="F421" s="39">
        <v>38.778721130000001</v>
      </c>
      <c r="G421" s="39">
        <v>0</v>
      </c>
      <c r="H421" s="39">
        <v>0</v>
      </c>
      <c r="I421" s="49">
        <v>0</v>
      </c>
      <c r="J421" s="39">
        <v>0</v>
      </c>
      <c r="K421" s="39" t="s">
        <v>1061</v>
      </c>
      <c r="L421" s="49">
        <v>0</v>
      </c>
      <c r="M421" s="49">
        <v>1.028</v>
      </c>
      <c r="N421" s="39">
        <v>0</v>
      </c>
      <c r="O421" s="49">
        <v>0</v>
      </c>
      <c r="P421" s="49">
        <v>0</v>
      </c>
      <c r="Q421" s="49">
        <v>0</v>
      </c>
      <c r="R421" s="39">
        <v>0</v>
      </c>
      <c r="S421" s="39">
        <v>46.010618379999997</v>
      </c>
      <c r="T421" s="39">
        <v>0</v>
      </c>
      <c r="U421" s="39">
        <v>0</v>
      </c>
      <c r="V421" s="39">
        <v>0</v>
      </c>
      <c r="W421" s="39">
        <v>0</v>
      </c>
      <c r="X421" s="39" t="s">
        <v>1062</v>
      </c>
      <c r="Y421" s="39">
        <v>0</v>
      </c>
      <c r="Z421" s="39">
        <v>1.57</v>
      </c>
      <c r="AA421" s="39">
        <v>0</v>
      </c>
      <c r="AB421" s="39">
        <v>0</v>
      </c>
      <c r="AC421" s="39">
        <v>0</v>
      </c>
      <c r="AD421" s="39">
        <v>0</v>
      </c>
      <c r="AE421" s="39">
        <f t="shared" si="134"/>
        <v>0</v>
      </c>
      <c r="AF421" s="65">
        <v>0</v>
      </c>
      <c r="AG421" s="39">
        <f t="shared" si="135"/>
        <v>7.2318972499999958</v>
      </c>
      <c r="AH421" s="65">
        <f t="shared" si="132"/>
        <v>0.18649138082084027</v>
      </c>
      <c r="AI421" s="40" t="s">
        <v>1063</v>
      </c>
      <c r="AJ421" s="15"/>
      <c r="AK421" s="20"/>
      <c r="AM421" s="20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  <c r="BF421" s="15"/>
      <c r="BG421" s="15"/>
      <c r="BH421" s="15"/>
      <c r="BI421" s="15"/>
      <c r="BJ421" s="15"/>
      <c r="BK421" s="15"/>
      <c r="BL421" s="15"/>
    </row>
    <row r="422" spans="1:64" ht="42" customHeight="1" x14ac:dyDescent="0.25">
      <c r="A422" s="41" t="s">
        <v>1033</v>
      </c>
      <c r="B422" s="45" t="s">
        <v>1064</v>
      </c>
      <c r="C422" s="39" t="s">
        <v>1065</v>
      </c>
      <c r="D422" s="39">
        <v>15.127559999999999</v>
      </c>
      <c r="E422" s="49">
        <v>0</v>
      </c>
      <c r="F422" s="39">
        <v>0</v>
      </c>
      <c r="G422" s="39">
        <v>0</v>
      </c>
      <c r="H422" s="39">
        <v>0</v>
      </c>
      <c r="I422" s="49">
        <v>0</v>
      </c>
      <c r="J422" s="39">
        <v>0</v>
      </c>
      <c r="K422" s="39">
        <v>0</v>
      </c>
      <c r="L422" s="49">
        <v>0</v>
      </c>
      <c r="M422" s="49">
        <v>0</v>
      </c>
      <c r="N422" s="39">
        <v>0</v>
      </c>
      <c r="O422" s="49">
        <v>0</v>
      </c>
      <c r="P422" s="49">
        <v>0</v>
      </c>
      <c r="Q422" s="49">
        <v>0</v>
      </c>
      <c r="R422" s="39">
        <v>0</v>
      </c>
      <c r="S422" s="39">
        <v>0</v>
      </c>
      <c r="T422" s="39">
        <v>0</v>
      </c>
      <c r="U422" s="39">
        <v>0</v>
      </c>
      <c r="V422" s="39">
        <v>0</v>
      </c>
      <c r="W422" s="39">
        <v>0</v>
      </c>
      <c r="X422" s="39">
        <v>0</v>
      </c>
      <c r="Y422" s="39">
        <v>0</v>
      </c>
      <c r="Z422" s="39">
        <v>0</v>
      </c>
      <c r="AA422" s="39">
        <v>0</v>
      </c>
      <c r="AB422" s="39">
        <v>0</v>
      </c>
      <c r="AC422" s="39">
        <v>0</v>
      </c>
      <c r="AD422" s="39">
        <v>0</v>
      </c>
      <c r="AE422" s="39">
        <f t="shared" si="134"/>
        <v>0</v>
      </c>
      <c r="AF422" s="65">
        <v>0</v>
      </c>
      <c r="AG422" s="39">
        <f t="shared" si="135"/>
        <v>0</v>
      </c>
      <c r="AH422" s="65">
        <v>0</v>
      </c>
      <c r="AI422" s="40" t="s">
        <v>37</v>
      </c>
      <c r="AJ422" s="15"/>
      <c r="AK422" s="20"/>
      <c r="AM422" s="20"/>
      <c r="AV422" s="15"/>
      <c r="AW422" s="15"/>
      <c r="AX422" s="15"/>
      <c r="AY422" s="15"/>
      <c r="AZ422" s="15"/>
      <c r="BA422" s="15"/>
      <c r="BB422" s="15"/>
      <c r="BC422" s="15"/>
      <c r="BD422" s="15"/>
      <c r="BE422" s="15"/>
      <c r="BF422" s="15"/>
      <c r="BG422" s="15"/>
      <c r="BH422" s="15"/>
      <c r="BI422" s="15"/>
      <c r="BJ422" s="15"/>
      <c r="BK422" s="15"/>
      <c r="BL422" s="15"/>
    </row>
    <row r="423" spans="1:64" ht="110.25" x14ac:dyDescent="0.25">
      <c r="A423" s="41" t="s">
        <v>1033</v>
      </c>
      <c r="B423" s="45" t="s">
        <v>1066</v>
      </c>
      <c r="C423" s="39" t="s">
        <v>1067</v>
      </c>
      <c r="D423" s="39">
        <v>112.42034255932204</v>
      </c>
      <c r="E423" s="49">
        <v>0</v>
      </c>
      <c r="F423" s="39">
        <v>20.945</v>
      </c>
      <c r="G423" s="39">
        <v>0</v>
      </c>
      <c r="H423" s="39">
        <v>0</v>
      </c>
      <c r="I423" s="49">
        <v>0</v>
      </c>
      <c r="J423" s="39">
        <v>0</v>
      </c>
      <c r="K423" s="39" t="s">
        <v>1068</v>
      </c>
      <c r="L423" s="49">
        <v>0</v>
      </c>
      <c r="M423" s="49">
        <v>0.27200000000000002</v>
      </c>
      <c r="N423" s="39">
        <v>0</v>
      </c>
      <c r="O423" s="49">
        <v>0</v>
      </c>
      <c r="P423" s="49">
        <v>0</v>
      </c>
      <c r="Q423" s="49">
        <v>0</v>
      </c>
      <c r="R423" s="39">
        <v>0</v>
      </c>
      <c r="S423" s="39">
        <v>25.616824999999999</v>
      </c>
      <c r="T423" s="39">
        <v>0</v>
      </c>
      <c r="U423" s="39">
        <v>0</v>
      </c>
      <c r="V423" s="39">
        <v>0</v>
      </c>
      <c r="W423" s="39">
        <v>0</v>
      </c>
      <c r="X423" s="39" t="s">
        <v>1069</v>
      </c>
      <c r="Y423" s="39">
        <v>16</v>
      </c>
      <c r="Z423" s="39">
        <v>0.43419999999999997</v>
      </c>
      <c r="AA423" s="39">
        <v>0</v>
      </c>
      <c r="AB423" s="39">
        <v>0</v>
      </c>
      <c r="AC423" s="39">
        <v>0</v>
      </c>
      <c r="AD423" s="39">
        <v>0</v>
      </c>
      <c r="AE423" s="39">
        <f t="shared" si="134"/>
        <v>0</v>
      </c>
      <c r="AF423" s="65">
        <v>0</v>
      </c>
      <c r="AG423" s="39">
        <f t="shared" si="135"/>
        <v>4.6718249999999983</v>
      </c>
      <c r="AH423" s="65">
        <f t="shared" si="132"/>
        <v>0.22305204105991874</v>
      </c>
      <c r="AI423" s="40" t="s">
        <v>1070</v>
      </c>
      <c r="AJ423" s="15"/>
      <c r="AK423" s="20"/>
      <c r="AM423" s="20"/>
      <c r="AV423" s="15"/>
      <c r="AW423" s="15"/>
      <c r="AX423" s="15"/>
      <c r="AY423" s="15"/>
      <c r="AZ423" s="15"/>
      <c r="BA423" s="15"/>
      <c r="BB423" s="15"/>
      <c r="BC423" s="15"/>
      <c r="BD423" s="15"/>
      <c r="BE423" s="15"/>
      <c r="BF423" s="15"/>
      <c r="BG423" s="15"/>
      <c r="BH423" s="15"/>
      <c r="BI423" s="15"/>
      <c r="BJ423" s="15"/>
      <c r="BK423" s="15"/>
      <c r="BL423" s="15"/>
    </row>
    <row r="424" spans="1:64" ht="125.25" customHeight="1" x14ac:dyDescent="0.25">
      <c r="A424" s="41" t="s">
        <v>1033</v>
      </c>
      <c r="B424" s="45" t="s">
        <v>1071</v>
      </c>
      <c r="C424" s="39" t="s">
        <v>1072</v>
      </c>
      <c r="D424" s="39">
        <v>68.545257579999998</v>
      </c>
      <c r="E424" s="49">
        <v>0</v>
      </c>
      <c r="F424" s="39">
        <v>10.59</v>
      </c>
      <c r="G424" s="39">
        <v>0</v>
      </c>
      <c r="H424" s="39">
        <v>0</v>
      </c>
      <c r="I424" s="49">
        <v>0</v>
      </c>
      <c r="J424" s="39">
        <v>0</v>
      </c>
      <c r="K424" s="39" t="s">
        <v>1073</v>
      </c>
      <c r="L424" s="49">
        <v>1</v>
      </c>
      <c r="M424" s="49">
        <v>0</v>
      </c>
      <c r="N424" s="39">
        <v>0</v>
      </c>
      <c r="O424" s="49">
        <v>0</v>
      </c>
      <c r="P424" s="49">
        <v>0</v>
      </c>
      <c r="Q424" s="49">
        <v>0</v>
      </c>
      <c r="R424" s="39">
        <v>0</v>
      </c>
      <c r="S424" s="39">
        <v>5.20378761</v>
      </c>
      <c r="T424" s="39">
        <v>0</v>
      </c>
      <c r="U424" s="39">
        <v>0</v>
      </c>
      <c r="V424" s="39">
        <v>0</v>
      </c>
      <c r="W424" s="39">
        <v>0</v>
      </c>
      <c r="X424" s="39" t="s">
        <v>1074</v>
      </c>
      <c r="Y424" s="39">
        <v>9</v>
      </c>
      <c r="Z424" s="39">
        <v>0.44186999999999999</v>
      </c>
      <c r="AA424" s="39">
        <v>0</v>
      </c>
      <c r="AB424" s="39">
        <v>0</v>
      </c>
      <c r="AC424" s="39">
        <v>0</v>
      </c>
      <c r="AD424" s="39">
        <v>0</v>
      </c>
      <c r="AE424" s="39">
        <f t="shared" si="134"/>
        <v>0</v>
      </c>
      <c r="AF424" s="65">
        <v>0</v>
      </c>
      <c r="AG424" s="39">
        <f t="shared" si="135"/>
        <v>-5.3862123899999998</v>
      </c>
      <c r="AH424" s="65">
        <f t="shared" si="132"/>
        <v>-0.50861306798866857</v>
      </c>
      <c r="AI424" s="40" t="s">
        <v>1075</v>
      </c>
      <c r="AJ424" s="15"/>
      <c r="AK424" s="20"/>
      <c r="AM424" s="20"/>
      <c r="AV424" s="15"/>
      <c r="AW424" s="15"/>
      <c r="AX424" s="15"/>
      <c r="AY424" s="15"/>
      <c r="AZ424" s="15"/>
      <c r="BA424" s="15"/>
      <c r="BB424" s="15"/>
      <c r="BC424" s="15"/>
      <c r="BD424" s="15"/>
      <c r="BE424" s="15"/>
      <c r="BF424" s="15"/>
      <c r="BG424" s="15"/>
      <c r="BH424" s="15"/>
      <c r="BI424" s="15"/>
      <c r="BJ424" s="15"/>
      <c r="BK424" s="15"/>
      <c r="BL424" s="15"/>
    </row>
    <row r="425" spans="1:64" ht="286.5" customHeight="1" x14ac:dyDescent="0.25">
      <c r="A425" s="37" t="s">
        <v>1033</v>
      </c>
      <c r="B425" s="58" t="s">
        <v>1076</v>
      </c>
      <c r="C425" s="52" t="s">
        <v>1077</v>
      </c>
      <c r="D425" s="39">
        <v>11.12652265</v>
      </c>
      <c r="E425" s="39">
        <v>0</v>
      </c>
      <c r="F425" s="39">
        <v>11.12652265</v>
      </c>
      <c r="G425" s="39">
        <v>0</v>
      </c>
      <c r="H425" s="39">
        <v>0</v>
      </c>
      <c r="I425" s="39">
        <v>0</v>
      </c>
      <c r="J425" s="39">
        <v>0</v>
      </c>
      <c r="K425" s="39" t="s">
        <v>1078</v>
      </c>
      <c r="L425" s="39">
        <v>1</v>
      </c>
      <c r="M425" s="39">
        <v>0</v>
      </c>
      <c r="N425" s="39">
        <v>0</v>
      </c>
      <c r="O425" s="39">
        <v>0</v>
      </c>
      <c r="P425" s="39">
        <v>0</v>
      </c>
      <c r="Q425" s="39">
        <v>0</v>
      </c>
      <c r="R425" s="39">
        <v>0</v>
      </c>
      <c r="S425" s="39">
        <v>0</v>
      </c>
      <c r="T425" s="39">
        <v>0</v>
      </c>
      <c r="U425" s="39">
        <v>0</v>
      </c>
      <c r="V425" s="39">
        <v>0</v>
      </c>
      <c r="W425" s="39">
        <v>0</v>
      </c>
      <c r="X425" s="39">
        <v>0</v>
      </c>
      <c r="Y425" s="39">
        <v>0</v>
      </c>
      <c r="Z425" s="39">
        <v>0</v>
      </c>
      <c r="AA425" s="39">
        <v>0</v>
      </c>
      <c r="AB425" s="39">
        <v>0</v>
      </c>
      <c r="AC425" s="39">
        <v>0</v>
      </c>
      <c r="AD425" s="39">
        <v>0</v>
      </c>
      <c r="AE425" s="39">
        <f t="shared" si="134"/>
        <v>0</v>
      </c>
      <c r="AF425" s="65">
        <v>0</v>
      </c>
      <c r="AG425" s="39">
        <f t="shared" si="135"/>
        <v>-11.12652265</v>
      </c>
      <c r="AH425" s="65">
        <f t="shared" si="132"/>
        <v>-1</v>
      </c>
      <c r="AI425" s="40" t="s">
        <v>1079</v>
      </c>
      <c r="AJ425" s="15"/>
      <c r="AK425" s="20"/>
      <c r="AM425" s="20"/>
      <c r="AV425" s="15"/>
      <c r="AW425" s="15"/>
      <c r="AX425" s="15"/>
      <c r="AY425" s="15"/>
      <c r="AZ425" s="15"/>
      <c r="BA425" s="15"/>
      <c r="BB425" s="15"/>
      <c r="BC425" s="15"/>
      <c r="BD425" s="15"/>
      <c r="BE425" s="15"/>
      <c r="BF425" s="15"/>
      <c r="BG425" s="15"/>
      <c r="BH425" s="15"/>
      <c r="BI425" s="15"/>
      <c r="BJ425" s="15"/>
      <c r="BK425" s="15"/>
      <c r="BL425" s="15"/>
    </row>
    <row r="426" spans="1:64" ht="31.5" x14ac:dyDescent="0.25">
      <c r="A426" s="41" t="s">
        <v>1033</v>
      </c>
      <c r="B426" s="42" t="s">
        <v>1080</v>
      </c>
      <c r="C426" s="57" t="s">
        <v>1081</v>
      </c>
      <c r="D426" s="39">
        <v>46.695263619999999</v>
      </c>
      <c r="E426" s="39">
        <v>0</v>
      </c>
      <c r="F426" s="39">
        <v>0</v>
      </c>
      <c r="G426" s="39">
        <v>0</v>
      </c>
      <c r="H426" s="39">
        <v>0</v>
      </c>
      <c r="I426" s="39">
        <v>0</v>
      </c>
      <c r="J426" s="39">
        <v>0</v>
      </c>
      <c r="K426" s="39">
        <v>0</v>
      </c>
      <c r="L426" s="39">
        <v>0</v>
      </c>
      <c r="M426" s="39">
        <v>0</v>
      </c>
      <c r="N426" s="39">
        <v>0</v>
      </c>
      <c r="O426" s="39">
        <v>0</v>
      </c>
      <c r="P426" s="39">
        <v>0</v>
      </c>
      <c r="Q426" s="39">
        <v>0</v>
      </c>
      <c r="R426" s="39">
        <v>0</v>
      </c>
      <c r="S426" s="39">
        <v>0</v>
      </c>
      <c r="T426" s="39">
        <v>0</v>
      </c>
      <c r="U426" s="39">
        <v>0</v>
      </c>
      <c r="V426" s="39">
        <v>0</v>
      </c>
      <c r="W426" s="39">
        <v>0</v>
      </c>
      <c r="X426" s="39">
        <v>0</v>
      </c>
      <c r="Y426" s="39">
        <v>0</v>
      </c>
      <c r="Z426" s="39">
        <v>0</v>
      </c>
      <c r="AA426" s="39">
        <v>0</v>
      </c>
      <c r="AB426" s="39">
        <v>0</v>
      </c>
      <c r="AC426" s="39">
        <v>0</v>
      </c>
      <c r="AD426" s="39">
        <v>0</v>
      </c>
      <c r="AE426" s="39">
        <f t="shared" si="134"/>
        <v>0</v>
      </c>
      <c r="AF426" s="65">
        <v>0</v>
      </c>
      <c r="AG426" s="39">
        <f t="shared" si="135"/>
        <v>0</v>
      </c>
      <c r="AH426" s="65">
        <v>0</v>
      </c>
      <c r="AI426" s="40" t="s">
        <v>37</v>
      </c>
      <c r="AJ426" s="15"/>
      <c r="AK426" s="20"/>
      <c r="AM426" s="20"/>
      <c r="AV426" s="15"/>
      <c r="AW426" s="15"/>
      <c r="AX426" s="15"/>
      <c r="AY426" s="15"/>
      <c r="AZ426" s="15"/>
      <c r="BA426" s="15"/>
      <c r="BB426" s="15"/>
      <c r="BC426" s="15"/>
      <c r="BD426" s="15"/>
      <c r="BE426" s="15"/>
      <c r="BF426" s="15"/>
      <c r="BG426" s="15"/>
      <c r="BH426" s="15"/>
      <c r="BI426" s="15"/>
      <c r="BJ426" s="15"/>
      <c r="BK426" s="15"/>
      <c r="BL426" s="15"/>
    </row>
    <row r="427" spans="1:64" ht="31.5" x14ac:dyDescent="0.25">
      <c r="A427" s="37" t="s">
        <v>1033</v>
      </c>
      <c r="B427" s="58" t="s">
        <v>1082</v>
      </c>
      <c r="C427" s="52" t="s">
        <v>1083</v>
      </c>
      <c r="D427" s="39">
        <v>72.465000000000003</v>
      </c>
      <c r="E427" s="39">
        <v>0</v>
      </c>
      <c r="F427" s="39">
        <v>0</v>
      </c>
      <c r="G427" s="39">
        <v>0</v>
      </c>
      <c r="H427" s="39">
        <v>0</v>
      </c>
      <c r="I427" s="39">
        <v>0</v>
      </c>
      <c r="J427" s="39">
        <v>0</v>
      </c>
      <c r="K427" s="39">
        <v>0</v>
      </c>
      <c r="L427" s="39">
        <v>0</v>
      </c>
      <c r="M427" s="39">
        <v>0</v>
      </c>
      <c r="N427" s="39">
        <v>0</v>
      </c>
      <c r="O427" s="39">
        <v>0</v>
      </c>
      <c r="P427" s="39">
        <v>0</v>
      </c>
      <c r="Q427" s="39">
        <v>0</v>
      </c>
      <c r="R427" s="39">
        <v>0</v>
      </c>
      <c r="S427" s="39">
        <v>0</v>
      </c>
      <c r="T427" s="39">
        <v>0</v>
      </c>
      <c r="U427" s="39">
        <v>0</v>
      </c>
      <c r="V427" s="39">
        <v>0</v>
      </c>
      <c r="W427" s="39">
        <v>0</v>
      </c>
      <c r="X427" s="39">
        <v>0</v>
      </c>
      <c r="Y427" s="39">
        <v>0</v>
      </c>
      <c r="Z427" s="39">
        <v>0</v>
      </c>
      <c r="AA427" s="39">
        <v>0</v>
      </c>
      <c r="AB427" s="39">
        <v>0</v>
      </c>
      <c r="AC427" s="39">
        <v>0</v>
      </c>
      <c r="AD427" s="39">
        <v>0</v>
      </c>
      <c r="AE427" s="39">
        <f t="shared" si="134"/>
        <v>0</v>
      </c>
      <c r="AF427" s="65">
        <v>0</v>
      </c>
      <c r="AG427" s="39">
        <f t="shared" si="135"/>
        <v>0</v>
      </c>
      <c r="AH427" s="65">
        <v>0</v>
      </c>
      <c r="AI427" s="40" t="s">
        <v>37</v>
      </c>
      <c r="AJ427" s="15"/>
      <c r="AK427" s="20"/>
      <c r="AM427" s="20"/>
      <c r="AV427" s="15"/>
      <c r="AW427" s="15"/>
      <c r="AX427" s="15"/>
      <c r="AY427" s="15"/>
      <c r="AZ427" s="15"/>
      <c r="BA427" s="15"/>
      <c r="BB427" s="15"/>
      <c r="BC427" s="15"/>
      <c r="BD427" s="15"/>
      <c r="BE427" s="15"/>
      <c r="BF427" s="15"/>
      <c r="BG427" s="15"/>
      <c r="BH427" s="15"/>
      <c r="BI427" s="15"/>
      <c r="BJ427" s="15"/>
      <c r="BK427" s="15"/>
      <c r="BL427" s="15"/>
    </row>
    <row r="428" spans="1:64" ht="43.5" customHeight="1" x14ac:dyDescent="0.25">
      <c r="A428" s="37" t="s">
        <v>1033</v>
      </c>
      <c r="B428" s="58" t="s">
        <v>1084</v>
      </c>
      <c r="C428" s="52" t="s">
        <v>1085</v>
      </c>
      <c r="D428" s="39">
        <v>4.1512188500000002</v>
      </c>
      <c r="E428" s="39">
        <v>0</v>
      </c>
      <c r="F428" s="39">
        <v>4.1512188500000002</v>
      </c>
      <c r="G428" s="39">
        <v>0</v>
      </c>
      <c r="H428" s="39">
        <v>0</v>
      </c>
      <c r="I428" s="39">
        <v>0</v>
      </c>
      <c r="J428" s="39">
        <v>0</v>
      </c>
      <c r="K428" s="39" t="s">
        <v>1086</v>
      </c>
      <c r="L428" s="39">
        <v>1</v>
      </c>
      <c r="M428" s="39">
        <v>0</v>
      </c>
      <c r="N428" s="39">
        <v>0</v>
      </c>
      <c r="O428" s="39">
        <v>0</v>
      </c>
      <c r="P428" s="39">
        <v>0</v>
      </c>
      <c r="Q428" s="39">
        <v>0</v>
      </c>
      <c r="R428" s="39">
        <v>0</v>
      </c>
      <c r="S428" s="39">
        <v>4.2916263200000007</v>
      </c>
      <c r="T428" s="39">
        <v>0</v>
      </c>
      <c r="U428" s="39">
        <v>0</v>
      </c>
      <c r="V428" s="39">
        <v>0</v>
      </c>
      <c r="W428" s="39">
        <v>0</v>
      </c>
      <c r="X428" s="39" t="s">
        <v>1087</v>
      </c>
      <c r="Y428" s="39">
        <v>1</v>
      </c>
      <c r="Z428" s="39">
        <v>0</v>
      </c>
      <c r="AA428" s="39">
        <v>0</v>
      </c>
      <c r="AB428" s="39">
        <v>0</v>
      </c>
      <c r="AC428" s="39">
        <v>0</v>
      </c>
      <c r="AD428" s="39">
        <v>0</v>
      </c>
      <c r="AE428" s="39">
        <f t="shared" si="134"/>
        <v>0</v>
      </c>
      <c r="AF428" s="65">
        <v>0</v>
      </c>
      <c r="AG428" s="39">
        <f t="shared" si="135"/>
        <v>0.14040747000000042</v>
      </c>
      <c r="AH428" s="65">
        <f t="shared" si="132"/>
        <v>3.3823191470620829E-2</v>
      </c>
      <c r="AI428" s="40" t="s">
        <v>37</v>
      </c>
      <c r="AJ428" s="15"/>
      <c r="AK428" s="20"/>
      <c r="AM428" s="20"/>
      <c r="AV428" s="15"/>
      <c r="AW428" s="15"/>
      <c r="AX428" s="15"/>
      <c r="AY428" s="15"/>
      <c r="AZ428" s="15"/>
      <c r="BA428" s="15"/>
      <c r="BB428" s="15"/>
      <c r="BC428" s="15"/>
      <c r="BD428" s="15"/>
      <c r="BE428" s="15"/>
      <c r="BF428" s="15"/>
      <c r="BG428" s="15"/>
      <c r="BH428" s="15"/>
      <c r="BI428" s="15"/>
      <c r="BJ428" s="15"/>
      <c r="BK428" s="15"/>
      <c r="BL428" s="15"/>
    </row>
    <row r="429" spans="1:64" ht="31.5" x14ac:dyDescent="0.25">
      <c r="A429" s="37" t="s">
        <v>1033</v>
      </c>
      <c r="B429" s="58" t="s">
        <v>1088</v>
      </c>
      <c r="C429" s="52" t="s">
        <v>1089</v>
      </c>
      <c r="D429" s="39">
        <v>9.9311082000000006</v>
      </c>
      <c r="E429" s="39">
        <v>0</v>
      </c>
      <c r="F429" s="39">
        <v>2.5416988700000003</v>
      </c>
      <c r="G429" s="39">
        <v>0</v>
      </c>
      <c r="H429" s="39">
        <v>0</v>
      </c>
      <c r="I429" s="39">
        <v>0</v>
      </c>
      <c r="J429" s="39">
        <v>0</v>
      </c>
      <c r="K429" s="39" t="s">
        <v>305</v>
      </c>
      <c r="L429" s="39">
        <v>1</v>
      </c>
      <c r="M429" s="39">
        <v>0</v>
      </c>
      <c r="N429" s="39">
        <v>0</v>
      </c>
      <c r="O429" s="39">
        <v>0</v>
      </c>
      <c r="P429" s="39">
        <v>0</v>
      </c>
      <c r="Q429" s="39">
        <v>0</v>
      </c>
      <c r="R429" s="39">
        <v>0</v>
      </c>
      <c r="S429" s="39">
        <v>0</v>
      </c>
      <c r="T429" s="39">
        <v>0</v>
      </c>
      <c r="U429" s="39">
        <v>0</v>
      </c>
      <c r="V429" s="39">
        <v>0</v>
      </c>
      <c r="W429" s="39">
        <v>0</v>
      </c>
      <c r="X429" s="39">
        <v>0</v>
      </c>
      <c r="Y429" s="39">
        <v>0</v>
      </c>
      <c r="Z429" s="39">
        <v>0</v>
      </c>
      <c r="AA429" s="39">
        <v>0</v>
      </c>
      <c r="AB429" s="39">
        <v>0</v>
      </c>
      <c r="AC429" s="39">
        <v>0</v>
      </c>
      <c r="AD429" s="39">
        <v>0</v>
      </c>
      <c r="AE429" s="39">
        <f t="shared" si="134"/>
        <v>0</v>
      </c>
      <c r="AF429" s="65">
        <v>0</v>
      </c>
      <c r="AG429" s="39">
        <f t="shared" si="135"/>
        <v>-2.5416988700000003</v>
      </c>
      <c r="AH429" s="65">
        <f t="shared" si="132"/>
        <v>-1</v>
      </c>
      <c r="AI429" s="40" t="s">
        <v>306</v>
      </c>
      <c r="AJ429" s="15"/>
      <c r="AK429" s="20"/>
      <c r="AM429" s="20"/>
      <c r="AV429" s="15"/>
      <c r="AW429" s="15"/>
      <c r="AX429" s="15"/>
      <c r="AY429" s="15"/>
      <c r="AZ429" s="15"/>
      <c r="BA429" s="15"/>
      <c r="BB429" s="15"/>
      <c r="BC429" s="15"/>
      <c r="BD429" s="15"/>
      <c r="BE429" s="15"/>
      <c r="BF429" s="15"/>
      <c r="BG429" s="15"/>
      <c r="BH429" s="15"/>
      <c r="BI429" s="15"/>
      <c r="BJ429" s="15"/>
      <c r="BK429" s="15"/>
      <c r="BL429" s="15"/>
    </row>
    <row r="430" spans="1:64" ht="47.25" x14ac:dyDescent="0.25">
      <c r="A430" s="37" t="s">
        <v>1033</v>
      </c>
      <c r="B430" s="58" t="s">
        <v>1090</v>
      </c>
      <c r="C430" s="52" t="s">
        <v>1091</v>
      </c>
      <c r="D430" s="39">
        <v>11.8</v>
      </c>
      <c r="E430" s="39">
        <v>0</v>
      </c>
      <c r="F430" s="39">
        <v>11.8</v>
      </c>
      <c r="G430" s="39">
        <v>0</v>
      </c>
      <c r="H430" s="39">
        <v>0</v>
      </c>
      <c r="I430" s="39">
        <v>0</v>
      </c>
      <c r="J430" s="39">
        <v>0</v>
      </c>
      <c r="K430" s="39" t="s">
        <v>320</v>
      </c>
      <c r="L430" s="39">
        <v>1</v>
      </c>
      <c r="M430" s="39">
        <v>0</v>
      </c>
      <c r="N430" s="39">
        <v>0</v>
      </c>
      <c r="O430" s="39">
        <v>0</v>
      </c>
      <c r="P430" s="39">
        <v>0</v>
      </c>
      <c r="Q430" s="39">
        <v>0</v>
      </c>
      <c r="R430" s="39">
        <v>0</v>
      </c>
      <c r="S430" s="39">
        <v>0</v>
      </c>
      <c r="T430" s="39">
        <v>0</v>
      </c>
      <c r="U430" s="39">
        <v>0</v>
      </c>
      <c r="V430" s="39">
        <v>0</v>
      </c>
      <c r="W430" s="39">
        <v>0</v>
      </c>
      <c r="X430" s="39">
        <v>0</v>
      </c>
      <c r="Y430" s="39">
        <v>0</v>
      </c>
      <c r="Z430" s="39">
        <v>0</v>
      </c>
      <c r="AA430" s="39">
        <v>0</v>
      </c>
      <c r="AB430" s="39">
        <v>0</v>
      </c>
      <c r="AC430" s="39">
        <v>0</v>
      </c>
      <c r="AD430" s="39">
        <v>0</v>
      </c>
      <c r="AE430" s="39">
        <f t="shared" si="134"/>
        <v>0</v>
      </c>
      <c r="AF430" s="65">
        <v>0</v>
      </c>
      <c r="AG430" s="39">
        <f t="shared" si="135"/>
        <v>-11.8</v>
      </c>
      <c r="AH430" s="65">
        <f t="shared" si="132"/>
        <v>-1</v>
      </c>
      <c r="AI430" s="40" t="s">
        <v>1092</v>
      </c>
      <c r="AJ430" s="15"/>
      <c r="AK430" s="20"/>
      <c r="AM430" s="20"/>
      <c r="AV430" s="15"/>
      <c r="AW430" s="15"/>
      <c r="AX430" s="15"/>
      <c r="AY430" s="15"/>
      <c r="AZ430" s="15"/>
      <c r="BA430" s="15"/>
      <c r="BB430" s="15"/>
      <c r="BC430" s="15"/>
      <c r="BD430" s="15"/>
      <c r="BE430" s="15"/>
      <c r="BF430" s="15"/>
      <c r="BG430" s="15"/>
      <c r="BH430" s="15"/>
      <c r="BI430" s="15"/>
      <c r="BJ430" s="15"/>
      <c r="BK430" s="15"/>
      <c r="BL430" s="15"/>
    </row>
    <row r="431" spans="1:64" ht="47.25" x14ac:dyDescent="0.25">
      <c r="A431" s="37" t="s">
        <v>1033</v>
      </c>
      <c r="B431" s="58" t="s">
        <v>1093</v>
      </c>
      <c r="C431" s="52" t="s">
        <v>1094</v>
      </c>
      <c r="D431" s="39">
        <v>21.449000000000002</v>
      </c>
      <c r="E431" s="39">
        <v>0</v>
      </c>
      <c r="F431" s="39">
        <v>21.449000000000002</v>
      </c>
      <c r="G431" s="39">
        <v>0</v>
      </c>
      <c r="H431" s="39">
        <v>0</v>
      </c>
      <c r="I431" s="39">
        <v>0</v>
      </c>
      <c r="J431" s="39">
        <v>0</v>
      </c>
      <c r="K431" s="39" t="s">
        <v>1095</v>
      </c>
      <c r="L431" s="39">
        <v>16</v>
      </c>
      <c r="M431" s="39">
        <v>0</v>
      </c>
      <c r="N431" s="39">
        <v>0</v>
      </c>
      <c r="O431" s="39">
        <v>0</v>
      </c>
      <c r="P431" s="39">
        <v>0</v>
      </c>
      <c r="Q431" s="39">
        <v>0</v>
      </c>
      <c r="R431" s="39">
        <v>0</v>
      </c>
      <c r="S431" s="39">
        <v>19.607827059999998</v>
      </c>
      <c r="T431" s="39">
        <v>0</v>
      </c>
      <c r="U431" s="39">
        <v>0</v>
      </c>
      <c r="V431" s="39">
        <v>0</v>
      </c>
      <c r="W431" s="39">
        <v>0</v>
      </c>
      <c r="X431" s="39" t="s">
        <v>1095</v>
      </c>
      <c r="Y431" s="39">
        <v>16</v>
      </c>
      <c r="Z431" s="39">
        <v>0</v>
      </c>
      <c r="AA431" s="39">
        <v>0</v>
      </c>
      <c r="AB431" s="39">
        <v>0</v>
      </c>
      <c r="AC431" s="39">
        <v>0</v>
      </c>
      <c r="AD431" s="39">
        <v>0</v>
      </c>
      <c r="AE431" s="39">
        <f t="shared" si="134"/>
        <v>0</v>
      </c>
      <c r="AF431" s="65">
        <v>0</v>
      </c>
      <c r="AG431" s="39">
        <f t="shared" si="135"/>
        <v>-1.8411729400000034</v>
      </c>
      <c r="AH431" s="65">
        <f t="shared" si="132"/>
        <v>-8.5839570143130373E-2</v>
      </c>
      <c r="AI431" s="40" t="s">
        <v>37</v>
      </c>
      <c r="AJ431" s="15"/>
      <c r="AK431" s="20"/>
      <c r="AM431" s="20"/>
      <c r="AV431" s="15"/>
      <c r="AW431" s="15"/>
      <c r="AX431" s="15"/>
      <c r="AY431" s="15"/>
      <c r="AZ431" s="15"/>
      <c r="BA431" s="15"/>
      <c r="BB431" s="15"/>
      <c r="BC431" s="15"/>
      <c r="BD431" s="15"/>
      <c r="BE431" s="15"/>
      <c r="BF431" s="15"/>
      <c r="BG431" s="15"/>
      <c r="BH431" s="15"/>
      <c r="BI431" s="15"/>
      <c r="BJ431" s="15"/>
      <c r="BK431" s="15"/>
      <c r="BL431" s="15"/>
    </row>
    <row r="432" spans="1:64" ht="47.25" x14ac:dyDescent="0.25">
      <c r="A432" s="37" t="s">
        <v>1033</v>
      </c>
      <c r="B432" s="58" t="s">
        <v>1096</v>
      </c>
      <c r="C432" s="52" t="s">
        <v>1097</v>
      </c>
      <c r="D432" s="39">
        <v>6</v>
      </c>
      <c r="E432" s="39">
        <v>0</v>
      </c>
      <c r="F432" s="39">
        <v>6</v>
      </c>
      <c r="G432" s="39">
        <v>0</v>
      </c>
      <c r="H432" s="39">
        <v>0</v>
      </c>
      <c r="I432" s="39">
        <v>0</v>
      </c>
      <c r="J432" s="39">
        <v>0</v>
      </c>
      <c r="K432" s="39" t="s">
        <v>1098</v>
      </c>
      <c r="L432" s="39">
        <v>1</v>
      </c>
      <c r="M432" s="39">
        <v>0</v>
      </c>
      <c r="N432" s="39">
        <v>0</v>
      </c>
      <c r="O432" s="39">
        <v>0</v>
      </c>
      <c r="P432" s="39">
        <v>0</v>
      </c>
      <c r="Q432" s="39">
        <v>0</v>
      </c>
      <c r="R432" s="39">
        <v>0</v>
      </c>
      <c r="S432" s="39">
        <v>0.66590970999999999</v>
      </c>
      <c r="T432" s="39">
        <v>0</v>
      </c>
      <c r="U432" s="39">
        <v>0</v>
      </c>
      <c r="V432" s="39">
        <v>0</v>
      </c>
      <c r="W432" s="39">
        <v>0</v>
      </c>
      <c r="X432" s="39" t="s">
        <v>1098</v>
      </c>
      <c r="Y432" s="39">
        <v>1</v>
      </c>
      <c r="Z432" s="39">
        <v>0</v>
      </c>
      <c r="AA432" s="39">
        <v>0</v>
      </c>
      <c r="AB432" s="39">
        <v>0</v>
      </c>
      <c r="AC432" s="39">
        <v>0</v>
      </c>
      <c r="AD432" s="39">
        <v>0</v>
      </c>
      <c r="AE432" s="39">
        <f t="shared" si="134"/>
        <v>0</v>
      </c>
      <c r="AF432" s="65">
        <v>0</v>
      </c>
      <c r="AG432" s="39">
        <f t="shared" si="135"/>
        <v>-5.3340902899999998</v>
      </c>
      <c r="AH432" s="65">
        <f t="shared" si="132"/>
        <v>-0.88901504833333334</v>
      </c>
      <c r="AI432" s="40" t="s">
        <v>1099</v>
      </c>
      <c r="AJ432" s="15"/>
      <c r="AK432" s="20"/>
      <c r="AM432" s="20"/>
      <c r="AV432" s="15"/>
      <c r="AW432" s="15"/>
      <c r="AX432" s="15"/>
      <c r="AY432" s="15"/>
      <c r="AZ432" s="15"/>
      <c r="BA432" s="15"/>
      <c r="BB432" s="15"/>
      <c r="BC432" s="15"/>
      <c r="BD432" s="15"/>
      <c r="BE432" s="15"/>
      <c r="BF432" s="15"/>
      <c r="BG432" s="15"/>
      <c r="BH432" s="15"/>
      <c r="BI432" s="15"/>
      <c r="BJ432" s="15"/>
      <c r="BK432" s="15"/>
      <c r="BL432" s="15"/>
    </row>
    <row r="433" spans="1:64" ht="63" x14ac:dyDescent="0.25">
      <c r="A433" s="37" t="s">
        <v>1033</v>
      </c>
      <c r="B433" s="58" t="s">
        <v>1100</v>
      </c>
      <c r="C433" s="52" t="s">
        <v>1101</v>
      </c>
      <c r="D433" s="39">
        <v>40</v>
      </c>
      <c r="E433" s="39">
        <v>0</v>
      </c>
      <c r="F433" s="39">
        <v>40</v>
      </c>
      <c r="G433" s="39">
        <v>0</v>
      </c>
      <c r="H433" s="39">
        <v>0</v>
      </c>
      <c r="I433" s="39">
        <v>0</v>
      </c>
      <c r="J433" s="39">
        <v>0</v>
      </c>
      <c r="K433" s="39" t="s">
        <v>1102</v>
      </c>
      <c r="L433" s="39">
        <v>1</v>
      </c>
      <c r="M433" s="39">
        <v>0</v>
      </c>
      <c r="N433" s="39">
        <v>0</v>
      </c>
      <c r="O433" s="39">
        <v>0</v>
      </c>
      <c r="P433" s="39">
        <v>0</v>
      </c>
      <c r="Q433" s="39">
        <v>3.0000000000000001E-3</v>
      </c>
      <c r="R433" s="39">
        <v>0</v>
      </c>
      <c r="S433" s="39">
        <v>0</v>
      </c>
      <c r="T433" s="39">
        <v>0</v>
      </c>
      <c r="U433" s="39">
        <v>0</v>
      </c>
      <c r="V433" s="39">
        <v>0</v>
      </c>
      <c r="W433" s="39">
        <v>0</v>
      </c>
      <c r="X433" s="39">
        <v>0</v>
      </c>
      <c r="Y433" s="39">
        <v>0</v>
      </c>
      <c r="Z433" s="39">
        <v>0</v>
      </c>
      <c r="AA433" s="39">
        <v>0</v>
      </c>
      <c r="AB433" s="39">
        <v>0</v>
      </c>
      <c r="AC433" s="39">
        <v>0</v>
      </c>
      <c r="AD433" s="39">
        <v>0</v>
      </c>
      <c r="AE433" s="39">
        <f t="shared" si="134"/>
        <v>0</v>
      </c>
      <c r="AF433" s="65">
        <v>0</v>
      </c>
      <c r="AG433" s="39">
        <f t="shared" si="135"/>
        <v>-40</v>
      </c>
      <c r="AH433" s="65">
        <f t="shared" si="132"/>
        <v>-1</v>
      </c>
      <c r="AI433" s="40" t="s">
        <v>1103</v>
      </c>
      <c r="AJ433" s="15"/>
      <c r="AK433" s="20"/>
      <c r="AM433" s="20"/>
      <c r="AV433" s="15"/>
      <c r="AW433" s="15"/>
      <c r="AX433" s="15"/>
      <c r="AY433" s="15"/>
      <c r="AZ433" s="15"/>
      <c r="BA433" s="15"/>
      <c r="BB433" s="15"/>
      <c r="BC433" s="15"/>
      <c r="BD433" s="15"/>
      <c r="BE433" s="15"/>
      <c r="BF433" s="15"/>
      <c r="BG433" s="15"/>
      <c r="BH433" s="15"/>
      <c r="BI433" s="15"/>
      <c r="BJ433" s="15"/>
      <c r="BK433" s="15"/>
      <c r="BL433" s="15"/>
    </row>
    <row r="434" spans="1:64" ht="31.5" x14ac:dyDescent="0.25">
      <c r="A434" s="37" t="s">
        <v>1033</v>
      </c>
      <c r="B434" s="58" t="s">
        <v>1104</v>
      </c>
      <c r="C434" s="52" t="s">
        <v>1105</v>
      </c>
      <c r="D434" s="39">
        <v>7.5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>
        <v>0</v>
      </c>
      <c r="Q434" s="39">
        <v>0</v>
      </c>
      <c r="R434" s="39">
        <v>0</v>
      </c>
      <c r="S434" s="39">
        <v>0</v>
      </c>
      <c r="T434" s="39">
        <v>0</v>
      </c>
      <c r="U434" s="39">
        <v>0</v>
      </c>
      <c r="V434" s="39">
        <v>0</v>
      </c>
      <c r="W434" s="39">
        <v>0</v>
      </c>
      <c r="X434" s="39">
        <v>0</v>
      </c>
      <c r="Y434" s="39">
        <v>0</v>
      </c>
      <c r="Z434" s="39">
        <v>0</v>
      </c>
      <c r="AA434" s="39">
        <v>0</v>
      </c>
      <c r="AB434" s="39">
        <v>0</v>
      </c>
      <c r="AC434" s="39">
        <v>0</v>
      </c>
      <c r="AD434" s="39">
        <v>0</v>
      </c>
      <c r="AE434" s="39">
        <f t="shared" si="134"/>
        <v>0</v>
      </c>
      <c r="AF434" s="65">
        <v>0</v>
      </c>
      <c r="AG434" s="39">
        <f t="shared" si="135"/>
        <v>0</v>
      </c>
      <c r="AH434" s="65">
        <v>0</v>
      </c>
      <c r="AI434" s="40" t="s">
        <v>37</v>
      </c>
      <c r="AJ434" s="15"/>
      <c r="AK434" s="20"/>
      <c r="AM434" s="20"/>
      <c r="AV434" s="15"/>
      <c r="AW434" s="15"/>
      <c r="AX434" s="15"/>
      <c r="AY434" s="15"/>
      <c r="AZ434" s="15"/>
      <c r="BA434" s="15"/>
      <c r="BB434" s="15"/>
      <c r="BC434" s="15"/>
      <c r="BD434" s="15"/>
      <c r="BE434" s="15"/>
      <c r="BF434" s="15"/>
      <c r="BG434" s="15"/>
      <c r="BH434" s="15"/>
      <c r="BI434" s="15"/>
      <c r="BJ434" s="15"/>
      <c r="BK434" s="15"/>
      <c r="BL434" s="15"/>
    </row>
    <row r="435" spans="1:64" ht="78.75" x14ac:dyDescent="0.25">
      <c r="A435" s="41" t="s">
        <v>1033</v>
      </c>
      <c r="B435" s="45" t="s">
        <v>1106</v>
      </c>
      <c r="C435" s="39" t="s">
        <v>1107</v>
      </c>
      <c r="D435" s="39">
        <v>9</v>
      </c>
      <c r="E435" s="39">
        <v>0</v>
      </c>
      <c r="F435" s="39">
        <v>9</v>
      </c>
      <c r="G435" s="39">
        <v>0</v>
      </c>
      <c r="H435" s="39">
        <v>0</v>
      </c>
      <c r="I435" s="39">
        <v>0</v>
      </c>
      <c r="J435" s="39">
        <v>0</v>
      </c>
      <c r="K435" s="39" t="s">
        <v>1108</v>
      </c>
      <c r="L435" s="39">
        <v>1</v>
      </c>
      <c r="M435" s="39">
        <v>0</v>
      </c>
      <c r="N435" s="39">
        <v>0</v>
      </c>
      <c r="O435" s="39">
        <v>0</v>
      </c>
      <c r="P435" s="39">
        <v>0</v>
      </c>
      <c r="Q435" s="39">
        <v>0</v>
      </c>
      <c r="R435" s="39">
        <v>0</v>
      </c>
      <c r="S435" s="39">
        <v>0</v>
      </c>
      <c r="T435" s="39">
        <v>0</v>
      </c>
      <c r="U435" s="39">
        <v>0</v>
      </c>
      <c r="V435" s="39">
        <v>0</v>
      </c>
      <c r="W435" s="39">
        <v>0</v>
      </c>
      <c r="X435" s="39">
        <v>0</v>
      </c>
      <c r="Y435" s="39">
        <v>0</v>
      </c>
      <c r="Z435" s="39">
        <v>0</v>
      </c>
      <c r="AA435" s="39">
        <v>0</v>
      </c>
      <c r="AB435" s="39">
        <v>0</v>
      </c>
      <c r="AC435" s="39">
        <v>0</v>
      </c>
      <c r="AD435" s="39">
        <v>0</v>
      </c>
      <c r="AE435" s="39">
        <f t="shared" si="134"/>
        <v>0</v>
      </c>
      <c r="AF435" s="65">
        <v>0</v>
      </c>
      <c r="AG435" s="39">
        <f t="shared" si="135"/>
        <v>-9</v>
      </c>
      <c r="AH435" s="65">
        <f t="shared" si="132"/>
        <v>-1</v>
      </c>
      <c r="AI435" s="40" t="s">
        <v>1109</v>
      </c>
      <c r="AJ435" s="15"/>
      <c r="AK435" s="20"/>
      <c r="AM435" s="20"/>
      <c r="AV435" s="15"/>
      <c r="AW435" s="15"/>
      <c r="AX435" s="15"/>
      <c r="AY435" s="15"/>
      <c r="AZ435" s="15"/>
      <c r="BA435" s="15"/>
      <c r="BB435" s="15"/>
      <c r="BC435" s="15"/>
      <c r="BD435" s="15"/>
      <c r="BE435" s="15"/>
      <c r="BF435" s="15"/>
      <c r="BG435" s="15"/>
      <c r="BH435" s="15"/>
      <c r="BI435" s="15"/>
      <c r="BJ435" s="15"/>
      <c r="BK435" s="15"/>
      <c r="BL435" s="15"/>
    </row>
    <row r="436" spans="1:64" ht="31.5" x14ac:dyDescent="0.25">
      <c r="A436" s="37" t="s">
        <v>1033</v>
      </c>
      <c r="B436" s="58" t="s">
        <v>1110</v>
      </c>
      <c r="C436" s="52" t="s">
        <v>1111</v>
      </c>
      <c r="D436" s="39">
        <v>23.048203729999997</v>
      </c>
      <c r="E436" s="39">
        <v>0</v>
      </c>
      <c r="F436" s="39">
        <v>2.9492341900000003</v>
      </c>
      <c r="G436" s="39">
        <v>0</v>
      </c>
      <c r="H436" s="39">
        <v>0</v>
      </c>
      <c r="I436" s="39">
        <v>0</v>
      </c>
      <c r="J436" s="39">
        <v>0</v>
      </c>
      <c r="K436" s="39" t="s">
        <v>305</v>
      </c>
      <c r="L436" s="39">
        <v>1</v>
      </c>
      <c r="M436" s="39">
        <v>0</v>
      </c>
      <c r="N436" s="39">
        <v>0</v>
      </c>
      <c r="O436" s="39">
        <v>0</v>
      </c>
      <c r="P436" s="39">
        <v>0</v>
      </c>
      <c r="Q436" s="39">
        <v>0</v>
      </c>
      <c r="R436" s="39">
        <v>0</v>
      </c>
      <c r="S436" s="39">
        <v>0</v>
      </c>
      <c r="T436" s="39">
        <v>0</v>
      </c>
      <c r="U436" s="39">
        <v>0</v>
      </c>
      <c r="V436" s="39">
        <v>0</v>
      </c>
      <c r="W436" s="39">
        <v>0</v>
      </c>
      <c r="X436" s="39">
        <v>0</v>
      </c>
      <c r="Y436" s="39">
        <v>0</v>
      </c>
      <c r="Z436" s="39">
        <v>0</v>
      </c>
      <c r="AA436" s="39">
        <v>0</v>
      </c>
      <c r="AB436" s="39">
        <v>0</v>
      </c>
      <c r="AC436" s="39">
        <v>0</v>
      </c>
      <c r="AD436" s="39">
        <v>0</v>
      </c>
      <c r="AE436" s="39">
        <f t="shared" si="134"/>
        <v>0</v>
      </c>
      <c r="AF436" s="65">
        <v>0</v>
      </c>
      <c r="AG436" s="39">
        <f t="shared" si="135"/>
        <v>-2.9492341900000003</v>
      </c>
      <c r="AH436" s="65">
        <f t="shared" si="132"/>
        <v>-1</v>
      </c>
      <c r="AI436" s="40" t="s">
        <v>1112</v>
      </c>
      <c r="AJ436" s="15"/>
      <c r="AK436" s="20"/>
      <c r="AM436" s="20"/>
      <c r="AV436" s="15"/>
      <c r="AW436" s="15"/>
      <c r="AX436" s="15"/>
      <c r="AY436" s="15"/>
      <c r="AZ436" s="15"/>
      <c r="BA436" s="15"/>
      <c r="BB436" s="15"/>
      <c r="BC436" s="15"/>
      <c r="BD436" s="15"/>
      <c r="BE436" s="15"/>
      <c r="BF436" s="15"/>
      <c r="BG436" s="15"/>
      <c r="BH436" s="15"/>
      <c r="BI436" s="15"/>
      <c r="BJ436" s="15"/>
      <c r="BK436" s="15"/>
      <c r="BL436" s="15"/>
    </row>
    <row r="437" spans="1:64" ht="63" x14ac:dyDescent="0.25">
      <c r="A437" s="41" t="s">
        <v>1033</v>
      </c>
      <c r="B437" s="59" t="s">
        <v>1113</v>
      </c>
      <c r="C437" s="39" t="s">
        <v>1114</v>
      </c>
      <c r="D437" s="39">
        <v>382.58</v>
      </c>
      <c r="E437" s="39">
        <v>0</v>
      </c>
      <c r="F437" s="39">
        <v>1.8</v>
      </c>
      <c r="G437" s="39">
        <v>0</v>
      </c>
      <c r="H437" s="39">
        <v>0</v>
      </c>
      <c r="I437" s="39">
        <v>0</v>
      </c>
      <c r="J437" s="39">
        <v>0</v>
      </c>
      <c r="K437" s="39" t="s">
        <v>1115</v>
      </c>
      <c r="L437" s="39">
        <v>1</v>
      </c>
      <c r="M437" s="39">
        <v>0</v>
      </c>
      <c r="N437" s="39">
        <v>0</v>
      </c>
      <c r="O437" s="39">
        <v>0</v>
      </c>
      <c r="P437" s="39">
        <v>0</v>
      </c>
      <c r="Q437" s="39">
        <v>0</v>
      </c>
      <c r="R437" s="39">
        <v>0</v>
      </c>
      <c r="S437" s="39">
        <v>0</v>
      </c>
      <c r="T437" s="39">
        <v>0</v>
      </c>
      <c r="U437" s="39">
        <v>0</v>
      </c>
      <c r="V437" s="39">
        <v>0</v>
      </c>
      <c r="W437" s="39">
        <v>0</v>
      </c>
      <c r="X437" s="39">
        <v>0</v>
      </c>
      <c r="Y437" s="39">
        <v>0</v>
      </c>
      <c r="Z437" s="39">
        <v>0</v>
      </c>
      <c r="AA437" s="39">
        <v>0</v>
      </c>
      <c r="AB437" s="39">
        <v>0</v>
      </c>
      <c r="AC437" s="39">
        <v>0</v>
      </c>
      <c r="AD437" s="39">
        <v>0</v>
      </c>
      <c r="AE437" s="39">
        <f t="shared" si="134"/>
        <v>0</v>
      </c>
      <c r="AF437" s="65">
        <v>0</v>
      </c>
      <c r="AG437" s="39">
        <f t="shared" si="135"/>
        <v>-1.8</v>
      </c>
      <c r="AH437" s="65">
        <f t="shared" si="132"/>
        <v>-1</v>
      </c>
      <c r="AI437" s="40" t="s">
        <v>83</v>
      </c>
      <c r="AJ437" s="15"/>
      <c r="AK437" s="20"/>
      <c r="AM437" s="20"/>
      <c r="AV437" s="15"/>
      <c r="AW437" s="15"/>
      <c r="AX437" s="15"/>
      <c r="AY437" s="15"/>
      <c r="AZ437" s="15"/>
      <c r="BA437" s="15"/>
      <c r="BB437" s="15"/>
      <c r="BC437" s="15"/>
      <c r="BD437" s="15"/>
      <c r="BE437" s="15"/>
      <c r="BF437" s="15"/>
      <c r="BG437" s="15"/>
      <c r="BH437" s="15"/>
      <c r="BI437" s="15"/>
      <c r="BJ437" s="15"/>
      <c r="BK437" s="15"/>
      <c r="BL437" s="15"/>
    </row>
    <row r="438" spans="1:64" ht="63" x14ac:dyDescent="0.25">
      <c r="A438" s="41" t="s">
        <v>1033</v>
      </c>
      <c r="B438" s="45" t="s">
        <v>1116</v>
      </c>
      <c r="C438" s="39" t="s">
        <v>1117</v>
      </c>
      <c r="D438" s="39" t="s">
        <v>37</v>
      </c>
      <c r="E438" s="39" t="s">
        <v>37</v>
      </c>
      <c r="F438" s="39" t="s">
        <v>37</v>
      </c>
      <c r="G438" s="39" t="s">
        <v>37</v>
      </c>
      <c r="H438" s="39" t="s">
        <v>37</v>
      </c>
      <c r="I438" s="39" t="s">
        <v>37</v>
      </c>
      <c r="J438" s="39" t="s">
        <v>37</v>
      </c>
      <c r="K438" s="39" t="s">
        <v>37</v>
      </c>
      <c r="L438" s="39" t="s">
        <v>37</v>
      </c>
      <c r="M438" s="39" t="s">
        <v>37</v>
      </c>
      <c r="N438" s="39" t="s">
        <v>37</v>
      </c>
      <c r="O438" s="39" t="s">
        <v>37</v>
      </c>
      <c r="P438" s="39" t="s">
        <v>37</v>
      </c>
      <c r="Q438" s="39" t="s">
        <v>37</v>
      </c>
      <c r="R438" s="39">
        <v>0</v>
      </c>
      <c r="S438" s="39">
        <v>0</v>
      </c>
      <c r="T438" s="39">
        <v>0</v>
      </c>
      <c r="U438" s="39">
        <v>0</v>
      </c>
      <c r="V438" s="39">
        <v>0</v>
      </c>
      <c r="W438" s="39">
        <v>0</v>
      </c>
      <c r="X438" s="39">
        <v>0</v>
      </c>
      <c r="Y438" s="39">
        <v>0</v>
      </c>
      <c r="Z438" s="39">
        <v>0</v>
      </c>
      <c r="AA438" s="39">
        <v>0</v>
      </c>
      <c r="AB438" s="39">
        <v>0</v>
      </c>
      <c r="AC438" s="39">
        <v>0</v>
      </c>
      <c r="AD438" s="39">
        <v>0</v>
      </c>
      <c r="AE438" s="39" t="s">
        <v>37</v>
      </c>
      <c r="AF438" s="65" t="s">
        <v>37</v>
      </c>
      <c r="AG438" s="39" t="s">
        <v>37</v>
      </c>
      <c r="AH438" s="65" t="s">
        <v>37</v>
      </c>
      <c r="AI438" s="40" t="s">
        <v>951</v>
      </c>
      <c r="AJ438" s="15"/>
      <c r="AK438" s="20"/>
      <c r="AM438" s="20"/>
      <c r="AV438" s="15"/>
      <c r="AW438" s="15"/>
      <c r="AX438" s="15"/>
      <c r="AY438" s="15"/>
      <c r="AZ438" s="15"/>
      <c r="BA438" s="15"/>
      <c r="BB438" s="15"/>
      <c r="BC438" s="15"/>
      <c r="BD438" s="15"/>
      <c r="BE438" s="15"/>
      <c r="BF438" s="15"/>
      <c r="BG438" s="15"/>
      <c r="BH438" s="15"/>
      <c r="BI438" s="15"/>
      <c r="BJ438" s="15"/>
      <c r="BK438" s="15"/>
      <c r="BL438" s="15"/>
    </row>
    <row r="439" spans="1:64" ht="63" x14ac:dyDescent="0.25">
      <c r="A439" s="41" t="s">
        <v>1033</v>
      </c>
      <c r="B439" s="45" t="s">
        <v>1118</v>
      </c>
      <c r="C439" s="39" t="s">
        <v>1119</v>
      </c>
      <c r="D439" s="39" t="s">
        <v>37</v>
      </c>
      <c r="E439" s="39" t="s">
        <v>37</v>
      </c>
      <c r="F439" s="39" t="s">
        <v>37</v>
      </c>
      <c r="G439" s="39" t="s">
        <v>37</v>
      </c>
      <c r="H439" s="39" t="s">
        <v>37</v>
      </c>
      <c r="I439" s="39" t="s">
        <v>37</v>
      </c>
      <c r="J439" s="39" t="s">
        <v>37</v>
      </c>
      <c r="K439" s="39" t="s">
        <v>37</v>
      </c>
      <c r="L439" s="39" t="s">
        <v>37</v>
      </c>
      <c r="M439" s="39" t="s">
        <v>37</v>
      </c>
      <c r="N439" s="39" t="s">
        <v>37</v>
      </c>
      <c r="O439" s="39" t="s">
        <v>37</v>
      </c>
      <c r="P439" s="39" t="s">
        <v>37</v>
      </c>
      <c r="Q439" s="39" t="s">
        <v>37</v>
      </c>
      <c r="R439" s="39">
        <v>0</v>
      </c>
      <c r="S439" s="39">
        <v>0</v>
      </c>
      <c r="T439" s="39">
        <v>0</v>
      </c>
      <c r="U439" s="39">
        <v>0</v>
      </c>
      <c r="V439" s="39">
        <v>0</v>
      </c>
      <c r="W439" s="39">
        <v>0</v>
      </c>
      <c r="X439" s="39">
        <v>0</v>
      </c>
      <c r="Y439" s="39">
        <v>0</v>
      </c>
      <c r="Z439" s="39">
        <v>0</v>
      </c>
      <c r="AA439" s="39">
        <v>0</v>
      </c>
      <c r="AB439" s="39">
        <v>0</v>
      </c>
      <c r="AC439" s="39">
        <v>0</v>
      </c>
      <c r="AD439" s="39">
        <v>0</v>
      </c>
      <c r="AE439" s="39" t="s">
        <v>37</v>
      </c>
      <c r="AF439" s="65" t="s">
        <v>37</v>
      </c>
      <c r="AG439" s="39" t="s">
        <v>37</v>
      </c>
      <c r="AH439" s="65" t="s">
        <v>37</v>
      </c>
      <c r="AI439" s="40" t="s">
        <v>951</v>
      </c>
      <c r="AJ439" s="15"/>
      <c r="AK439" s="20"/>
      <c r="AM439" s="20"/>
      <c r="AV439" s="15"/>
      <c r="AW439" s="15"/>
      <c r="AX439" s="15"/>
      <c r="AY439" s="15"/>
      <c r="AZ439" s="15"/>
      <c r="BA439" s="15"/>
      <c r="BB439" s="15"/>
      <c r="BC439" s="15"/>
      <c r="BD439" s="15"/>
      <c r="BE439" s="15"/>
      <c r="BF439" s="15"/>
      <c r="BG439" s="15"/>
      <c r="BH439" s="15"/>
      <c r="BI439" s="15"/>
      <c r="BJ439" s="15"/>
      <c r="BK439" s="15"/>
      <c r="BL439" s="15"/>
    </row>
    <row r="440" spans="1:64" ht="31.5" x14ac:dyDescent="0.25">
      <c r="A440" s="37" t="s">
        <v>1033</v>
      </c>
      <c r="B440" s="58" t="s">
        <v>1120</v>
      </c>
      <c r="C440" s="52" t="s">
        <v>1121</v>
      </c>
      <c r="D440" s="39">
        <v>6.7</v>
      </c>
      <c r="E440" s="39">
        <v>0</v>
      </c>
      <c r="F440" s="39">
        <v>1.5</v>
      </c>
      <c r="G440" s="39">
        <v>0</v>
      </c>
      <c r="H440" s="39">
        <v>0</v>
      </c>
      <c r="I440" s="39">
        <v>0</v>
      </c>
      <c r="J440" s="39">
        <v>0</v>
      </c>
      <c r="K440" s="39" t="s">
        <v>1122</v>
      </c>
      <c r="L440" s="39">
        <v>4</v>
      </c>
      <c r="M440" s="39">
        <v>0</v>
      </c>
      <c r="N440" s="39">
        <v>0</v>
      </c>
      <c r="O440" s="39">
        <v>0</v>
      </c>
      <c r="P440" s="39">
        <v>0</v>
      </c>
      <c r="Q440" s="39">
        <v>0</v>
      </c>
      <c r="R440" s="39">
        <v>0</v>
      </c>
      <c r="S440" s="39">
        <v>1.67963174</v>
      </c>
      <c r="T440" s="39">
        <v>0</v>
      </c>
      <c r="U440" s="39">
        <v>0</v>
      </c>
      <c r="V440" s="39">
        <v>0</v>
      </c>
      <c r="W440" s="39">
        <v>0</v>
      </c>
      <c r="X440" s="39" t="s">
        <v>1123</v>
      </c>
      <c r="Y440" s="39">
        <v>18</v>
      </c>
      <c r="Z440" s="39">
        <v>0</v>
      </c>
      <c r="AA440" s="39">
        <v>0</v>
      </c>
      <c r="AB440" s="39">
        <v>0</v>
      </c>
      <c r="AC440" s="39">
        <v>0</v>
      </c>
      <c r="AD440" s="39">
        <v>0</v>
      </c>
      <c r="AE440" s="39">
        <f t="shared" si="134"/>
        <v>0</v>
      </c>
      <c r="AF440" s="65">
        <v>0</v>
      </c>
      <c r="AG440" s="39">
        <f t="shared" si="135"/>
        <v>0.17963174000000004</v>
      </c>
      <c r="AH440" s="65">
        <f t="shared" si="132"/>
        <v>0.11975449333333336</v>
      </c>
      <c r="AI440" s="40" t="s">
        <v>1124</v>
      </c>
      <c r="AJ440" s="15"/>
      <c r="AK440" s="20"/>
      <c r="AM440" s="20"/>
      <c r="AV440" s="15"/>
      <c r="AW440" s="15"/>
      <c r="AX440" s="15"/>
      <c r="AY440" s="15"/>
      <c r="AZ440" s="15"/>
      <c r="BA440" s="15"/>
      <c r="BB440" s="15"/>
      <c r="BC440" s="15"/>
      <c r="BD440" s="15"/>
      <c r="BE440" s="15"/>
      <c r="BF440" s="15"/>
      <c r="BG440" s="15"/>
      <c r="BH440" s="15"/>
      <c r="BI440" s="15"/>
      <c r="BJ440" s="15"/>
      <c r="BK440" s="15"/>
      <c r="BL440" s="15"/>
    </row>
    <row r="441" spans="1:64" ht="47.25" x14ac:dyDescent="0.25">
      <c r="A441" s="27" t="s">
        <v>1125</v>
      </c>
      <c r="B441" s="28" t="s">
        <v>401</v>
      </c>
      <c r="C441" s="29" t="s">
        <v>36</v>
      </c>
      <c r="D441" s="30">
        <f t="shared" ref="D441:AG441" si="136">D442</f>
        <v>0</v>
      </c>
      <c r="E441" s="30">
        <f t="shared" si="136"/>
        <v>0</v>
      </c>
      <c r="F441" s="30">
        <f t="shared" si="136"/>
        <v>0</v>
      </c>
      <c r="G441" s="30">
        <f t="shared" si="136"/>
        <v>0</v>
      </c>
      <c r="H441" s="30">
        <f t="shared" si="136"/>
        <v>0</v>
      </c>
      <c r="I441" s="30">
        <f t="shared" si="136"/>
        <v>0</v>
      </c>
      <c r="J441" s="30">
        <f t="shared" si="136"/>
        <v>0</v>
      </c>
      <c r="K441" s="30">
        <f t="shared" si="136"/>
        <v>0</v>
      </c>
      <c r="L441" s="30">
        <f t="shared" si="136"/>
        <v>0</v>
      </c>
      <c r="M441" s="30">
        <f t="shared" si="136"/>
        <v>0</v>
      </c>
      <c r="N441" s="30">
        <f t="shared" si="136"/>
        <v>0</v>
      </c>
      <c r="O441" s="30">
        <f t="shared" si="136"/>
        <v>0</v>
      </c>
      <c r="P441" s="30">
        <f t="shared" si="136"/>
        <v>0</v>
      </c>
      <c r="Q441" s="30">
        <f t="shared" si="136"/>
        <v>0</v>
      </c>
      <c r="R441" s="30">
        <f t="shared" si="136"/>
        <v>0</v>
      </c>
      <c r="S441" s="30">
        <f t="shared" si="136"/>
        <v>0</v>
      </c>
      <c r="T441" s="30">
        <f t="shared" si="136"/>
        <v>0</v>
      </c>
      <c r="U441" s="30">
        <f t="shared" si="136"/>
        <v>0</v>
      </c>
      <c r="V441" s="30">
        <f t="shared" si="136"/>
        <v>0</v>
      </c>
      <c r="W441" s="30">
        <f t="shared" si="136"/>
        <v>0</v>
      </c>
      <c r="X441" s="30">
        <f t="shared" si="136"/>
        <v>0</v>
      </c>
      <c r="Y441" s="30">
        <f t="shared" si="136"/>
        <v>0</v>
      </c>
      <c r="Z441" s="30">
        <f t="shared" si="136"/>
        <v>0</v>
      </c>
      <c r="AA441" s="30">
        <f t="shared" si="136"/>
        <v>0</v>
      </c>
      <c r="AB441" s="30">
        <f t="shared" si="136"/>
        <v>0</v>
      </c>
      <c r="AC441" s="30">
        <f t="shared" si="136"/>
        <v>0</v>
      </c>
      <c r="AD441" s="30">
        <f t="shared" si="136"/>
        <v>0</v>
      </c>
      <c r="AE441" s="30">
        <f t="shared" si="136"/>
        <v>0</v>
      </c>
      <c r="AF441" s="31">
        <v>0</v>
      </c>
      <c r="AG441" s="30">
        <f t="shared" si="136"/>
        <v>0</v>
      </c>
      <c r="AH441" s="31">
        <v>0</v>
      </c>
      <c r="AI441" s="32" t="s">
        <v>37</v>
      </c>
      <c r="AJ441" s="15"/>
      <c r="AK441" s="20"/>
      <c r="AM441" s="20"/>
      <c r="AV441" s="15"/>
      <c r="AW441" s="15"/>
      <c r="AX441" s="15"/>
      <c r="AY441" s="15"/>
      <c r="AZ441" s="15"/>
      <c r="BA441" s="15"/>
      <c r="BB441" s="15"/>
      <c r="BC441" s="15"/>
      <c r="BD441" s="15"/>
      <c r="BE441" s="15"/>
      <c r="BF441" s="15"/>
      <c r="BG441" s="15"/>
      <c r="BH441" s="15"/>
      <c r="BI441" s="15"/>
      <c r="BJ441" s="15"/>
      <c r="BK441" s="15"/>
      <c r="BL441" s="15"/>
    </row>
    <row r="442" spans="1:64" x14ac:dyDescent="0.25">
      <c r="A442" s="27" t="s">
        <v>1126</v>
      </c>
      <c r="B442" s="28" t="s">
        <v>1127</v>
      </c>
      <c r="C442" s="29" t="s">
        <v>36</v>
      </c>
      <c r="D442" s="30">
        <f t="shared" ref="D442:AG442" si="137">SUM(D443:D444)</f>
        <v>0</v>
      </c>
      <c r="E442" s="30">
        <f t="shared" si="137"/>
        <v>0</v>
      </c>
      <c r="F442" s="30">
        <f t="shared" si="137"/>
        <v>0</v>
      </c>
      <c r="G442" s="30">
        <f t="shared" si="137"/>
        <v>0</v>
      </c>
      <c r="H442" s="30">
        <f t="shared" si="137"/>
        <v>0</v>
      </c>
      <c r="I442" s="30">
        <f t="shared" si="137"/>
        <v>0</v>
      </c>
      <c r="J442" s="30">
        <f t="shared" si="137"/>
        <v>0</v>
      </c>
      <c r="K442" s="30">
        <f t="shared" si="137"/>
        <v>0</v>
      </c>
      <c r="L442" s="30">
        <f t="shared" si="137"/>
        <v>0</v>
      </c>
      <c r="M442" s="30">
        <f t="shared" si="137"/>
        <v>0</v>
      </c>
      <c r="N442" s="30">
        <f t="shared" si="137"/>
        <v>0</v>
      </c>
      <c r="O442" s="30">
        <f t="shared" si="137"/>
        <v>0</v>
      </c>
      <c r="P442" s="30">
        <f t="shared" si="137"/>
        <v>0</v>
      </c>
      <c r="Q442" s="30">
        <f t="shared" si="137"/>
        <v>0</v>
      </c>
      <c r="R442" s="30">
        <f t="shared" si="137"/>
        <v>0</v>
      </c>
      <c r="S442" s="30">
        <f t="shared" si="137"/>
        <v>0</v>
      </c>
      <c r="T442" s="30">
        <f t="shared" si="137"/>
        <v>0</v>
      </c>
      <c r="U442" s="30">
        <f t="shared" si="137"/>
        <v>0</v>
      </c>
      <c r="V442" s="30">
        <f t="shared" si="137"/>
        <v>0</v>
      </c>
      <c r="W442" s="30">
        <f t="shared" si="137"/>
        <v>0</v>
      </c>
      <c r="X442" s="30">
        <f t="shared" si="137"/>
        <v>0</v>
      </c>
      <c r="Y442" s="30">
        <f t="shared" si="137"/>
        <v>0</v>
      </c>
      <c r="Z442" s="30">
        <f t="shared" si="137"/>
        <v>0</v>
      </c>
      <c r="AA442" s="30">
        <f t="shared" si="137"/>
        <v>0</v>
      </c>
      <c r="AB442" s="30">
        <f t="shared" si="137"/>
        <v>0</v>
      </c>
      <c r="AC442" s="30">
        <f t="shared" si="137"/>
        <v>0</v>
      </c>
      <c r="AD442" s="30">
        <f t="shared" si="137"/>
        <v>0</v>
      </c>
      <c r="AE442" s="30">
        <f t="shared" si="137"/>
        <v>0</v>
      </c>
      <c r="AF442" s="31">
        <v>0</v>
      </c>
      <c r="AG442" s="30">
        <f t="shared" si="137"/>
        <v>0</v>
      </c>
      <c r="AH442" s="31">
        <v>0</v>
      </c>
      <c r="AI442" s="32" t="s">
        <v>37</v>
      </c>
      <c r="AJ442" s="15"/>
      <c r="AK442" s="20"/>
      <c r="AM442" s="20"/>
      <c r="AV442" s="15"/>
      <c r="AW442" s="15"/>
      <c r="AX442" s="15"/>
      <c r="AY442" s="15"/>
      <c r="AZ442" s="15"/>
      <c r="BA442" s="15"/>
      <c r="BB442" s="15"/>
      <c r="BC442" s="15"/>
      <c r="BD442" s="15"/>
      <c r="BE442" s="15"/>
      <c r="BF442" s="15"/>
      <c r="BG442" s="15"/>
      <c r="BH442" s="15"/>
      <c r="BI442" s="15"/>
      <c r="BJ442" s="15"/>
      <c r="BK442" s="15"/>
      <c r="BL442" s="15"/>
    </row>
    <row r="443" spans="1:64" ht="47.25" x14ac:dyDescent="0.25">
      <c r="A443" s="27" t="s">
        <v>1128</v>
      </c>
      <c r="B443" s="28" t="s">
        <v>405</v>
      </c>
      <c r="C443" s="29" t="s">
        <v>36</v>
      </c>
      <c r="D443" s="30">
        <v>0</v>
      </c>
      <c r="E443" s="30">
        <v>0</v>
      </c>
      <c r="F443" s="30">
        <v>0</v>
      </c>
      <c r="G443" s="30">
        <v>0</v>
      </c>
      <c r="H443" s="30">
        <v>0</v>
      </c>
      <c r="I443" s="30">
        <v>0</v>
      </c>
      <c r="J443" s="30">
        <v>0</v>
      </c>
      <c r="K443" s="30">
        <v>0</v>
      </c>
      <c r="L443" s="30">
        <v>0</v>
      </c>
      <c r="M443" s="30">
        <v>0</v>
      </c>
      <c r="N443" s="30">
        <v>0</v>
      </c>
      <c r="O443" s="30">
        <v>0</v>
      </c>
      <c r="P443" s="30">
        <v>0</v>
      </c>
      <c r="Q443" s="30">
        <v>0</v>
      </c>
      <c r="R443" s="30">
        <v>0</v>
      </c>
      <c r="S443" s="30">
        <v>0</v>
      </c>
      <c r="T443" s="30">
        <v>0</v>
      </c>
      <c r="U443" s="30">
        <v>0</v>
      </c>
      <c r="V443" s="30">
        <v>0</v>
      </c>
      <c r="W443" s="30">
        <v>0</v>
      </c>
      <c r="X443" s="30">
        <v>0</v>
      </c>
      <c r="Y443" s="30">
        <v>0</v>
      </c>
      <c r="Z443" s="30">
        <v>0</v>
      </c>
      <c r="AA443" s="30">
        <v>0</v>
      </c>
      <c r="AB443" s="30">
        <v>0</v>
      </c>
      <c r="AC443" s="30">
        <v>0</v>
      </c>
      <c r="AD443" s="30">
        <v>0</v>
      </c>
      <c r="AE443" s="30">
        <v>0</v>
      </c>
      <c r="AF443" s="31">
        <v>0</v>
      </c>
      <c r="AG443" s="30">
        <v>0</v>
      </c>
      <c r="AH443" s="31">
        <v>0</v>
      </c>
      <c r="AI443" s="32" t="s">
        <v>37</v>
      </c>
      <c r="AJ443" s="15"/>
      <c r="AK443" s="20"/>
      <c r="AM443" s="20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/>
      <c r="BF443" s="15"/>
      <c r="BG443" s="15"/>
      <c r="BH443" s="15"/>
      <c r="BI443" s="15"/>
      <c r="BJ443" s="15"/>
      <c r="BK443" s="15"/>
      <c r="BL443" s="15"/>
    </row>
    <row r="444" spans="1:64" ht="31.5" x14ac:dyDescent="0.25">
      <c r="A444" s="27" t="s">
        <v>1129</v>
      </c>
      <c r="B444" s="28" t="s">
        <v>407</v>
      </c>
      <c r="C444" s="29" t="s">
        <v>36</v>
      </c>
      <c r="D444" s="30">
        <f t="shared" ref="D444:AG444" si="138">SUM(D445:D445)</f>
        <v>0</v>
      </c>
      <c r="E444" s="30">
        <f t="shared" si="138"/>
        <v>0</v>
      </c>
      <c r="F444" s="30">
        <f t="shared" si="138"/>
        <v>0</v>
      </c>
      <c r="G444" s="30">
        <f t="shared" si="138"/>
        <v>0</v>
      </c>
      <c r="H444" s="30">
        <f t="shared" si="138"/>
        <v>0</v>
      </c>
      <c r="I444" s="30">
        <f t="shared" si="138"/>
        <v>0</v>
      </c>
      <c r="J444" s="30">
        <f t="shared" si="138"/>
        <v>0</v>
      </c>
      <c r="K444" s="30">
        <f t="shared" si="138"/>
        <v>0</v>
      </c>
      <c r="L444" s="30">
        <f t="shared" si="138"/>
        <v>0</v>
      </c>
      <c r="M444" s="30">
        <f t="shared" si="138"/>
        <v>0</v>
      </c>
      <c r="N444" s="30">
        <f t="shared" si="138"/>
        <v>0</v>
      </c>
      <c r="O444" s="30">
        <f t="shared" si="138"/>
        <v>0</v>
      </c>
      <c r="P444" s="30">
        <f t="shared" si="138"/>
        <v>0</v>
      </c>
      <c r="Q444" s="30">
        <f t="shared" si="138"/>
        <v>0</v>
      </c>
      <c r="R444" s="30">
        <f t="shared" si="138"/>
        <v>0</v>
      </c>
      <c r="S444" s="30">
        <f t="shared" si="138"/>
        <v>0</v>
      </c>
      <c r="T444" s="30">
        <f t="shared" si="138"/>
        <v>0</v>
      </c>
      <c r="U444" s="30">
        <f t="shared" si="138"/>
        <v>0</v>
      </c>
      <c r="V444" s="30">
        <f t="shared" si="138"/>
        <v>0</v>
      </c>
      <c r="W444" s="30">
        <f t="shared" si="138"/>
        <v>0</v>
      </c>
      <c r="X444" s="30">
        <f t="shared" si="138"/>
        <v>0</v>
      </c>
      <c r="Y444" s="30">
        <f t="shared" si="138"/>
        <v>0</v>
      </c>
      <c r="Z444" s="30">
        <f t="shared" si="138"/>
        <v>0</v>
      </c>
      <c r="AA444" s="30">
        <f t="shared" si="138"/>
        <v>0</v>
      </c>
      <c r="AB444" s="30">
        <f t="shared" si="138"/>
        <v>0</v>
      </c>
      <c r="AC444" s="30">
        <f t="shared" si="138"/>
        <v>0</v>
      </c>
      <c r="AD444" s="30">
        <f t="shared" si="138"/>
        <v>0</v>
      </c>
      <c r="AE444" s="30">
        <f t="shared" si="138"/>
        <v>0</v>
      </c>
      <c r="AF444" s="31">
        <v>0</v>
      </c>
      <c r="AG444" s="30">
        <f t="shared" si="138"/>
        <v>0</v>
      </c>
      <c r="AH444" s="31">
        <v>0</v>
      </c>
      <c r="AI444" s="32" t="s">
        <v>37</v>
      </c>
      <c r="AJ444" s="15"/>
      <c r="AK444" s="20"/>
      <c r="AM444" s="20"/>
      <c r="AV444" s="15"/>
      <c r="AW444" s="15"/>
      <c r="AX444" s="15"/>
      <c r="AY444" s="15"/>
      <c r="AZ444" s="15"/>
      <c r="BA444" s="15"/>
      <c r="BB444" s="15"/>
      <c r="BC444" s="15"/>
      <c r="BD444" s="15"/>
      <c r="BE444" s="15"/>
      <c r="BF444" s="15"/>
      <c r="BG444" s="15"/>
      <c r="BH444" s="15"/>
      <c r="BI444" s="15"/>
      <c r="BJ444" s="15"/>
      <c r="BK444" s="15"/>
      <c r="BL444" s="15"/>
    </row>
    <row r="445" spans="1:64" x14ac:dyDescent="0.25">
      <c r="A445" s="27" t="s">
        <v>1130</v>
      </c>
      <c r="B445" s="28" t="s">
        <v>409</v>
      </c>
      <c r="C445" s="29" t="s">
        <v>36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  <c r="I445" s="30">
        <v>0</v>
      </c>
      <c r="J445" s="30">
        <v>0</v>
      </c>
      <c r="K445" s="30">
        <v>0</v>
      </c>
      <c r="L445" s="30">
        <v>0</v>
      </c>
      <c r="M445" s="30">
        <v>0</v>
      </c>
      <c r="N445" s="30">
        <v>0</v>
      </c>
      <c r="O445" s="30">
        <v>0</v>
      </c>
      <c r="P445" s="30">
        <v>0</v>
      </c>
      <c r="Q445" s="30">
        <v>0</v>
      </c>
      <c r="R445" s="30">
        <v>0</v>
      </c>
      <c r="S445" s="30">
        <v>0</v>
      </c>
      <c r="T445" s="30">
        <v>0</v>
      </c>
      <c r="U445" s="30">
        <v>0</v>
      </c>
      <c r="V445" s="30">
        <v>0</v>
      </c>
      <c r="W445" s="30">
        <v>0</v>
      </c>
      <c r="X445" s="30">
        <v>0</v>
      </c>
      <c r="Y445" s="30">
        <v>0</v>
      </c>
      <c r="Z445" s="30">
        <v>0</v>
      </c>
      <c r="AA445" s="30">
        <v>0</v>
      </c>
      <c r="AB445" s="30">
        <v>0</v>
      </c>
      <c r="AC445" s="30">
        <v>0</v>
      </c>
      <c r="AD445" s="30">
        <v>0</v>
      </c>
      <c r="AE445" s="30">
        <v>0</v>
      </c>
      <c r="AF445" s="31">
        <v>0</v>
      </c>
      <c r="AG445" s="30">
        <v>0</v>
      </c>
      <c r="AH445" s="31">
        <v>0</v>
      </c>
      <c r="AI445" s="32" t="s">
        <v>37</v>
      </c>
      <c r="AJ445" s="15"/>
      <c r="AK445" s="20"/>
      <c r="AM445" s="20"/>
      <c r="AV445" s="15"/>
      <c r="AW445" s="15"/>
      <c r="AX445" s="15"/>
      <c r="AY445" s="15"/>
      <c r="AZ445" s="15"/>
      <c r="BA445" s="15"/>
      <c r="BB445" s="15"/>
      <c r="BC445" s="15"/>
      <c r="BD445" s="15"/>
      <c r="BE445" s="15"/>
      <c r="BF445" s="15"/>
      <c r="BG445" s="15"/>
      <c r="BH445" s="15"/>
      <c r="BI445" s="15"/>
      <c r="BJ445" s="15"/>
      <c r="BK445" s="15"/>
      <c r="BL445" s="15"/>
    </row>
    <row r="446" spans="1:64" ht="47.25" x14ac:dyDescent="0.25">
      <c r="A446" s="27" t="s">
        <v>1131</v>
      </c>
      <c r="B446" s="28" t="s">
        <v>405</v>
      </c>
      <c r="C446" s="29" t="s">
        <v>36</v>
      </c>
      <c r="D446" s="30">
        <v>0</v>
      </c>
      <c r="E446" s="30">
        <v>0</v>
      </c>
      <c r="F446" s="30">
        <v>0</v>
      </c>
      <c r="G446" s="30">
        <v>0</v>
      </c>
      <c r="H446" s="30">
        <v>0</v>
      </c>
      <c r="I446" s="30">
        <v>0</v>
      </c>
      <c r="J446" s="30">
        <v>0</v>
      </c>
      <c r="K446" s="30">
        <v>0</v>
      </c>
      <c r="L446" s="30">
        <v>0</v>
      </c>
      <c r="M446" s="30">
        <v>0</v>
      </c>
      <c r="N446" s="30">
        <v>0</v>
      </c>
      <c r="O446" s="30">
        <v>0</v>
      </c>
      <c r="P446" s="30">
        <v>0</v>
      </c>
      <c r="Q446" s="30">
        <v>0</v>
      </c>
      <c r="R446" s="30">
        <v>0</v>
      </c>
      <c r="S446" s="30">
        <v>0</v>
      </c>
      <c r="T446" s="30">
        <v>0</v>
      </c>
      <c r="U446" s="30">
        <v>0</v>
      </c>
      <c r="V446" s="30">
        <v>0</v>
      </c>
      <c r="W446" s="30">
        <v>0</v>
      </c>
      <c r="X446" s="30">
        <v>0</v>
      </c>
      <c r="Y446" s="30">
        <v>0</v>
      </c>
      <c r="Z446" s="30">
        <v>0</v>
      </c>
      <c r="AA446" s="30">
        <v>0</v>
      </c>
      <c r="AB446" s="30">
        <v>0</v>
      </c>
      <c r="AC446" s="30">
        <v>0</v>
      </c>
      <c r="AD446" s="30">
        <v>0</v>
      </c>
      <c r="AE446" s="30">
        <v>0</v>
      </c>
      <c r="AF446" s="31">
        <v>0</v>
      </c>
      <c r="AG446" s="30">
        <v>0</v>
      </c>
      <c r="AH446" s="31">
        <v>0</v>
      </c>
      <c r="AI446" s="32" t="s">
        <v>37</v>
      </c>
      <c r="AJ446" s="15"/>
      <c r="AK446" s="20"/>
      <c r="AM446" s="20"/>
      <c r="AV446" s="15"/>
      <c r="AW446" s="15"/>
      <c r="AX446" s="15"/>
      <c r="AY446" s="15"/>
      <c r="AZ446" s="15"/>
      <c r="BA446" s="15"/>
      <c r="BB446" s="15"/>
      <c r="BC446" s="15"/>
      <c r="BD446" s="15"/>
      <c r="BE446" s="15"/>
      <c r="BF446" s="15"/>
      <c r="BG446" s="15"/>
      <c r="BH446" s="15"/>
      <c r="BI446" s="15"/>
      <c r="BJ446" s="15"/>
      <c r="BK446" s="15"/>
      <c r="BL446" s="15"/>
    </row>
    <row r="447" spans="1:64" ht="31.5" x14ac:dyDescent="0.25">
      <c r="A447" s="27" t="s">
        <v>1132</v>
      </c>
      <c r="B447" s="28" t="s">
        <v>407</v>
      </c>
      <c r="C447" s="29" t="s">
        <v>36</v>
      </c>
      <c r="D447" s="30">
        <v>0</v>
      </c>
      <c r="E447" s="30">
        <v>0</v>
      </c>
      <c r="F447" s="30">
        <v>0</v>
      </c>
      <c r="G447" s="30">
        <v>0</v>
      </c>
      <c r="H447" s="30">
        <v>0</v>
      </c>
      <c r="I447" s="30">
        <v>0</v>
      </c>
      <c r="J447" s="30">
        <v>0</v>
      </c>
      <c r="K447" s="30">
        <v>0</v>
      </c>
      <c r="L447" s="30">
        <v>0</v>
      </c>
      <c r="M447" s="30">
        <v>0</v>
      </c>
      <c r="N447" s="30">
        <v>0</v>
      </c>
      <c r="O447" s="30">
        <v>0</v>
      </c>
      <c r="P447" s="30">
        <v>0</v>
      </c>
      <c r="Q447" s="30">
        <v>0</v>
      </c>
      <c r="R447" s="30">
        <v>0</v>
      </c>
      <c r="S447" s="30">
        <v>0</v>
      </c>
      <c r="T447" s="30">
        <v>0</v>
      </c>
      <c r="U447" s="30">
        <v>0</v>
      </c>
      <c r="V447" s="30">
        <v>0</v>
      </c>
      <c r="W447" s="30">
        <v>0</v>
      </c>
      <c r="X447" s="30">
        <v>0</v>
      </c>
      <c r="Y447" s="30">
        <v>0</v>
      </c>
      <c r="Z447" s="30">
        <v>0</v>
      </c>
      <c r="AA447" s="30">
        <v>0</v>
      </c>
      <c r="AB447" s="30">
        <v>0</v>
      </c>
      <c r="AC447" s="30">
        <v>0</v>
      </c>
      <c r="AD447" s="30">
        <v>0</v>
      </c>
      <c r="AE447" s="30">
        <v>0</v>
      </c>
      <c r="AF447" s="31">
        <v>0</v>
      </c>
      <c r="AG447" s="30">
        <v>0</v>
      </c>
      <c r="AH447" s="31">
        <v>0</v>
      </c>
      <c r="AI447" s="32" t="s">
        <v>37</v>
      </c>
      <c r="AJ447" s="15"/>
      <c r="AK447" s="20"/>
      <c r="AM447" s="20"/>
      <c r="AV447" s="15"/>
      <c r="AW447" s="15"/>
      <c r="AX447" s="15"/>
      <c r="AY447" s="15"/>
      <c r="AZ447" s="15"/>
      <c r="BA447" s="15"/>
      <c r="BB447" s="15"/>
      <c r="BC447" s="15"/>
      <c r="BD447" s="15"/>
      <c r="BE447" s="15"/>
      <c r="BF447" s="15"/>
      <c r="BG447" s="15"/>
      <c r="BH447" s="15"/>
      <c r="BI447" s="15"/>
      <c r="BJ447" s="15"/>
      <c r="BK447" s="15"/>
      <c r="BL447" s="15"/>
    </row>
    <row r="448" spans="1:64" x14ac:dyDescent="0.25">
      <c r="A448" s="27" t="s">
        <v>1133</v>
      </c>
      <c r="B448" s="28" t="s">
        <v>413</v>
      </c>
      <c r="C448" s="29" t="s">
        <v>36</v>
      </c>
      <c r="D448" s="30">
        <f t="shared" ref="D448:AG448" si="139">SUM(D450:D452,D449)</f>
        <v>1616.9381116299999</v>
      </c>
      <c r="E448" s="30">
        <f t="shared" si="139"/>
        <v>0</v>
      </c>
      <c r="F448" s="30">
        <f t="shared" si="139"/>
        <v>32.231780000000001</v>
      </c>
      <c r="G448" s="30">
        <f t="shared" si="139"/>
        <v>0</v>
      </c>
      <c r="H448" s="30">
        <f t="shared" si="139"/>
        <v>0</v>
      </c>
      <c r="I448" s="30">
        <f t="shared" si="139"/>
        <v>0</v>
      </c>
      <c r="J448" s="30">
        <f t="shared" si="139"/>
        <v>0</v>
      </c>
      <c r="K448" s="30">
        <f t="shared" si="139"/>
        <v>0</v>
      </c>
      <c r="L448" s="30">
        <f t="shared" si="139"/>
        <v>0</v>
      </c>
      <c r="M448" s="30">
        <f t="shared" si="139"/>
        <v>0</v>
      </c>
      <c r="N448" s="30">
        <f t="shared" si="139"/>
        <v>0</v>
      </c>
      <c r="O448" s="30">
        <f t="shared" si="139"/>
        <v>0</v>
      </c>
      <c r="P448" s="30">
        <f t="shared" si="139"/>
        <v>0</v>
      </c>
      <c r="Q448" s="30">
        <f t="shared" si="139"/>
        <v>0.24299999999999999</v>
      </c>
      <c r="R448" s="30">
        <f t="shared" si="139"/>
        <v>0</v>
      </c>
      <c r="S448" s="30">
        <f t="shared" si="139"/>
        <v>0</v>
      </c>
      <c r="T448" s="30">
        <f t="shared" si="139"/>
        <v>0</v>
      </c>
      <c r="U448" s="30">
        <f t="shared" si="139"/>
        <v>0</v>
      </c>
      <c r="V448" s="30">
        <f t="shared" si="139"/>
        <v>0</v>
      </c>
      <c r="W448" s="30">
        <f t="shared" si="139"/>
        <v>0</v>
      </c>
      <c r="X448" s="30">
        <f t="shared" si="139"/>
        <v>0</v>
      </c>
      <c r="Y448" s="30">
        <f t="shared" si="139"/>
        <v>0</v>
      </c>
      <c r="Z448" s="30">
        <f t="shared" si="139"/>
        <v>0</v>
      </c>
      <c r="AA448" s="30">
        <f t="shared" si="139"/>
        <v>0</v>
      </c>
      <c r="AB448" s="30">
        <f t="shared" si="139"/>
        <v>0</v>
      </c>
      <c r="AC448" s="30">
        <f t="shared" si="139"/>
        <v>0</v>
      </c>
      <c r="AD448" s="30">
        <f t="shared" si="139"/>
        <v>0</v>
      </c>
      <c r="AE448" s="30">
        <f t="shared" si="139"/>
        <v>0</v>
      </c>
      <c r="AF448" s="31">
        <v>0</v>
      </c>
      <c r="AG448" s="30">
        <f t="shared" si="139"/>
        <v>-32.231780000000001</v>
      </c>
      <c r="AH448" s="31">
        <f t="shared" si="132"/>
        <v>-1</v>
      </c>
      <c r="AI448" s="32" t="s">
        <v>37</v>
      </c>
      <c r="AJ448" s="15"/>
      <c r="AK448" s="20"/>
      <c r="AM448" s="20"/>
      <c r="AV448" s="15"/>
      <c r="AW448" s="15"/>
      <c r="AX448" s="15"/>
      <c r="AY448" s="15"/>
      <c r="AZ448" s="15"/>
      <c r="BA448" s="15"/>
      <c r="BB448" s="15"/>
      <c r="BC448" s="15"/>
      <c r="BD448" s="15"/>
      <c r="BE448" s="15"/>
      <c r="BF448" s="15"/>
      <c r="BG448" s="15"/>
      <c r="BH448" s="15"/>
      <c r="BI448" s="15"/>
      <c r="BJ448" s="15"/>
      <c r="BK448" s="15"/>
      <c r="BL448" s="15"/>
    </row>
    <row r="449" spans="1:64" ht="31.5" x14ac:dyDescent="0.25">
      <c r="A449" s="27" t="s">
        <v>1134</v>
      </c>
      <c r="B449" s="28" t="s">
        <v>415</v>
      </c>
      <c r="C449" s="29" t="s">
        <v>36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  <c r="I449" s="30">
        <v>0</v>
      </c>
      <c r="J449" s="30">
        <v>0</v>
      </c>
      <c r="K449" s="30">
        <v>0</v>
      </c>
      <c r="L449" s="30">
        <v>0</v>
      </c>
      <c r="M449" s="30">
        <v>0</v>
      </c>
      <c r="N449" s="30">
        <v>0</v>
      </c>
      <c r="O449" s="30">
        <v>0</v>
      </c>
      <c r="P449" s="30">
        <v>0</v>
      </c>
      <c r="Q449" s="30">
        <v>0</v>
      </c>
      <c r="R449" s="30">
        <v>0</v>
      </c>
      <c r="S449" s="30">
        <v>0</v>
      </c>
      <c r="T449" s="30">
        <v>0</v>
      </c>
      <c r="U449" s="30">
        <v>0</v>
      </c>
      <c r="V449" s="30">
        <v>0</v>
      </c>
      <c r="W449" s="30">
        <v>0</v>
      </c>
      <c r="X449" s="30">
        <v>0</v>
      </c>
      <c r="Y449" s="30">
        <v>0</v>
      </c>
      <c r="Z449" s="30">
        <v>0</v>
      </c>
      <c r="AA449" s="30">
        <v>0</v>
      </c>
      <c r="AB449" s="30">
        <v>0</v>
      </c>
      <c r="AC449" s="30">
        <v>0</v>
      </c>
      <c r="AD449" s="30">
        <v>0</v>
      </c>
      <c r="AE449" s="30">
        <v>0</v>
      </c>
      <c r="AF449" s="31">
        <v>0</v>
      </c>
      <c r="AG449" s="30">
        <v>0</v>
      </c>
      <c r="AH449" s="31">
        <v>0</v>
      </c>
      <c r="AI449" s="32" t="s">
        <v>37</v>
      </c>
      <c r="AJ449" s="15"/>
      <c r="AK449" s="20"/>
      <c r="AM449" s="20"/>
      <c r="AV449" s="15"/>
      <c r="AW449" s="15"/>
      <c r="AX449" s="15"/>
      <c r="AY449" s="15"/>
      <c r="AZ449" s="15"/>
      <c r="BA449" s="15"/>
      <c r="BB449" s="15"/>
      <c r="BC449" s="15"/>
      <c r="BD449" s="15"/>
      <c r="BE449" s="15"/>
      <c r="BF449" s="15"/>
      <c r="BG449" s="15"/>
      <c r="BH449" s="15"/>
      <c r="BI449" s="15"/>
      <c r="BJ449" s="15"/>
      <c r="BK449" s="15"/>
      <c r="BL449" s="15"/>
    </row>
    <row r="450" spans="1:64" x14ac:dyDescent="0.25">
      <c r="A450" s="27" t="s">
        <v>1135</v>
      </c>
      <c r="B450" s="28" t="s">
        <v>417</v>
      </c>
      <c r="C450" s="29" t="s">
        <v>36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0</v>
      </c>
      <c r="J450" s="30">
        <v>0</v>
      </c>
      <c r="K450" s="30">
        <v>0</v>
      </c>
      <c r="L450" s="30">
        <v>0</v>
      </c>
      <c r="M450" s="30">
        <v>0</v>
      </c>
      <c r="N450" s="30">
        <v>0</v>
      </c>
      <c r="O450" s="30">
        <v>0</v>
      </c>
      <c r="P450" s="30">
        <v>0</v>
      </c>
      <c r="Q450" s="30">
        <v>0</v>
      </c>
      <c r="R450" s="30">
        <v>0</v>
      </c>
      <c r="S450" s="30">
        <v>0</v>
      </c>
      <c r="T450" s="30">
        <v>0</v>
      </c>
      <c r="U450" s="30">
        <v>0</v>
      </c>
      <c r="V450" s="30">
        <v>0</v>
      </c>
      <c r="W450" s="30">
        <v>0</v>
      </c>
      <c r="X450" s="30">
        <v>0</v>
      </c>
      <c r="Y450" s="30">
        <v>0</v>
      </c>
      <c r="Z450" s="30">
        <v>0</v>
      </c>
      <c r="AA450" s="30">
        <v>0</v>
      </c>
      <c r="AB450" s="30">
        <v>0</v>
      </c>
      <c r="AC450" s="30">
        <v>0</v>
      </c>
      <c r="AD450" s="30">
        <v>0</v>
      </c>
      <c r="AE450" s="30">
        <v>0</v>
      </c>
      <c r="AF450" s="31">
        <v>0</v>
      </c>
      <c r="AG450" s="30">
        <v>0</v>
      </c>
      <c r="AH450" s="31">
        <v>0</v>
      </c>
      <c r="AI450" s="32" t="s">
        <v>37</v>
      </c>
      <c r="AJ450" s="15"/>
      <c r="AK450" s="20"/>
      <c r="AM450" s="20"/>
      <c r="AV450" s="15"/>
      <c r="AW450" s="15"/>
      <c r="AX450" s="15"/>
      <c r="AY450" s="15"/>
      <c r="AZ450" s="15"/>
      <c r="BA450" s="15"/>
      <c r="BB450" s="15"/>
      <c r="BC450" s="15"/>
      <c r="BD450" s="15"/>
      <c r="BE450" s="15"/>
      <c r="BF450" s="15"/>
      <c r="BG450" s="15"/>
      <c r="BH450" s="15"/>
      <c r="BI450" s="15"/>
      <c r="BJ450" s="15"/>
      <c r="BK450" s="15"/>
      <c r="BL450" s="15"/>
    </row>
    <row r="451" spans="1:64" x14ac:dyDescent="0.25">
      <c r="A451" s="27" t="s">
        <v>1136</v>
      </c>
      <c r="B451" s="28" t="s">
        <v>425</v>
      </c>
      <c r="C451" s="29" t="s">
        <v>36</v>
      </c>
      <c r="D451" s="30">
        <v>0</v>
      </c>
      <c r="E451" s="30">
        <v>0</v>
      </c>
      <c r="F451" s="30">
        <v>0</v>
      </c>
      <c r="G451" s="30">
        <v>0</v>
      </c>
      <c r="H451" s="30">
        <v>0</v>
      </c>
      <c r="I451" s="30">
        <v>0</v>
      </c>
      <c r="J451" s="30">
        <v>0</v>
      </c>
      <c r="K451" s="30">
        <v>0</v>
      </c>
      <c r="L451" s="30">
        <v>0</v>
      </c>
      <c r="M451" s="30">
        <v>0</v>
      </c>
      <c r="N451" s="30">
        <v>0</v>
      </c>
      <c r="O451" s="30">
        <v>0</v>
      </c>
      <c r="P451" s="30">
        <v>0</v>
      </c>
      <c r="Q451" s="30">
        <v>0</v>
      </c>
      <c r="R451" s="30">
        <v>0</v>
      </c>
      <c r="S451" s="30">
        <v>0</v>
      </c>
      <c r="T451" s="30">
        <v>0</v>
      </c>
      <c r="U451" s="30">
        <v>0</v>
      </c>
      <c r="V451" s="30">
        <v>0</v>
      </c>
      <c r="W451" s="30">
        <v>0</v>
      </c>
      <c r="X451" s="30">
        <v>0</v>
      </c>
      <c r="Y451" s="30">
        <v>0</v>
      </c>
      <c r="Z451" s="30">
        <v>0</v>
      </c>
      <c r="AA451" s="30">
        <v>0</v>
      </c>
      <c r="AB451" s="30">
        <v>0</v>
      </c>
      <c r="AC451" s="30">
        <v>0</v>
      </c>
      <c r="AD451" s="30">
        <v>0</v>
      </c>
      <c r="AE451" s="30">
        <v>0</v>
      </c>
      <c r="AF451" s="31">
        <v>0</v>
      </c>
      <c r="AG451" s="30">
        <v>0</v>
      </c>
      <c r="AH451" s="31">
        <v>0</v>
      </c>
      <c r="AI451" s="32" t="s">
        <v>37</v>
      </c>
      <c r="AJ451" s="15"/>
      <c r="AK451" s="20"/>
      <c r="AM451" s="20"/>
      <c r="AV451" s="15"/>
      <c r="AW451" s="15"/>
      <c r="AX451" s="15"/>
      <c r="AY451" s="15"/>
      <c r="AZ451" s="15"/>
      <c r="BA451" s="15"/>
      <c r="BB451" s="15"/>
      <c r="BC451" s="15"/>
      <c r="BD451" s="15"/>
      <c r="BE451" s="15"/>
      <c r="BF451" s="15"/>
      <c r="BG451" s="15"/>
      <c r="BH451" s="15"/>
      <c r="BI451" s="15"/>
      <c r="BJ451" s="15"/>
      <c r="BK451" s="15"/>
      <c r="BL451" s="15"/>
    </row>
    <row r="452" spans="1:64" x14ac:dyDescent="0.25">
      <c r="A452" s="27" t="s">
        <v>1137</v>
      </c>
      <c r="B452" s="28" t="s">
        <v>433</v>
      </c>
      <c r="C452" s="29" t="s">
        <v>36</v>
      </c>
      <c r="D452" s="30">
        <f t="shared" ref="D452:AE452" si="140">SUM(D453:D453)</f>
        <v>1616.9381116299999</v>
      </c>
      <c r="E452" s="30">
        <f t="shared" si="140"/>
        <v>0</v>
      </c>
      <c r="F452" s="30">
        <f t="shared" si="140"/>
        <v>32.231780000000001</v>
      </c>
      <c r="G452" s="30">
        <f t="shared" si="140"/>
        <v>0</v>
      </c>
      <c r="H452" s="30">
        <f t="shared" si="140"/>
        <v>0</v>
      </c>
      <c r="I452" s="30">
        <f t="shared" si="140"/>
        <v>0</v>
      </c>
      <c r="J452" s="30">
        <f t="shared" si="140"/>
        <v>0</v>
      </c>
      <c r="K452" s="30">
        <f t="shared" si="140"/>
        <v>0</v>
      </c>
      <c r="L452" s="30">
        <f t="shared" si="140"/>
        <v>0</v>
      </c>
      <c r="M452" s="30">
        <f t="shared" si="140"/>
        <v>0</v>
      </c>
      <c r="N452" s="30">
        <f t="shared" si="140"/>
        <v>0</v>
      </c>
      <c r="O452" s="30">
        <f t="shared" si="140"/>
        <v>0</v>
      </c>
      <c r="P452" s="30">
        <f t="shared" si="140"/>
        <v>0</v>
      </c>
      <c r="Q452" s="30">
        <f t="shared" si="140"/>
        <v>0.24299999999999999</v>
      </c>
      <c r="R452" s="30">
        <f t="shared" si="140"/>
        <v>0</v>
      </c>
      <c r="S452" s="30">
        <f t="shared" si="140"/>
        <v>0</v>
      </c>
      <c r="T452" s="30">
        <f t="shared" si="140"/>
        <v>0</v>
      </c>
      <c r="U452" s="30">
        <f t="shared" si="140"/>
        <v>0</v>
      </c>
      <c r="V452" s="30">
        <f t="shared" si="140"/>
        <v>0</v>
      </c>
      <c r="W452" s="30">
        <f t="shared" si="140"/>
        <v>0</v>
      </c>
      <c r="X452" s="30">
        <f t="shared" si="140"/>
        <v>0</v>
      </c>
      <c r="Y452" s="30">
        <f t="shared" si="140"/>
        <v>0</v>
      </c>
      <c r="Z452" s="30">
        <f t="shared" si="140"/>
        <v>0</v>
      </c>
      <c r="AA452" s="30">
        <f t="shared" si="140"/>
        <v>0</v>
      </c>
      <c r="AB452" s="30">
        <f t="shared" si="140"/>
        <v>0</v>
      </c>
      <c r="AC452" s="30">
        <f t="shared" si="140"/>
        <v>0</v>
      </c>
      <c r="AD452" s="30">
        <f t="shared" si="140"/>
        <v>0</v>
      </c>
      <c r="AE452" s="30">
        <f t="shared" si="140"/>
        <v>0</v>
      </c>
      <c r="AF452" s="31">
        <v>0</v>
      </c>
      <c r="AG452" s="30">
        <f>SUM(AG453:AG453)</f>
        <v>-32.231780000000001</v>
      </c>
      <c r="AH452" s="31">
        <f t="shared" si="132"/>
        <v>-1</v>
      </c>
      <c r="AI452" s="32" t="s">
        <v>37</v>
      </c>
      <c r="AJ452" s="15"/>
      <c r="AK452" s="20"/>
      <c r="AM452" s="20"/>
      <c r="AV452" s="15"/>
      <c r="AW452" s="15"/>
      <c r="AX452" s="15"/>
      <c r="AY452" s="15"/>
      <c r="AZ452" s="15"/>
      <c r="BA452" s="15"/>
      <c r="BB452" s="15"/>
      <c r="BC452" s="15"/>
      <c r="BD452" s="15"/>
      <c r="BE452" s="15"/>
      <c r="BF452" s="15"/>
      <c r="BG452" s="15"/>
      <c r="BH452" s="15"/>
      <c r="BI452" s="15"/>
      <c r="BJ452" s="15"/>
      <c r="BK452" s="15"/>
      <c r="BL452" s="15"/>
    </row>
    <row r="453" spans="1:64" ht="63" x14ac:dyDescent="0.25">
      <c r="A453" s="37" t="s">
        <v>1137</v>
      </c>
      <c r="B453" s="44" t="s">
        <v>1138</v>
      </c>
      <c r="C453" s="39" t="s">
        <v>1139</v>
      </c>
      <c r="D453" s="39">
        <v>1616.9381116299999</v>
      </c>
      <c r="E453" s="39">
        <v>0</v>
      </c>
      <c r="F453" s="39">
        <v>32.231780000000001</v>
      </c>
      <c r="G453" s="39">
        <v>0</v>
      </c>
      <c r="H453" s="39">
        <v>0</v>
      </c>
      <c r="I453" s="39">
        <v>0</v>
      </c>
      <c r="J453" s="39">
        <v>0</v>
      </c>
      <c r="K453" s="39" t="s">
        <v>1140</v>
      </c>
      <c r="L453" s="39">
        <v>0</v>
      </c>
      <c r="M453" s="39">
        <v>0</v>
      </c>
      <c r="N453" s="39">
        <v>0</v>
      </c>
      <c r="O453" s="39">
        <v>0</v>
      </c>
      <c r="P453" s="39">
        <v>0</v>
      </c>
      <c r="Q453" s="39">
        <v>0.24299999999999999</v>
      </c>
      <c r="R453" s="39">
        <v>0</v>
      </c>
      <c r="S453" s="39">
        <v>0</v>
      </c>
      <c r="T453" s="39">
        <v>0</v>
      </c>
      <c r="U453" s="39">
        <v>0</v>
      </c>
      <c r="V453" s="39">
        <v>0</v>
      </c>
      <c r="W453" s="39">
        <v>0</v>
      </c>
      <c r="X453" s="39">
        <v>0</v>
      </c>
      <c r="Y453" s="39">
        <v>0</v>
      </c>
      <c r="Z453" s="39">
        <v>0</v>
      </c>
      <c r="AA453" s="39">
        <v>0</v>
      </c>
      <c r="AB453" s="39">
        <v>0</v>
      </c>
      <c r="AC453" s="39">
        <v>0</v>
      </c>
      <c r="AD453" s="39">
        <v>0</v>
      </c>
      <c r="AE453" s="39">
        <f>R453-E453</f>
        <v>0</v>
      </c>
      <c r="AF453" s="65">
        <v>0</v>
      </c>
      <c r="AG453" s="39">
        <f t="shared" ref="AG453" si="141">S453-F453</f>
        <v>-32.231780000000001</v>
      </c>
      <c r="AH453" s="65">
        <f>AG453/F453</f>
        <v>-1</v>
      </c>
      <c r="AI453" s="40" t="s">
        <v>1141</v>
      </c>
      <c r="AJ453" s="15"/>
      <c r="AK453" s="20"/>
      <c r="AM453" s="20"/>
      <c r="AV453" s="15"/>
      <c r="AW453" s="15"/>
      <c r="AX453" s="15"/>
      <c r="AY453" s="15"/>
      <c r="AZ453" s="15"/>
      <c r="BA453" s="15"/>
      <c r="BB453" s="15"/>
      <c r="BC453" s="15"/>
      <c r="BD453" s="15"/>
      <c r="BE453" s="15"/>
      <c r="BF453" s="15"/>
      <c r="BG453" s="15"/>
      <c r="BH453" s="15"/>
      <c r="BI453" s="15"/>
      <c r="BJ453" s="15"/>
      <c r="BK453" s="15"/>
      <c r="BL453" s="15"/>
    </row>
    <row r="454" spans="1:64" ht="31.5" x14ac:dyDescent="0.25">
      <c r="A454" s="29" t="s">
        <v>1142</v>
      </c>
      <c r="B454" s="28" t="s">
        <v>449</v>
      </c>
      <c r="C454" s="29" t="s">
        <v>36</v>
      </c>
      <c r="D454" s="30">
        <v>0</v>
      </c>
      <c r="E454" s="30">
        <v>0</v>
      </c>
      <c r="F454" s="30">
        <v>0</v>
      </c>
      <c r="G454" s="30">
        <v>0</v>
      </c>
      <c r="H454" s="30">
        <v>0</v>
      </c>
      <c r="I454" s="30">
        <v>0</v>
      </c>
      <c r="J454" s="30">
        <v>0</v>
      </c>
      <c r="K454" s="30">
        <v>0</v>
      </c>
      <c r="L454" s="30">
        <v>0</v>
      </c>
      <c r="M454" s="30">
        <v>0</v>
      </c>
      <c r="N454" s="30">
        <v>0</v>
      </c>
      <c r="O454" s="30">
        <v>0</v>
      </c>
      <c r="P454" s="30">
        <v>0</v>
      </c>
      <c r="Q454" s="30">
        <v>0</v>
      </c>
      <c r="R454" s="30">
        <v>0</v>
      </c>
      <c r="S454" s="30">
        <v>0</v>
      </c>
      <c r="T454" s="30">
        <v>0</v>
      </c>
      <c r="U454" s="30">
        <v>0</v>
      </c>
      <c r="V454" s="30">
        <v>0</v>
      </c>
      <c r="W454" s="30">
        <v>0</v>
      </c>
      <c r="X454" s="30">
        <v>0</v>
      </c>
      <c r="Y454" s="30">
        <v>0</v>
      </c>
      <c r="Z454" s="30">
        <v>0</v>
      </c>
      <c r="AA454" s="30">
        <v>0</v>
      </c>
      <c r="AB454" s="30">
        <v>0</v>
      </c>
      <c r="AC454" s="30">
        <v>0</v>
      </c>
      <c r="AD454" s="30">
        <v>0</v>
      </c>
      <c r="AE454" s="30">
        <v>0</v>
      </c>
      <c r="AF454" s="31">
        <v>0</v>
      </c>
      <c r="AG454" s="30">
        <v>0</v>
      </c>
      <c r="AH454" s="31">
        <v>0</v>
      </c>
      <c r="AI454" s="32" t="s">
        <v>37</v>
      </c>
      <c r="AJ454" s="15"/>
      <c r="AK454" s="20"/>
      <c r="AM454" s="20"/>
      <c r="AV454" s="15"/>
      <c r="AW454" s="15"/>
      <c r="AX454" s="15"/>
      <c r="AY454" s="15"/>
      <c r="AZ454" s="15"/>
      <c r="BA454" s="15"/>
      <c r="BB454" s="15"/>
      <c r="BC454" s="15"/>
      <c r="BD454" s="15"/>
      <c r="BE454" s="15"/>
      <c r="BF454" s="15"/>
      <c r="BG454" s="15"/>
      <c r="BH454" s="15"/>
      <c r="BI454" s="15"/>
      <c r="BJ454" s="15"/>
      <c r="BK454" s="15"/>
      <c r="BL454" s="15"/>
    </row>
    <row r="455" spans="1:64" x14ac:dyDescent="0.25">
      <c r="A455" s="27" t="s">
        <v>1143</v>
      </c>
      <c r="B455" s="28" t="s">
        <v>451</v>
      </c>
      <c r="C455" s="29" t="s">
        <v>36</v>
      </c>
      <c r="D455" s="30">
        <f t="shared" ref="D455:AE455" si="142">SUM(D456:D526)</f>
        <v>300.39195079099994</v>
      </c>
      <c r="E455" s="30">
        <f t="shared" si="142"/>
        <v>0</v>
      </c>
      <c r="F455" s="30">
        <f t="shared" si="142"/>
        <v>134.540594481</v>
      </c>
      <c r="G455" s="30">
        <f t="shared" si="142"/>
        <v>0</v>
      </c>
      <c r="H455" s="30">
        <f t="shared" si="142"/>
        <v>0</v>
      </c>
      <c r="I455" s="30">
        <f t="shared" si="142"/>
        <v>0</v>
      </c>
      <c r="J455" s="30">
        <f t="shared" si="142"/>
        <v>0</v>
      </c>
      <c r="K455" s="30">
        <f t="shared" si="142"/>
        <v>0</v>
      </c>
      <c r="L455" s="30">
        <f t="shared" si="142"/>
        <v>65</v>
      </c>
      <c r="M455" s="30">
        <f t="shared" si="142"/>
        <v>0</v>
      </c>
      <c r="N455" s="30">
        <f t="shared" si="142"/>
        <v>0</v>
      </c>
      <c r="O455" s="30">
        <f t="shared" si="142"/>
        <v>0</v>
      </c>
      <c r="P455" s="30">
        <f t="shared" si="142"/>
        <v>0</v>
      </c>
      <c r="Q455" s="30">
        <f t="shared" si="142"/>
        <v>0</v>
      </c>
      <c r="R455" s="30">
        <f t="shared" si="142"/>
        <v>95.296400000000006</v>
      </c>
      <c r="S455" s="30">
        <f t="shared" si="142"/>
        <v>10362.426541589999</v>
      </c>
      <c r="T455" s="30">
        <f t="shared" si="142"/>
        <v>0</v>
      </c>
      <c r="U455" s="30">
        <f t="shared" si="142"/>
        <v>0</v>
      </c>
      <c r="V455" s="30">
        <f t="shared" si="142"/>
        <v>0.47699999999999998</v>
      </c>
      <c r="W455" s="30">
        <f t="shared" si="142"/>
        <v>0</v>
      </c>
      <c r="X455" s="30">
        <f t="shared" si="142"/>
        <v>0</v>
      </c>
      <c r="Y455" s="30">
        <f t="shared" si="142"/>
        <v>41</v>
      </c>
      <c r="Z455" s="30">
        <f t="shared" si="142"/>
        <v>0</v>
      </c>
      <c r="AA455" s="30">
        <f t="shared" si="142"/>
        <v>0</v>
      </c>
      <c r="AB455" s="30">
        <f t="shared" si="142"/>
        <v>0</v>
      </c>
      <c r="AC455" s="30">
        <f t="shared" si="142"/>
        <v>0</v>
      </c>
      <c r="AD455" s="30">
        <f t="shared" si="142"/>
        <v>0</v>
      </c>
      <c r="AE455" s="30">
        <f t="shared" si="142"/>
        <v>0</v>
      </c>
      <c r="AF455" s="31">
        <v>0</v>
      </c>
      <c r="AG455" s="30">
        <f>SUM(AG456:AG526)</f>
        <v>-88.515966450999997</v>
      </c>
      <c r="AH455" s="31">
        <f t="shared" si="132"/>
        <v>-0.65791270502748034</v>
      </c>
      <c r="AI455" s="32" t="s">
        <v>37</v>
      </c>
      <c r="AJ455" s="15"/>
      <c r="AK455" s="20"/>
      <c r="AM455" s="20"/>
      <c r="AV455" s="15"/>
      <c r="AW455" s="15"/>
      <c r="AX455" s="15"/>
      <c r="AY455" s="15"/>
      <c r="AZ455" s="15"/>
      <c r="BA455" s="15"/>
      <c r="BB455" s="15"/>
      <c r="BC455" s="15"/>
      <c r="BD455" s="15"/>
      <c r="BE455" s="15"/>
      <c r="BF455" s="15"/>
      <c r="BG455" s="15"/>
      <c r="BH455" s="15"/>
      <c r="BI455" s="15"/>
      <c r="BJ455" s="15"/>
      <c r="BK455" s="15"/>
      <c r="BL455" s="15"/>
    </row>
    <row r="456" spans="1:64" ht="153" customHeight="1" x14ac:dyDescent="0.25">
      <c r="A456" s="37" t="s">
        <v>1143</v>
      </c>
      <c r="B456" s="44" t="s">
        <v>1144</v>
      </c>
      <c r="C456" s="52" t="s">
        <v>1145</v>
      </c>
      <c r="D456" s="39" t="s">
        <v>37</v>
      </c>
      <c r="E456" s="39" t="s">
        <v>37</v>
      </c>
      <c r="F456" s="39" t="s">
        <v>37</v>
      </c>
      <c r="G456" s="39" t="s">
        <v>37</v>
      </c>
      <c r="H456" s="39" t="s">
        <v>37</v>
      </c>
      <c r="I456" s="39" t="s">
        <v>37</v>
      </c>
      <c r="J456" s="39" t="s">
        <v>37</v>
      </c>
      <c r="K456" s="39" t="s">
        <v>37</v>
      </c>
      <c r="L456" s="39" t="s">
        <v>37</v>
      </c>
      <c r="M456" s="39" t="s">
        <v>37</v>
      </c>
      <c r="N456" s="39" t="s">
        <v>37</v>
      </c>
      <c r="O456" s="39" t="s">
        <v>37</v>
      </c>
      <c r="P456" s="39" t="s">
        <v>37</v>
      </c>
      <c r="Q456" s="39" t="s">
        <v>37</v>
      </c>
      <c r="R456" s="39">
        <v>0</v>
      </c>
      <c r="S456" s="39">
        <v>0</v>
      </c>
      <c r="T456" s="39">
        <v>0</v>
      </c>
      <c r="U456" s="39">
        <v>0</v>
      </c>
      <c r="V456" s="39">
        <v>0</v>
      </c>
      <c r="W456" s="39">
        <v>0</v>
      </c>
      <c r="X456" s="39">
        <v>0</v>
      </c>
      <c r="Y456" s="39">
        <v>0</v>
      </c>
      <c r="Z456" s="39">
        <v>0</v>
      </c>
      <c r="AA456" s="39">
        <v>0</v>
      </c>
      <c r="AB456" s="39">
        <v>0</v>
      </c>
      <c r="AC456" s="39">
        <v>0</v>
      </c>
      <c r="AD456" s="39">
        <v>0</v>
      </c>
      <c r="AE456" s="39" t="s">
        <v>37</v>
      </c>
      <c r="AF456" s="65" t="s">
        <v>37</v>
      </c>
      <c r="AG456" s="39" t="s">
        <v>37</v>
      </c>
      <c r="AH456" s="65" t="s">
        <v>37</v>
      </c>
      <c r="AI456" s="40" t="s">
        <v>1146</v>
      </c>
      <c r="AJ456" s="15"/>
      <c r="AK456" s="20"/>
      <c r="AM456" s="20"/>
      <c r="AV456" s="15"/>
      <c r="AW456" s="15"/>
      <c r="AX456" s="15"/>
      <c r="AY456" s="15"/>
      <c r="AZ456" s="15"/>
      <c r="BA456" s="15"/>
      <c r="BB456" s="15"/>
      <c r="BC456" s="15"/>
      <c r="BD456" s="15"/>
      <c r="BE456" s="15"/>
      <c r="BF456" s="15"/>
      <c r="BG456" s="15"/>
      <c r="BH456" s="15"/>
      <c r="BI456" s="15"/>
      <c r="BJ456" s="15"/>
      <c r="BK456" s="15"/>
      <c r="BL456" s="15"/>
    </row>
    <row r="457" spans="1:64" ht="63" x14ac:dyDescent="0.25">
      <c r="A457" s="37" t="s">
        <v>1143</v>
      </c>
      <c r="B457" s="44" t="s">
        <v>1147</v>
      </c>
      <c r="C457" s="52" t="s">
        <v>1148</v>
      </c>
      <c r="D457" s="39" t="s">
        <v>37</v>
      </c>
      <c r="E457" s="39" t="s">
        <v>37</v>
      </c>
      <c r="F457" s="39" t="s">
        <v>37</v>
      </c>
      <c r="G457" s="39" t="s">
        <v>37</v>
      </c>
      <c r="H457" s="39" t="s">
        <v>37</v>
      </c>
      <c r="I457" s="39" t="s">
        <v>37</v>
      </c>
      <c r="J457" s="39" t="s">
        <v>37</v>
      </c>
      <c r="K457" s="39" t="s">
        <v>37</v>
      </c>
      <c r="L457" s="39" t="s">
        <v>37</v>
      </c>
      <c r="M457" s="39" t="s">
        <v>37</v>
      </c>
      <c r="N457" s="39" t="s">
        <v>37</v>
      </c>
      <c r="O457" s="39" t="s">
        <v>37</v>
      </c>
      <c r="P457" s="39" t="s">
        <v>37</v>
      </c>
      <c r="Q457" s="39" t="s">
        <v>37</v>
      </c>
      <c r="R457" s="39">
        <v>0</v>
      </c>
      <c r="S457" s="39">
        <v>0</v>
      </c>
      <c r="T457" s="39">
        <v>0</v>
      </c>
      <c r="U457" s="39">
        <v>0</v>
      </c>
      <c r="V457" s="39">
        <v>0</v>
      </c>
      <c r="W457" s="39">
        <v>0</v>
      </c>
      <c r="X457" s="39">
        <v>0</v>
      </c>
      <c r="Y457" s="39">
        <v>0</v>
      </c>
      <c r="Z457" s="39">
        <v>0</v>
      </c>
      <c r="AA457" s="39">
        <v>0</v>
      </c>
      <c r="AB457" s="39">
        <v>0</v>
      </c>
      <c r="AC457" s="39">
        <v>0</v>
      </c>
      <c r="AD457" s="39">
        <v>0</v>
      </c>
      <c r="AE457" s="39" t="s">
        <v>37</v>
      </c>
      <c r="AF457" s="65" t="s">
        <v>37</v>
      </c>
      <c r="AG457" s="39" t="s">
        <v>37</v>
      </c>
      <c r="AH457" s="65" t="s">
        <v>37</v>
      </c>
      <c r="AI457" s="40" t="s">
        <v>1149</v>
      </c>
      <c r="AJ457" s="15"/>
      <c r="AK457" s="20"/>
      <c r="AM457" s="20"/>
      <c r="AV457" s="15"/>
      <c r="AW457" s="15"/>
      <c r="AX457" s="15"/>
      <c r="AY457" s="15"/>
      <c r="AZ457" s="15"/>
      <c r="BA457" s="15"/>
      <c r="BB457" s="15"/>
      <c r="BC457" s="15"/>
      <c r="BD457" s="15"/>
      <c r="BE457" s="15"/>
      <c r="BF457" s="15"/>
      <c r="BG457" s="15"/>
      <c r="BH457" s="15"/>
      <c r="BI457" s="15"/>
      <c r="BJ457" s="15"/>
      <c r="BK457" s="15"/>
      <c r="BL457" s="15"/>
    </row>
    <row r="458" spans="1:64" ht="63" x14ac:dyDescent="0.25">
      <c r="A458" s="37" t="s">
        <v>1143</v>
      </c>
      <c r="B458" s="44" t="s">
        <v>1150</v>
      </c>
      <c r="C458" s="52" t="s">
        <v>1151</v>
      </c>
      <c r="D458" s="39" t="s">
        <v>37</v>
      </c>
      <c r="E458" s="39" t="s">
        <v>37</v>
      </c>
      <c r="F458" s="39" t="s">
        <v>37</v>
      </c>
      <c r="G458" s="39" t="s">
        <v>37</v>
      </c>
      <c r="H458" s="39" t="s">
        <v>37</v>
      </c>
      <c r="I458" s="39" t="s">
        <v>37</v>
      </c>
      <c r="J458" s="39" t="s">
        <v>37</v>
      </c>
      <c r="K458" s="39" t="s">
        <v>37</v>
      </c>
      <c r="L458" s="39" t="s">
        <v>37</v>
      </c>
      <c r="M458" s="39" t="s">
        <v>37</v>
      </c>
      <c r="N458" s="39" t="s">
        <v>37</v>
      </c>
      <c r="O458" s="39" t="s">
        <v>37</v>
      </c>
      <c r="P458" s="39" t="s">
        <v>37</v>
      </c>
      <c r="Q458" s="39" t="s">
        <v>37</v>
      </c>
      <c r="R458" s="39">
        <v>0</v>
      </c>
      <c r="S458" s="39">
        <v>0</v>
      </c>
      <c r="T458" s="39">
        <v>0</v>
      </c>
      <c r="U458" s="39">
        <v>0</v>
      </c>
      <c r="V458" s="39">
        <v>0</v>
      </c>
      <c r="W458" s="39">
        <v>0</v>
      </c>
      <c r="X458" s="39">
        <v>0</v>
      </c>
      <c r="Y458" s="39">
        <v>0</v>
      </c>
      <c r="Z458" s="39">
        <v>0</v>
      </c>
      <c r="AA458" s="39">
        <v>0</v>
      </c>
      <c r="AB458" s="39">
        <v>0</v>
      </c>
      <c r="AC458" s="39">
        <v>0</v>
      </c>
      <c r="AD458" s="39">
        <v>0</v>
      </c>
      <c r="AE458" s="39" t="s">
        <v>37</v>
      </c>
      <c r="AF458" s="65" t="s">
        <v>37</v>
      </c>
      <c r="AG458" s="39" t="s">
        <v>37</v>
      </c>
      <c r="AH458" s="65" t="s">
        <v>37</v>
      </c>
      <c r="AI458" s="40" t="s">
        <v>951</v>
      </c>
      <c r="AJ458" s="15"/>
      <c r="AK458" s="20"/>
      <c r="AM458" s="20"/>
      <c r="AV458" s="15"/>
      <c r="AW458" s="15"/>
      <c r="AX458" s="15"/>
      <c r="AY458" s="15"/>
      <c r="AZ458" s="15"/>
      <c r="BA458" s="15"/>
      <c r="BB458" s="15"/>
      <c r="BC458" s="15"/>
      <c r="BD458" s="15"/>
      <c r="BE458" s="15"/>
      <c r="BF458" s="15"/>
      <c r="BG458" s="15"/>
      <c r="BH458" s="15"/>
      <c r="BI458" s="15"/>
      <c r="BJ458" s="15"/>
      <c r="BK458" s="15"/>
      <c r="BL458" s="15"/>
    </row>
    <row r="459" spans="1:64" ht="63" x14ac:dyDescent="0.25">
      <c r="A459" s="37" t="s">
        <v>1143</v>
      </c>
      <c r="B459" s="44" t="s">
        <v>1152</v>
      </c>
      <c r="C459" s="52" t="s">
        <v>1153</v>
      </c>
      <c r="D459" s="39" t="s">
        <v>37</v>
      </c>
      <c r="E459" s="39" t="s">
        <v>37</v>
      </c>
      <c r="F459" s="39" t="s">
        <v>37</v>
      </c>
      <c r="G459" s="39" t="s">
        <v>37</v>
      </c>
      <c r="H459" s="39" t="s">
        <v>37</v>
      </c>
      <c r="I459" s="39" t="s">
        <v>37</v>
      </c>
      <c r="J459" s="39" t="s">
        <v>37</v>
      </c>
      <c r="K459" s="39" t="s">
        <v>37</v>
      </c>
      <c r="L459" s="39" t="s">
        <v>37</v>
      </c>
      <c r="M459" s="39" t="s">
        <v>37</v>
      </c>
      <c r="N459" s="39" t="s">
        <v>37</v>
      </c>
      <c r="O459" s="39" t="s">
        <v>37</v>
      </c>
      <c r="P459" s="39" t="s">
        <v>37</v>
      </c>
      <c r="Q459" s="39" t="s">
        <v>37</v>
      </c>
      <c r="R459" s="39">
        <v>0</v>
      </c>
      <c r="S459" s="39">
        <v>0.89294121999999998</v>
      </c>
      <c r="T459" s="39">
        <v>0</v>
      </c>
      <c r="U459" s="39">
        <v>0</v>
      </c>
      <c r="V459" s="39">
        <v>0</v>
      </c>
      <c r="W459" s="39">
        <v>0</v>
      </c>
      <c r="X459" s="39" t="s">
        <v>1154</v>
      </c>
      <c r="Y459" s="39">
        <v>1</v>
      </c>
      <c r="Z459" s="39">
        <v>0</v>
      </c>
      <c r="AA459" s="39">
        <v>0</v>
      </c>
      <c r="AB459" s="39">
        <v>0</v>
      </c>
      <c r="AC459" s="39">
        <v>0</v>
      </c>
      <c r="AD459" s="39">
        <v>0</v>
      </c>
      <c r="AE459" s="39" t="s">
        <v>37</v>
      </c>
      <c r="AF459" s="65" t="s">
        <v>37</v>
      </c>
      <c r="AG459" s="39" t="s">
        <v>37</v>
      </c>
      <c r="AH459" s="65" t="s">
        <v>37</v>
      </c>
      <c r="AI459" s="40" t="s">
        <v>951</v>
      </c>
      <c r="AJ459" s="15"/>
      <c r="AK459" s="20"/>
      <c r="AM459" s="20"/>
      <c r="AV459" s="15"/>
      <c r="AW459" s="15"/>
      <c r="AX459" s="15"/>
      <c r="AY459" s="15"/>
      <c r="AZ459" s="15"/>
      <c r="BA459" s="15"/>
      <c r="BB459" s="15"/>
      <c r="BC459" s="15"/>
      <c r="BD459" s="15"/>
      <c r="BE459" s="15"/>
      <c r="BF459" s="15"/>
      <c r="BG459" s="15"/>
      <c r="BH459" s="15"/>
      <c r="BI459" s="15"/>
      <c r="BJ459" s="15"/>
      <c r="BK459" s="15"/>
      <c r="BL459" s="15"/>
    </row>
    <row r="460" spans="1:64" ht="31.5" x14ac:dyDescent="0.25">
      <c r="A460" s="37" t="s">
        <v>1143</v>
      </c>
      <c r="B460" s="44" t="s">
        <v>1155</v>
      </c>
      <c r="C460" s="52" t="s">
        <v>1156</v>
      </c>
      <c r="D460" s="39">
        <v>1.5244040299999999</v>
      </c>
      <c r="E460" s="39">
        <v>0</v>
      </c>
      <c r="F460" s="39">
        <v>1.5244040299999999</v>
      </c>
      <c r="G460" s="39">
        <v>0</v>
      </c>
      <c r="H460" s="39">
        <v>0</v>
      </c>
      <c r="I460" s="39">
        <v>0</v>
      </c>
      <c r="J460" s="39">
        <v>0</v>
      </c>
      <c r="K460" s="39" t="s">
        <v>1157</v>
      </c>
      <c r="L460" s="39">
        <v>1</v>
      </c>
      <c r="M460" s="39">
        <v>0</v>
      </c>
      <c r="N460" s="39">
        <v>0</v>
      </c>
      <c r="O460" s="39">
        <v>0</v>
      </c>
      <c r="P460" s="39">
        <v>0</v>
      </c>
      <c r="Q460" s="39">
        <v>0</v>
      </c>
      <c r="R460" s="39">
        <v>0</v>
      </c>
      <c r="S460" s="39">
        <v>1.5200773000000001</v>
      </c>
      <c r="T460" s="39">
        <v>0</v>
      </c>
      <c r="U460" s="39">
        <v>0</v>
      </c>
      <c r="V460" s="39">
        <v>0</v>
      </c>
      <c r="W460" s="39">
        <v>0</v>
      </c>
      <c r="X460" s="39" t="s">
        <v>1157</v>
      </c>
      <c r="Y460" s="39">
        <v>1</v>
      </c>
      <c r="Z460" s="39">
        <v>0</v>
      </c>
      <c r="AA460" s="39">
        <v>0</v>
      </c>
      <c r="AB460" s="39">
        <v>0</v>
      </c>
      <c r="AC460" s="39">
        <v>0</v>
      </c>
      <c r="AD460" s="39">
        <v>0</v>
      </c>
      <c r="AE460" s="39">
        <f t="shared" ref="AE460:AE521" si="143">R460-E460</f>
        <v>0</v>
      </c>
      <c r="AF460" s="65">
        <v>0</v>
      </c>
      <c r="AG460" s="39">
        <f t="shared" ref="AG460:AG521" si="144">S460-F460</f>
        <v>-4.3267299999998343E-3</v>
      </c>
      <c r="AH460" s="65">
        <f t="shared" si="132"/>
        <v>-2.8383092112396441E-3</v>
      </c>
      <c r="AI460" s="40" t="s">
        <v>37</v>
      </c>
      <c r="AJ460" s="15"/>
      <c r="AK460" s="20"/>
      <c r="AM460" s="20"/>
      <c r="AV460" s="15"/>
      <c r="AW460" s="15"/>
      <c r="AX460" s="15"/>
      <c r="AY460" s="15"/>
      <c r="AZ460" s="15"/>
      <c r="BA460" s="15"/>
      <c r="BB460" s="15"/>
      <c r="BC460" s="15"/>
      <c r="BD460" s="15"/>
      <c r="BE460" s="15"/>
      <c r="BF460" s="15"/>
      <c r="BG460" s="15"/>
      <c r="BH460" s="15"/>
      <c r="BI460" s="15"/>
      <c r="BJ460" s="15"/>
      <c r="BK460" s="15"/>
      <c r="BL460" s="15"/>
    </row>
    <row r="461" spans="1:64" ht="31.5" x14ac:dyDescent="0.25">
      <c r="A461" s="37" t="s">
        <v>1143</v>
      </c>
      <c r="B461" s="44" t="s">
        <v>1158</v>
      </c>
      <c r="C461" s="52" t="s">
        <v>1159</v>
      </c>
      <c r="D461" s="39">
        <v>90.529035820000018</v>
      </c>
      <c r="E461" s="39">
        <v>0</v>
      </c>
      <c r="F461" s="39">
        <v>29.782735690000003</v>
      </c>
      <c r="G461" s="39">
        <v>0</v>
      </c>
      <c r="H461" s="39">
        <v>0</v>
      </c>
      <c r="I461" s="39">
        <v>0</v>
      </c>
      <c r="J461" s="39">
        <v>0</v>
      </c>
      <c r="K461" s="39" t="s">
        <v>1160</v>
      </c>
      <c r="L461" s="39">
        <v>1</v>
      </c>
      <c r="M461" s="39">
        <v>0</v>
      </c>
      <c r="N461" s="39">
        <v>0</v>
      </c>
      <c r="O461" s="39">
        <v>0</v>
      </c>
      <c r="P461" s="39">
        <v>0</v>
      </c>
      <c r="Q461" s="39">
        <v>0</v>
      </c>
      <c r="R461" s="39">
        <v>0</v>
      </c>
      <c r="S461" s="39">
        <v>35.05918673</v>
      </c>
      <c r="T461" s="39">
        <v>0</v>
      </c>
      <c r="U461" s="39">
        <v>0</v>
      </c>
      <c r="V461" s="39">
        <v>0</v>
      </c>
      <c r="W461" s="39">
        <v>0</v>
      </c>
      <c r="X461" s="39" t="s">
        <v>1160</v>
      </c>
      <c r="Y461" s="39">
        <v>1</v>
      </c>
      <c r="Z461" s="39">
        <v>0</v>
      </c>
      <c r="AA461" s="39">
        <v>0</v>
      </c>
      <c r="AB461" s="39">
        <v>0</v>
      </c>
      <c r="AC461" s="39">
        <v>0</v>
      </c>
      <c r="AD461" s="39">
        <v>0</v>
      </c>
      <c r="AE461" s="39">
        <f t="shared" si="143"/>
        <v>0</v>
      </c>
      <c r="AF461" s="65">
        <v>0</v>
      </c>
      <c r="AG461" s="39">
        <f t="shared" si="144"/>
        <v>5.2764510399999978</v>
      </c>
      <c r="AH461" s="65">
        <f t="shared" si="132"/>
        <v>0.17716475393399286</v>
      </c>
      <c r="AI461" s="40" t="s">
        <v>524</v>
      </c>
      <c r="AJ461" s="15"/>
      <c r="AK461" s="20"/>
      <c r="AM461" s="20"/>
      <c r="AV461" s="15"/>
      <c r="AW461" s="15"/>
      <c r="AX461" s="15"/>
      <c r="AY461" s="15"/>
      <c r="AZ461" s="15"/>
      <c r="BA461" s="15"/>
      <c r="BB461" s="15"/>
      <c r="BC461" s="15"/>
      <c r="BD461" s="15"/>
      <c r="BE461" s="15"/>
      <c r="BF461" s="15"/>
      <c r="BG461" s="15"/>
      <c r="BH461" s="15"/>
      <c r="BI461" s="15"/>
      <c r="BJ461" s="15"/>
      <c r="BK461" s="15"/>
      <c r="BL461" s="15"/>
    </row>
    <row r="462" spans="1:64" ht="31.5" x14ac:dyDescent="0.25">
      <c r="A462" s="37" t="s">
        <v>1143</v>
      </c>
      <c r="B462" s="44" t="s">
        <v>1161</v>
      </c>
      <c r="C462" s="52" t="s">
        <v>1162</v>
      </c>
      <c r="D462" s="39">
        <v>69.599397999999979</v>
      </c>
      <c r="E462" s="39">
        <v>0</v>
      </c>
      <c r="F462" s="39">
        <v>69.599397999999979</v>
      </c>
      <c r="G462" s="39">
        <v>0</v>
      </c>
      <c r="H462" s="39">
        <v>0</v>
      </c>
      <c r="I462" s="39">
        <v>0</v>
      </c>
      <c r="J462" s="39">
        <v>0</v>
      </c>
      <c r="K462" s="39" t="s">
        <v>1163</v>
      </c>
      <c r="L462" s="39">
        <v>1</v>
      </c>
      <c r="M462" s="39">
        <v>0</v>
      </c>
      <c r="N462" s="39">
        <v>0</v>
      </c>
      <c r="O462" s="39">
        <v>0</v>
      </c>
      <c r="P462" s="39">
        <v>0</v>
      </c>
      <c r="Q462" s="39">
        <v>0</v>
      </c>
      <c r="R462" s="39">
        <v>0</v>
      </c>
      <c r="S462" s="39">
        <v>0</v>
      </c>
      <c r="T462" s="39">
        <v>0</v>
      </c>
      <c r="U462" s="39">
        <v>0</v>
      </c>
      <c r="V462" s="39">
        <v>0</v>
      </c>
      <c r="W462" s="39">
        <v>0</v>
      </c>
      <c r="X462" s="39">
        <v>0</v>
      </c>
      <c r="Y462" s="39">
        <v>0</v>
      </c>
      <c r="Z462" s="39">
        <v>0</v>
      </c>
      <c r="AA462" s="39">
        <v>0</v>
      </c>
      <c r="AB462" s="39">
        <v>0</v>
      </c>
      <c r="AC462" s="39">
        <v>0</v>
      </c>
      <c r="AD462" s="39">
        <v>0</v>
      </c>
      <c r="AE462" s="39">
        <f t="shared" si="143"/>
        <v>0</v>
      </c>
      <c r="AF462" s="65">
        <v>0</v>
      </c>
      <c r="AG462" s="39">
        <f t="shared" si="144"/>
        <v>-69.599397999999979</v>
      </c>
      <c r="AH462" s="65">
        <f t="shared" si="132"/>
        <v>-1</v>
      </c>
      <c r="AI462" s="40" t="s">
        <v>1164</v>
      </c>
      <c r="AJ462" s="15"/>
      <c r="AK462" s="20"/>
      <c r="AM462" s="20"/>
      <c r="AV462" s="15"/>
      <c r="AW462" s="15"/>
      <c r="AX462" s="15"/>
      <c r="AY462" s="15"/>
      <c r="AZ462" s="15"/>
      <c r="BA462" s="15"/>
      <c r="BB462" s="15"/>
      <c r="BC462" s="15"/>
      <c r="BD462" s="15"/>
      <c r="BE462" s="15"/>
      <c r="BF462" s="15"/>
      <c r="BG462" s="15"/>
      <c r="BH462" s="15"/>
      <c r="BI462" s="15"/>
      <c r="BJ462" s="15"/>
      <c r="BK462" s="15"/>
      <c r="BL462" s="15"/>
    </row>
    <row r="463" spans="1:64" ht="31.5" x14ac:dyDescent="0.25">
      <c r="A463" s="37" t="s">
        <v>1143</v>
      </c>
      <c r="B463" s="44" t="s">
        <v>1165</v>
      </c>
      <c r="C463" s="52" t="s">
        <v>1166</v>
      </c>
      <c r="D463" s="39">
        <v>0.18819999999999998</v>
      </c>
      <c r="E463" s="39">
        <v>0</v>
      </c>
      <c r="F463" s="39">
        <v>9.0199999999999989E-2</v>
      </c>
      <c r="G463" s="39">
        <v>0</v>
      </c>
      <c r="H463" s="39">
        <v>0</v>
      </c>
      <c r="I463" s="39">
        <v>0</v>
      </c>
      <c r="J463" s="39">
        <v>0</v>
      </c>
      <c r="K463" s="39" t="s">
        <v>1167</v>
      </c>
      <c r="L463" s="39">
        <v>1</v>
      </c>
      <c r="M463" s="39">
        <v>0</v>
      </c>
      <c r="N463" s="39">
        <v>0</v>
      </c>
      <c r="O463" s="39">
        <v>0</v>
      </c>
      <c r="P463" s="39">
        <v>0</v>
      </c>
      <c r="Q463" s="39">
        <v>0</v>
      </c>
      <c r="R463" s="39">
        <v>0</v>
      </c>
      <c r="S463" s="39">
        <v>0.12090000000000001</v>
      </c>
      <c r="T463" s="39">
        <v>0</v>
      </c>
      <c r="U463" s="39">
        <v>0</v>
      </c>
      <c r="V463" s="39">
        <v>0</v>
      </c>
      <c r="W463" s="39">
        <v>0</v>
      </c>
      <c r="X463" s="39" t="s">
        <v>1167</v>
      </c>
      <c r="Y463" s="39">
        <v>1</v>
      </c>
      <c r="Z463" s="39">
        <v>0</v>
      </c>
      <c r="AA463" s="39">
        <v>0</v>
      </c>
      <c r="AB463" s="39">
        <v>0</v>
      </c>
      <c r="AC463" s="39">
        <v>0</v>
      </c>
      <c r="AD463" s="39">
        <v>0</v>
      </c>
      <c r="AE463" s="39">
        <f t="shared" si="143"/>
        <v>0</v>
      </c>
      <c r="AF463" s="65">
        <v>0</v>
      </c>
      <c r="AG463" s="39">
        <f t="shared" si="144"/>
        <v>3.0700000000000019E-2</v>
      </c>
      <c r="AH463" s="65">
        <f t="shared" si="132"/>
        <v>0.34035476718403573</v>
      </c>
      <c r="AI463" s="40" t="s">
        <v>524</v>
      </c>
      <c r="AJ463" s="15"/>
      <c r="AK463" s="20"/>
      <c r="AM463" s="20"/>
      <c r="AV463" s="15"/>
      <c r="AW463" s="15"/>
      <c r="AX463" s="15"/>
      <c r="AY463" s="15"/>
      <c r="AZ463" s="15"/>
      <c r="BA463" s="15"/>
      <c r="BB463" s="15"/>
      <c r="BC463" s="15"/>
      <c r="BD463" s="15"/>
      <c r="BE463" s="15"/>
      <c r="BF463" s="15"/>
      <c r="BG463" s="15"/>
      <c r="BH463" s="15"/>
      <c r="BI463" s="15"/>
      <c r="BJ463" s="15"/>
      <c r="BK463" s="15"/>
      <c r="BL463" s="15"/>
    </row>
    <row r="464" spans="1:64" ht="31.5" x14ac:dyDescent="0.25">
      <c r="A464" s="37" t="s">
        <v>1143</v>
      </c>
      <c r="B464" s="44" t="s">
        <v>1168</v>
      </c>
      <c r="C464" s="52" t="s">
        <v>1169</v>
      </c>
      <c r="D464" s="39">
        <v>0.810165625</v>
      </c>
      <c r="E464" s="39">
        <v>0</v>
      </c>
      <c r="F464" s="39">
        <v>0.40808262500000003</v>
      </c>
      <c r="G464" s="39">
        <v>0</v>
      </c>
      <c r="H464" s="39">
        <v>0</v>
      </c>
      <c r="I464" s="39">
        <v>0</v>
      </c>
      <c r="J464" s="39">
        <v>0</v>
      </c>
      <c r="K464" s="39" t="s">
        <v>1170</v>
      </c>
      <c r="L464" s="39">
        <v>1</v>
      </c>
      <c r="M464" s="39">
        <v>0</v>
      </c>
      <c r="N464" s="39">
        <v>0</v>
      </c>
      <c r="O464" s="39">
        <v>0</v>
      </c>
      <c r="P464" s="39">
        <v>0</v>
      </c>
      <c r="Q464" s="39">
        <v>0</v>
      </c>
      <c r="R464" s="39">
        <v>0</v>
      </c>
      <c r="S464" s="39">
        <v>0.54710300000000001</v>
      </c>
      <c r="T464" s="39">
        <v>0</v>
      </c>
      <c r="U464" s="39">
        <v>0</v>
      </c>
      <c r="V464" s="39">
        <v>0</v>
      </c>
      <c r="W464" s="39">
        <v>0</v>
      </c>
      <c r="X464" s="39" t="s">
        <v>1170</v>
      </c>
      <c r="Y464" s="39">
        <v>1</v>
      </c>
      <c r="Z464" s="39">
        <v>0</v>
      </c>
      <c r="AA464" s="39">
        <v>0</v>
      </c>
      <c r="AB464" s="39">
        <v>0</v>
      </c>
      <c r="AC464" s="39">
        <v>0</v>
      </c>
      <c r="AD464" s="39">
        <v>0</v>
      </c>
      <c r="AE464" s="39">
        <f t="shared" si="143"/>
        <v>0</v>
      </c>
      <c r="AF464" s="65">
        <v>0</v>
      </c>
      <c r="AG464" s="39">
        <f t="shared" si="144"/>
        <v>0.13902037499999997</v>
      </c>
      <c r="AH464" s="65">
        <f t="shared" si="132"/>
        <v>0.34066722394760118</v>
      </c>
      <c r="AI464" s="40" t="s">
        <v>524</v>
      </c>
      <c r="AJ464" s="15"/>
      <c r="AK464" s="20"/>
      <c r="AM464" s="20"/>
      <c r="AV464" s="15"/>
      <c r="AW464" s="15"/>
      <c r="AX464" s="15"/>
      <c r="AY464" s="15"/>
      <c r="AZ464" s="15"/>
      <c r="BA464" s="15"/>
      <c r="BB464" s="15"/>
      <c r="BC464" s="15"/>
      <c r="BD464" s="15"/>
      <c r="BE464" s="15"/>
      <c r="BF464" s="15"/>
      <c r="BG464" s="15"/>
      <c r="BH464" s="15"/>
      <c r="BI464" s="15"/>
      <c r="BJ464" s="15"/>
      <c r="BK464" s="15"/>
      <c r="BL464" s="15"/>
    </row>
    <row r="465" spans="1:64" ht="63" x14ac:dyDescent="0.25">
      <c r="A465" s="37" t="s">
        <v>1143</v>
      </c>
      <c r="B465" s="44" t="s">
        <v>1171</v>
      </c>
      <c r="C465" s="52" t="s">
        <v>1172</v>
      </c>
      <c r="D465" s="39">
        <v>0.47270499999999993</v>
      </c>
      <c r="E465" s="39">
        <v>0</v>
      </c>
      <c r="F465" s="39">
        <v>0.23670499999999997</v>
      </c>
      <c r="G465" s="39">
        <v>0</v>
      </c>
      <c r="H465" s="39">
        <v>0</v>
      </c>
      <c r="I465" s="39">
        <v>0</v>
      </c>
      <c r="J465" s="39">
        <v>0</v>
      </c>
      <c r="K465" s="39" t="s">
        <v>1173</v>
      </c>
      <c r="L465" s="39">
        <v>1</v>
      </c>
      <c r="M465" s="39">
        <v>0</v>
      </c>
      <c r="N465" s="39">
        <v>0</v>
      </c>
      <c r="O465" s="39">
        <v>0</v>
      </c>
      <c r="P465" s="39">
        <v>0</v>
      </c>
      <c r="Q465" s="39">
        <v>0</v>
      </c>
      <c r="R465" s="39">
        <v>0</v>
      </c>
      <c r="S465" s="39">
        <v>0</v>
      </c>
      <c r="T465" s="39">
        <v>0</v>
      </c>
      <c r="U465" s="39">
        <v>0</v>
      </c>
      <c r="V465" s="39">
        <v>0</v>
      </c>
      <c r="W465" s="39">
        <v>0</v>
      </c>
      <c r="X465" s="39">
        <v>0</v>
      </c>
      <c r="Y465" s="39">
        <v>0</v>
      </c>
      <c r="Z465" s="39">
        <v>0</v>
      </c>
      <c r="AA465" s="39">
        <v>0</v>
      </c>
      <c r="AB465" s="39">
        <v>0</v>
      </c>
      <c r="AC465" s="39">
        <v>0</v>
      </c>
      <c r="AD465" s="39">
        <v>0</v>
      </c>
      <c r="AE465" s="39">
        <f t="shared" si="143"/>
        <v>0</v>
      </c>
      <c r="AF465" s="65">
        <v>0</v>
      </c>
      <c r="AG465" s="39">
        <f t="shared" si="144"/>
        <v>-0.23670499999999997</v>
      </c>
      <c r="AH465" s="65">
        <f t="shared" si="132"/>
        <v>-1</v>
      </c>
      <c r="AI465" s="40" t="s">
        <v>1174</v>
      </c>
      <c r="AJ465" s="15"/>
      <c r="AK465" s="20"/>
      <c r="AM465" s="20"/>
      <c r="AV465" s="15"/>
      <c r="AW465" s="15"/>
      <c r="AX465" s="15"/>
      <c r="AY465" s="15"/>
      <c r="AZ465" s="15"/>
      <c r="BA465" s="15"/>
      <c r="BB465" s="15"/>
      <c r="BC465" s="15"/>
      <c r="BD465" s="15"/>
      <c r="BE465" s="15"/>
      <c r="BF465" s="15"/>
      <c r="BG465" s="15"/>
      <c r="BH465" s="15"/>
      <c r="BI465" s="15"/>
      <c r="BJ465" s="15"/>
      <c r="BK465" s="15"/>
      <c r="BL465" s="15"/>
    </row>
    <row r="466" spans="1:64" ht="31.5" x14ac:dyDescent="0.25">
      <c r="A466" s="37" t="s">
        <v>1143</v>
      </c>
      <c r="B466" s="44" t="s">
        <v>1175</v>
      </c>
      <c r="C466" s="52" t="s">
        <v>1176</v>
      </c>
      <c r="D466" s="39">
        <v>0.12503880000000001</v>
      </c>
      <c r="E466" s="39">
        <v>0</v>
      </c>
      <c r="F466" s="39">
        <v>0.12503880000000001</v>
      </c>
      <c r="G466" s="39">
        <v>0</v>
      </c>
      <c r="H466" s="39">
        <v>0</v>
      </c>
      <c r="I466" s="39">
        <v>0</v>
      </c>
      <c r="J466" s="39">
        <v>0</v>
      </c>
      <c r="K466" s="39" t="s">
        <v>1177</v>
      </c>
      <c r="L466" s="39">
        <v>1</v>
      </c>
      <c r="M466" s="39">
        <v>0</v>
      </c>
      <c r="N466" s="39">
        <v>0</v>
      </c>
      <c r="O466" s="39">
        <v>0</v>
      </c>
      <c r="P466" s="39">
        <v>0</v>
      </c>
      <c r="Q466" s="39">
        <v>0</v>
      </c>
      <c r="R466" s="39">
        <v>0</v>
      </c>
      <c r="S466" s="39">
        <v>0.16742699999999999</v>
      </c>
      <c r="T466" s="39">
        <v>0</v>
      </c>
      <c r="U466" s="39">
        <v>0</v>
      </c>
      <c r="V466" s="39">
        <v>0</v>
      </c>
      <c r="W466" s="39">
        <v>0</v>
      </c>
      <c r="X466" s="39" t="s">
        <v>1177</v>
      </c>
      <c r="Y466" s="39">
        <v>1</v>
      </c>
      <c r="Z466" s="39">
        <v>0</v>
      </c>
      <c r="AA466" s="39">
        <v>0</v>
      </c>
      <c r="AB466" s="39">
        <v>0</v>
      </c>
      <c r="AC466" s="39">
        <v>0</v>
      </c>
      <c r="AD466" s="39">
        <v>0</v>
      </c>
      <c r="AE466" s="39">
        <f t="shared" si="143"/>
        <v>0</v>
      </c>
      <c r="AF466" s="65">
        <v>0</v>
      </c>
      <c r="AG466" s="39">
        <f t="shared" si="144"/>
        <v>4.2388199999999987E-2</v>
      </c>
      <c r="AH466" s="65">
        <f t="shared" si="132"/>
        <v>0.33900037428382218</v>
      </c>
      <c r="AI466" s="40" t="s">
        <v>524</v>
      </c>
      <c r="AJ466" s="15"/>
      <c r="AK466" s="20"/>
      <c r="AM466" s="20"/>
      <c r="AV466" s="15"/>
      <c r="AW466" s="15"/>
      <c r="AX466" s="15"/>
      <c r="AY466" s="15"/>
      <c r="AZ466" s="15"/>
      <c r="BA466" s="15"/>
      <c r="BB466" s="15"/>
      <c r="BC466" s="15"/>
      <c r="BD466" s="15"/>
      <c r="BE466" s="15"/>
      <c r="BF466" s="15"/>
      <c r="BG466" s="15"/>
      <c r="BH466" s="15"/>
      <c r="BI466" s="15"/>
      <c r="BJ466" s="15"/>
      <c r="BK466" s="15"/>
      <c r="BL466" s="15"/>
    </row>
    <row r="467" spans="1:64" ht="31.5" x14ac:dyDescent="0.25">
      <c r="A467" s="37" t="s">
        <v>1143</v>
      </c>
      <c r="B467" s="44" t="s">
        <v>1178</v>
      </c>
      <c r="C467" s="52" t="s">
        <v>1179</v>
      </c>
      <c r="D467" s="39">
        <v>9.8354322999999994E-2</v>
      </c>
      <c r="E467" s="39">
        <v>0</v>
      </c>
      <c r="F467" s="39">
        <v>9.8354322999999994E-2</v>
      </c>
      <c r="G467" s="39">
        <v>0</v>
      </c>
      <c r="H467" s="39">
        <v>0</v>
      </c>
      <c r="I467" s="39">
        <v>0</v>
      </c>
      <c r="J467" s="39">
        <v>0</v>
      </c>
      <c r="K467" s="39" t="s">
        <v>1177</v>
      </c>
      <c r="L467" s="39">
        <v>1</v>
      </c>
      <c r="M467" s="39">
        <v>0</v>
      </c>
      <c r="N467" s="39">
        <v>0</v>
      </c>
      <c r="O467" s="39">
        <v>0</v>
      </c>
      <c r="P467" s="39">
        <v>0</v>
      </c>
      <c r="Q467" s="39">
        <v>0</v>
      </c>
      <c r="R467" s="39">
        <v>0</v>
      </c>
      <c r="S467" s="39">
        <v>0</v>
      </c>
      <c r="T467" s="39">
        <v>0</v>
      </c>
      <c r="U467" s="39">
        <v>0</v>
      </c>
      <c r="V467" s="39">
        <v>0</v>
      </c>
      <c r="W467" s="39">
        <v>0</v>
      </c>
      <c r="X467" s="39">
        <v>0</v>
      </c>
      <c r="Y467" s="39">
        <v>0</v>
      </c>
      <c r="Z467" s="39">
        <v>0</v>
      </c>
      <c r="AA467" s="39">
        <v>0</v>
      </c>
      <c r="AB467" s="39">
        <v>0</v>
      </c>
      <c r="AC467" s="39">
        <v>0</v>
      </c>
      <c r="AD467" s="39">
        <v>0</v>
      </c>
      <c r="AE467" s="39">
        <f t="shared" si="143"/>
        <v>0</v>
      </c>
      <c r="AF467" s="65">
        <v>0</v>
      </c>
      <c r="AG467" s="39">
        <f t="shared" si="144"/>
        <v>-9.8354322999999994E-2</v>
      </c>
      <c r="AH467" s="65">
        <f t="shared" si="132"/>
        <v>-1</v>
      </c>
      <c r="AI467" s="40" t="s">
        <v>1180</v>
      </c>
      <c r="AJ467" s="15"/>
      <c r="AK467" s="20"/>
      <c r="AM467" s="20"/>
      <c r="AV467" s="15"/>
      <c r="AW467" s="15"/>
      <c r="AX467" s="15"/>
      <c r="AY467" s="15"/>
      <c r="AZ467" s="15"/>
      <c r="BA467" s="15"/>
      <c r="BB467" s="15"/>
      <c r="BC467" s="15"/>
      <c r="BD467" s="15"/>
      <c r="BE467" s="15"/>
      <c r="BF467" s="15"/>
      <c r="BG467" s="15"/>
      <c r="BH467" s="15"/>
      <c r="BI467" s="15"/>
      <c r="BJ467" s="15"/>
      <c r="BK467" s="15"/>
      <c r="BL467" s="15"/>
    </row>
    <row r="468" spans="1:64" ht="31.5" x14ac:dyDescent="0.25">
      <c r="A468" s="37" t="s">
        <v>1143</v>
      </c>
      <c r="B468" s="44" t="s">
        <v>1181</v>
      </c>
      <c r="C468" s="52" t="s">
        <v>1182</v>
      </c>
      <c r="D468" s="39">
        <v>0.10784150000000001</v>
      </c>
      <c r="E468" s="39">
        <v>0</v>
      </c>
      <c r="F468" s="39">
        <v>0.10784150000000001</v>
      </c>
      <c r="G468" s="39">
        <v>0</v>
      </c>
      <c r="H468" s="39">
        <v>0</v>
      </c>
      <c r="I468" s="39">
        <v>0</v>
      </c>
      <c r="J468" s="39">
        <v>0</v>
      </c>
      <c r="K468" s="39" t="s">
        <v>1183</v>
      </c>
      <c r="L468" s="39">
        <v>1</v>
      </c>
      <c r="M468" s="39">
        <v>0</v>
      </c>
      <c r="N468" s="39">
        <v>0</v>
      </c>
      <c r="O468" s="39">
        <v>0</v>
      </c>
      <c r="P468" s="39">
        <v>0</v>
      </c>
      <c r="Q468" s="39">
        <v>0</v>
      </c>
      <c r="R468" s="39">
        <v>0</v>
      </c>
      <c r="S468" s="39">
        <v>0.1444</v>
      </c>
      <c r="T468" s="39">
        <v>0</v>
      </c>
      <c r="U468" s="39">
        <v>0</v>
      </c>
      <c r="V468" s="39">
        <v>0</v>
      </c>
      <c r="W468" s="39">
        <v>0</v>
      </c>
      <c r="X468" s="39" t="s">
        <v>1183</v>
      </c>
      <c r="Y468" s="39">
        <v>1</v>
      </c>
      <c r="Z468" s="39">
        <v>0</v>
      </c>
      <c r="AA468" s="39">
        <v>0</v>
      </c>
      <c r="AB468" s="39">
        <v>0</v>
      </c>
      <c r="AC468" s="39">
        <v>0</v>
      </c>
      <c r="AD468" s="39">
        <v>0</v>
      </c>
      <c r="AE468" s="39">
        <f t="shared" si="143"/>
        <v>0</v>
      </c>
      <c r="AF468" s="65">
        <v>0</v>
      </c>
      <c r="AG468" s="39">
        <f t="shared" si="144"/>
        <v>3.6558499999999994E-2</v>
      </c>
      <c r="AH468" s="65">
        <f t="shared" si="132"/>
        <v>0.3390021466689539</v>
      </c>
      <c r="AI468" s="40" t="s">
        <v>524</v>
      </c>
      <c r="AJ468" s="15"/>
      <c r="AK468" s="20"/>
      <c r="AM468" s="20"/>
      <c r="AV468" s="15"/>
      <c r="AW468" s="15"/>
      <c r="AX468" s="15"/>
      <c r="AY468" s="15"/>
      <c r="AZ468" s="15"/>
      <c r="BA468" s="15"/>
      <c r="BB468" s="15"/>
      <c r="BC468" s="15"/>
      <c r="BD468" s="15"/>
      <c r="BE468" s="15"/>
      <c r="BF468" s="15"/>
      <c r="BG468" s="15"/>
      <c r="BH468" s="15"/>
      <c r="BI468" s="15"/>
      <c r="BJ468" s="15"/>
      <c r="BK468" s="15"/>
      <c r="BL468" s="15"/>
    </row>
    <row r="469" spans="1:64" ht="31.5" x14ac:dyDescent="0.25">
      <c r="A469" s="37" t="s">
        <v>1143</v>
      </c>
      <c r="B469" s="44" t="s">
        <v>1184</v>
      </c>
      <c r="C469" s="52" t="s">
        <v>1185</v>
      </c>
      <c r="D469" s="39">
        <v>6.2617000000000006E-2</v>
      </c>
      <c r="E469" s="39">
        <v>0</v>
      </c>
      <c r="F469" s="39">
        <v>6.2617000000000006E-2</v>
      </c>
      <c r="G469" s="39">
        <v>0</v>
      </c>
      <c r="H469" s="39">
        <v>0</v>
      </c>
      <c r="I469" s="39">
        <v>0</v>
      </c>
      <c r="J469" s="39">
        <v>0</v>
      </c>
      <c r="K469" s="39" t="s">
        <v>1183</v>
      </c>
      <c r="L469" s="39">
        <v>1</v>
      </c>
      <c r="M469" s="39">
        <v>0</v>
      </c>
      <c r="N469" s="39">
        <v>0</v>
      </c>
      <c r="O469" s="39">
        <v>0</v>
      </c>
      <c r="P469" s="39">
        <v>0</v>
      </c>
      <c r="Q469" s="39">
        <v>0</v>
      </c>
      <c r="R469" s="39">
        <v>0</v>
      </c>
      <c r="S469" s="39">
        <v>0</v>
      </c>
      <c r="T469" s="39">
        <v>0</v>
      </c>
      <c r="U469" s="39">
        <v>0</v>
      </c>
      <c r="V469" s="39">
        <v>0</v>
      </c>
      <c r="W469" s="39">
        <v>0</v>
      </c>
      <c r="X469" s="39">
        <v>0</v>
      </c>
      <c r="Y469" s="39">
        <v>0</v>
      </c>
      <c r="Z469" s="39">
        <v>0</v>
      </c>
      <c r="AA469" s="39">
        <v>0</v>
      </c>
      <c r="AB469" s="39">
        <v>0</v>
      </c>
      <c r="AC469" s="39">
        <v>0</v>
      </c>
      <c r="AD469" s="39">
        <v>0</v>
      </c>
      <c r="AE469" s="39">
        <f t="shared" si="143"/>
        <v>0</v>
      </c>
      <c r="AF469" s="65">
        <v>0</v>
      </c>
      <c r="AG469" s="39">
        <f t="shared" si="144"/>
        <v>-6.2617000000000006E-2</v>
      </c>
      <c r="AH469" s="65">
        <f t="shared" ref="AH469:AH521" si="145">AG469/F469</f>
        <v>-1</v>
      </c>
      <c r="AI469" s="40" t="s">
        <v>1180</v>
      </c>
      <c r="AJ469" s="15"/>
      <c r="AK469" s="20"/>
      <c r="AM469" s="20"/>
      <c r="AV469" s="15"/>
      <c r="AW469" s="15"/>
      <c r="AX469" s="15"/>
      <c r="AY469" s="15"/>
      <c r="AZ469" s="15"/>
      <c r="BA469" s="15"/>
      <c r="BB469" s="15"/>
      <c r="BC469" s="15"/>
      <c r="BD469" s="15"/>
      <c r="BE469" s="15"/>
      <c r="BF469" s="15"/>
      <c r="BG469" s="15"/>
      <c r="BH469" s="15"/>
      <c r="BI469" s="15"/>
      <c r="BJ469" s="15"/>
      <c r="BK469" s="15"/>
      <c r="BL469" s="15"/>
    </row>
    <row r="470" spans="1:64" ht="31.5" x14ac:dyDescent="0.25">
      <c r="A470" s="37" t="s">
        <v>1143</v>
      </c>
      <c r="B470" s="44" t="s">
        <v>1186</v>
      </c>
      <c r="C470" s="52" t="s">
        <v>1187</v>
      </c>
      <c r="D470" s="39" t="s">
        <v>37</v>
      </c>
      <c r="E470" s="39" t="s">
        <v>37</v>
      </c>
      <c r="F470" s="39" t="s">
        <v>37</v>
      </c>
      <c r="G470" s="39" t="s">
        <v>37</v>
      </c>
      <c r="H470" s="39" t="s">
        <v>37</v>
      </c>
      <c r="I470" s="39" t="s">
        <v>37</v>
      </c>
      <c r="J470" s="39" t="s">
        <v>37</v>
      </c>
      <c r="K470" s="39" t="s">
        <v>37</v>
      </c>
      <c r="L470" s="39" t="s">
        <v>37</v>
      </c>
      <c r="M470" s="39" t="s">
        <v>37</v>
      </c>
      <c r="N470" s="39" t="s">
        <v>37</v>
      </c>
      <c r="O470" s="39" t="s">
        <v>37</v>
      </c>
      <c r="P470" s="39" t="s">
        <v>37</v>
      </c>
      <c r="Q470" s="39" t="s">
        <v>37</v>
      </c>
      <c r="R470" s="39">
        <v>0</v>
      </c>
      <c r="S470" s="39">
        <v>0.47836572999999999</v>
      </c>
      <c r="T470" s="39">
        <v>0</v>
      </c>
      <c r="U470" s="39">
        <v>0</v>
      </c>
      <c r="V470" s="39">
        <v>0</v>
      </c>
      <c r="W470" s="39">
        <v>0</v>
      </c>
      <c r="X470" s="39" t="s">
        <v>1188</v>
      </c>
      <c r="Y470" s="39">
        <v>1</v>
      </c>
      <c r="Z470" s="39">
        <v>0</v>
      </c>
      <c r="AA470" s="39">
        <v>0</v>
      </c>
      <c r="AB470" s="39">
        <v>0</v>
      </c>
      <c r="AC470" s="39">
        <v>0</v>
      </c>
      <c r="AD470" s="39">
        <v>0</v>
      </c>
      <c r="AE470" s="39" t="s">
        <v>37</v>
      </c>
      <c r="AF470" s="65" t="s">
        <v>37</v>
      </c>
      <c r="AG470" s="39" t="s">
        <v>37</v>
      </c>
      <c r="AH470" s="65" t="s">
        <v>37</v>
      </c>
      <c r="AI470" s="40" t="s">
        <v>498</v>
      </c>
      <c r="AJ470" s="15"/>
      <c r="AK470" s="20"/>
      <c r="AM470" s="20"/>
      <c r="AV470" s="15"/>
      <c r="AW470" s="15"/>
      <c r="AX470" s="15"/>
      <c r="AY470" s="15"/>
      <c r="AZ470" s="15"/>
      <c r="BA470" s="15"/>
      <c r="BB470" s="15"/>
      <c r="BC470" s="15"/>
      <c r="BD470" s="15"/>
      <c r="BE470" s="15"/>
      <c r="BF470" s="15"/>
      <c r="BG470" s="15"/>
      <c r="BH470" s="15"/>
      <c r="BI470" s="15"/>
      <c r="BJ470" s="15"/>
      <c r="BK470" s="15"/>
      <c r="BL470" s="15"/>
    </row>
    <row r="471" spans="1:64" ht="31.5" x14ac:dyDescent="0.25">
      <c r="A471" s="37" t="s">
        <v>1143</v>
      </c>
      <c r="B471" s="44" t="s">
        <v>1189</v>
      </c>
      <c r="C471" s="52" t="s">
        <v>1190</v>
      </c>
      <c r="D471" s="39">
        <v>0.49862499999999998</v>
      </c>
      <c r="E471" s="39">
        <v>0</v>
      </c>
      <c r="F471" s="39">
        <v>0.49862499999999998</v>
      </c>
      <c r="G471" s="39">
        <v>0</v>
      </c>
      <c r="H471" s="39">
        <v>0</v>
      </c>
      <c r="I471" s="39">
        <v>0</v>
      </c>
      <c r="J471" s="39">
        <v>0</v>
      </c>
      <c r="K471" s="39" t="s">
        <v>1191</v>
      </c>
      <c r="L471" s="39">
        <v>1</v>
      </c>
      <c r="M471" s="39">
        <v>0</v>
      </c>
      <c r="N471" s="39">
        <v>0</v>
      </c>
      <c r="O471" s="39">
        <v>0</v>
      </c>
      <c r="P471" s="39">
        <v>0</v>
      </c>
      <c r="Q471" s="39">
        <v>0</v>
      </c>
      <c r="R471" s="39">
        <v>0</v>
      </c>
      <c r="S471" s="39">
        <v>0.52429999999999999</v>
      </c>
      <c r="T471" s="39">
        <v>0</v>
      </c>
      <c r="U471" s="39">
        <v>0</v>
      </c>
      <c r="V471" s="39">
        <v>0</v>
      </c>
      <c r="W471" s="39">
        <v>0</v>
      </c>
      <c r="X471" s="39" t="s">
        <v>1191</v>
      </c>
      <c r="Y471" s="39">
        <v>1</v>
      </c>
      <c r="Z471" s="39">
        <v>0</v>
      </c>
      <c r="AA471" s="39">
        <v>0</v>
      </c>
      <c r="AB471" s="39">
        <v>0</v>
      </c>
      <c r="AC471" s="39">
        <v>0</v>
      </c>
      <c r="AD471" s="39">
        <v>0</v>
      </c>
      <c r="AE471" s="39">
        <f t="shared" si="143"/>
        <v>0</v>
      </c>
      <c r="AF471" s="65">
        <v>0</v>
      </c>
      <c r="AG471" s="39">
        <f t="shared" si="144"/>
        <v>2.5675000000000003E-2</v>
      </c>
      <c r="AH471" s="65">
        <f t="shared" si="145"/>
        <v>5.1491601905239416E-2</v>
      </c>
      <c r="AI471" s="40" t="s">
        <v>37</v>
      </c>
      <c r="AJ471" s="15"/>
      <c r="AK471" s="20"/>
      <c r="AM471" s="20"/>
      <c r="AV471" s="15"/>
      <c r="AW471" s="15"/>
      <c r="AX471" s="15"/>
      <c r="AY471" s="15"/>
      <c r="AZ471" s="15"/>
      <c r="BA471" s="15"/>
      <c r="BB471" s="15"/>
      <c r="BC471" s="15"/>
      <c r="BD471" s="15"/>
      <c r="BE471" s="15"/>
      <c r="BF471" s="15"/>
      <c r="BG471" s="15"/>
      <c r="BH471" s="15"/>
      <c r="BI471" s="15"/>
      <c r="BJ471" s="15"/>
      <c r="BK471" s="15"/>
      <c r="BL471" s="15"/>
    </row>
    <row r="472" spans="1:64" ht="31.5" x14ac:dyDescent="0.25">
      <c r="A472" s="37" t="s">
        <v>1143</v>
      </c>
      <c r="B472" s="44" t="s">
        <v>1192</v>
      </c>
      <c r="C472" s="52" t="s">
        <v>1193</v>
      </c>
      <c r="D472" s="39">
        <v>0.14096800000000001</v>
      </c>
      <c r="E472" s="39">
        <v>0</v>
      </c>
      <c r="F472" s="39">
        <v>0.14096800000000001</v>
      </c>
      <c r="G472" s="39">
        <v>0</v>
      </c>
      <c r="H472" s="39">
        <v>0</v>
      </c>
      <c r="I472" s="39">
        <v>0</v>
      </c>
      <c r="J472" s="39">
        <v>0</v>
      </c>
      <c r="K472" s="39" t="s">
        <v>1194</v>
      </c>
      <c r="L472" s="39">
        <v>1</v>
      </c>
      <c r="M472" s="39">
        <v>0</v>
      </c>
      <c r="N472" s="39">
        <v>0</v>
      </c>
      <c r="O472" s="39">
        <v>0</v>
      </c>
      <c r="P472" s="39">
        <v>0</v>
      </c>
      <c r="Q472" s="39">
        <v>0</v>
      </c>
      <c r="R472" s="39">
        <v>0</v>
      </c>
      <c r="S472" s="39">
        <v>0.1885</v>
      </c>
      <c r="T472" s="39">
        <v>0</v>
      </c>
      <c r="U472" s="39">
        <v>0</v>
      </c>
      <c r="V472" s="39">
        <v>0</v>
      </c>
      <c r="W472" s="39">
        <v>0</v>
      </c>
      <c r="X472" s="39" t="s">
        <v>1194</v>
      </c>
      <c r="Y472" s="39">
        <v>1</v>
      </c>
      <c r="Z472" s="39">
        <v>0</v>
      </c>
      <c r="AA472" s="39">
        <v>0</v>
      </c>
      <c r="AB472" s="39">
        <v>0</v>
      </c>
      <c r="AC472" s="39">
        <v>0</v>
      </c>
      <c r="AD472" s="39">
        <v>0</v>
      </c>
      <c r="AE472" s="39">
        <f t="shared" si="143"/>
        <v>0</v>
      </c>
      <c r="AF472" s="65">
        <v>0</v>
      </c>
      <c r="AG472" s="39">
        <f t="shared" si="144"/>
        <v>4.7531999999999991E-2</v>
      </c>
      <c r="AH472" s="65">
        <f t="shared" si="145"/>
        <v>0.33718290675898066</v>
      </c>
      <c r="AI472" s="40" t="s">
        <v>524</v>
      </c>
      <c r="AJ472" s="15"/>
      <c r="AK472" s="20"/>
      <c r="AM472" s="20"/>
      <c r="AV472" s="15"/>
      <c r="AW472" s="15"/>
      <c r="AX472" s="15"/>
      <c r="AY472" s="15"/>
      <c r="AZ472" s="15"/>
      <c r="BA472" s="15"/>
      <c r="BB472" s="15"/>
      <c r="BC472" s="15"/>
      <c r="BD472" s="15"/>
      <c r="BE472" s="15"/>
      <c r="BF472" s="15"/>
      <c r="BG472" s="15"/>
      <c r="BH472" s="15"/>
      <c r="BI472" s="15"/>
      <c r="BJ472" s="15"/>
      <c r="BK472" s="15"/>
      <c r="BL472" s="15"/>
    </row>
    <row r="473" spans="1:64" ht="31.5" x14ac:dyDescent="0.25">
      <c r="A473" s="37" t="s">
        <v>1143</v>
      </c>
      <c r="B473" s="44" t="s">
        <v>1195</v>
      </c>
      <c r="C473" s="52" t="s">
        <v>1196</v>
      </c>
      <c r="D473" s="39">
        <v>0.21486</v>
      </c>
      <c r="E473" s="39">
        <v>0</v>
      </c>
      <c r="F473" s="39">
        <v>0.21486</v>
      </c>
      <c r="G473" s="39">
        <v>0</v>
      </c>
      <c r="H473" s="39">
        <v>0</v>
      </c>
      <c r="I473" s="39">
        <v>0</v>
      </c>
      <c r="J473" s="39">
        <v>0</v>
      </c>
      <c r="K473" s="39" t="s">
        <v>1197</v>
      </c>
      <c r="L473" s="39">
        <v>1</v>
      </c>
      <c r="M473" s="39">
        <v>0</v>
      </c>
      <c r="N473" s="39">
        <v>0</v>
      </c>
      <c r="O473" s="39">
        <v>0</v>
      </c>
      <c r="P473" s="39">
        <v>0</v>
      </c>
      <c r="Q473" s="39">
        <v>0</v>
      </c>
      <c r="R473" s="39">
        <v>0</v>
      </c>
      <c r="S473" s="39">
        <v>0.1663</v>
      </c>
      <c r="T473" s="39">
        <v>0</v>
      </c>
      <c r="U473" s="39">
        <v>0</v>
      </c>
      <c r="V473" s="39">
        <v>0</v>
      </c>
      <c r="W473" s="39">
        <v>0</v>
      </c>
      <c r="X473" s="39" t="s">
        <v>1197</v>
      </c>
      <c r="Y473" s="39">
        <v>1</v>
      </c>
      <c r="Z473" s="39">
        <v>0</v>
      </c>
      <c r="AA473" s="39">
        <v>0</v>
      </c>
      <c r="AB473" s="39">
        <v>0</v>
      </c>
      <c r="AC473" s="39">
        <v>0</v>
      </c>
      <c r="AD473" s="39">
        <v>0</v>
      </c>
      <c r="AE473" s="39">
        <f t="shared" si="143"/>
        <v>0</v>
      </c>
      <c r="AF473" s="65">
        <v>0</v>
      </c>
      <c r="AG473" s="39">
        <f t="shared" si="144"/>
        <v>-4.8559999999999992E-2</v>
      </c>
      <c r="AH473" s="65">
        <f t="shared" si="145"/>
        <v>-0.22600763287722234</v>
      </c>
      <c r="AI473" s="40" t="s">
        <v>1198</v>
      </c>
      <c r="AJ473" s="15"/>
      <c r="AK473" s="20"/>
      <c r="AM473" s="20"/>
      <c r="AV473" s="15"/>
      <c r="AW473" s="15"/>
      <c r="AX473" s="15"/>
      <c r="AY473" s="15"/>
      <c r="AZ473" s="15"/>
      <c r="BA473" s="15"/>
      <c r="BB473" s="15"/>
      <c r="BC473" s="15"/>
      <c r="BD473" s="15"/>
      <c r="BE473" s="15"/>
      <c r="BF473" s="15"/>
      <c r="BG473" s="15"/>
      <c r="BH473" s="15"/>
      <c r="BI473" s="15"/>
      <c r="BJ473" s="15"/>
      <c r="BK473" s="15"/>
      <c r="BL473" s="15"/>
    </row>
    <row r="474" spans="1:64" ht="31.5" x14ac:dyDescent="0.25">
      <c r="A474" s="37" t="s">
        <v>1143</v>
      </c>
      <c r="B474" s="44" t="s">
        <v>1199</v>
      </c>
      <c r="C474" s="52" t="s">
        <v>1200</v>
      </c>
      <c r="D474" s="39">
        <v>0.22199700000000003</v>
      </c>
      <c r="E474" s="39">
        <v>0</v>
      </c>
      <c r="F474" s="39">
        <v>0.22199700000000003</v>
      </c>
      <c r="G474" s="39">
        <v>0</v>
      </c>
      <c r="H474" s="39">
        <v>0</v>
      </c>
      <c r="I474" s="39">
        <v>0</v>
      </c>
      <c r="J474" s="39">
        <v>0</v>
      </c>
      <c r="K474" s="39" t="s">
        <v>1201</v>
      </c>
      <c r="L474" s="39">
        <v>1</v>
      </c>
      <c r="M474" s="39">
        <v>0</v>
      </c>
      <c r="N474" s="39">
        <v>0</v>
      </c>
      <c r="O474" s="39">
        <v>0</v>
      </c>
      <c r="P474" s="39">
        <v>0</v>
      </c>
      <c r="Q474" s="39">
        <v>0</v>
      </c>
      <c r="R474" s="39">
        <v>0</v>
      </c>
      <c r="S474" s="39">
        <v>0.28889999999999999</v>
      </c>
      <c r="T474" s="39">
        <v>0</v>
      </c>
      <c r="U474" s="39">
        <v>0</v>
      </c>
      <c r="V474" s="39">
        <v>0</v>
      </c>
      <c r="W474" s="39">
        <v>0</v>
      </c>
      <c r="X474" s="39" t="s">
        <v>1201</v>
      </c>
      <c r="Y474" s="39">
        <v>1</v>
      </c>
      <c r="Z474" s="39">
        <v>0</v>
      </c>
      <c r="AA474" s="39">
        <v>0</v>
      </c>
      <c r="AB474" s="39">
        <v>0</v>
      </c>
      <c r="AC474" s="39">
        <v>0</v>
      </c>
      <c r="AD474" s="39">
        <v>0</v>
      </c>
      <c r="AE474" s="39">
        <f t="shared" si="143"/>
        <v>0</v>
      </c>
      <c r="AF474" s="65">
        <v>0</v>
      </c>
      <c r="AG474" s="39">
        <f t="shared" si="144"/>
        <v>6.6902999999999962E-2</v>
      </c>
      <c r="AH474" s="65">
        <f t="shared" si="145"/>
        <v>0.30136893741807302</v>
      </c>
      <c r="AI474" s="40" t="s">
        <v>524</v>
      </c>
      <c r="AJ474" s="15"/>
      <c r="AK474" s="20"/>
      <c r="AM474" s="20"/>
      <c r="AV474" s="15"/>
      <c r="AW474" s="15"/>
      <c r="AX474" s="15"/>
      <c r="AY474" s="15"/>
      <c r="AZ474" s="15"/>
      <c r="BA474" s="15"/>
      <c r="BB474" s="15"/>
      <c r="BC474" s="15"/>
      <c r="BD474" s="15"/>
      <c r="BE474" s="15"/>
      <c r="BF474" s="15"/>
      <c r="BG474" s="15"/>
      <c r="BH474" s="15"/>
      <c r="BI474" s="15"/>
      <c r="BJ474" s="15"/>
      <c r="BK474" s="15"/>
      <c r="BL474" s="15"/>
    </row>
    <row r="475" spans="1:64" ht="31.5" x14ac:dyDescent="0.25">
      <c r="A475" s="37" t="s">
        <v>1143</v>
      </c>
      <c r="B475" s="44" t="s">
        <v>1202</v>
      </c>
      <c r="C475" s="52" t="s">
        <v>1203</v>
      </c>
      <c r="D475" s="39">
        <v>0.12964899999999996</v>
      </c>
      <c r="E475" s="39">
        <v>0</v>
      </c>
      <c r="F475" s="39">
        <v>0.12964899999999996</v>
      </c>
      <c r="G475" s="39">
        <v>0</v>
      </c>
      <c r="H475" s="39">
        <v>0</v>
      </c>
      <c r="I475" s="39">
        <v>0</v>
      </c>
      <c r="J475" s="39">
        <v>0</v>
      </c>
      <c r="K475" s="39" t="s">
        <v>1204</v>
      </c>
      <c r="L475" s="39">
        <v>1</v>
      </c>
      <c r="M475" s="39">
        <v>0</v>
      </c>
      <c r="N475" s="39">
        <v>0</v>
      </c>
      <c r="O475" s="39">
        <v>0</v>
      </c>
      <c r="P475" s="39">
        <v>0</v>
      </c>
      <c r="Q475" s="39">
        <v>0</v>
      </c>
      <c r="R475" s="39">
        <v>0</v>
      </c>
      <c r="S475" s="39">
        <v>0.16742699999999999</v>
      </c>
      <c r="T475" s="39">
        <v>0</v>
      </c>
      <c r="U475" s="39">
        <v>0</v>
      </c>
      <c r="V475" s="39">
        <v>0</v>
      </c>
      <c r="W475" s="39">
        <v>0</v>
      </c>
      <c r="X475" s="39" t="s">
        <v>1204</v>
      </c>
      <c r="Y475" s="39">
        <v>1</v>
      </c>
      <c r="Z475" s="39">
        <v>0</v>
      </c>
      <c r="AA475" s="39">
        <v>0</v>
      </c>
      <c r="AB475" s="39">
        <v>0</v>
      </c>
      <c r="AC475" s="39">
        <v>0</v>
      </c>
      <c r="AD475" s="39">
        <v>0</v>
      </c>
      <c r="AE475" s="39">
        <f t="shared" si="143"/>
        <v>0</v>
      </c>
      <c r="AF475" s="65">
        <v>0</v>
      </c>
      <c r="AG475" s="39">
        <f t="shared" si="144"/>
        <v>3.7778000000000034E-2</v>
      </c>
      <c r="AH475" s="65">
        <f t="shared" si="145"/>
        <v>0.29138674420936567</v>
      </c>
      <c r="AI475" s="40" t="s">
        <v>524</v>
      </c>
      <c r="AJ475" s="15"/>
      <c r="AK475" s="20"/>
      <c r="AM475" s="20"/>
      <c r="AV475" s="15"/>
      <c r="AW475" s="15"/>
      <c r="AX475" s="15"/>
      <c r="AY475" s="15"/>
      <c r="AZ475" s="15"/>
      <c r="BA475" s="15"/>
      <c r="BB475" s="15"/>
      <c r="BC475" s="15"/>
      <c r="BD475" s="15"/>
      <c r="BE475" s="15"/>
      <c r="BF475" s="15"/>
      <c r="BG475" s="15"/>
      <c r="BH475" s="15"/>
      <c r="BI475" s="15"/>
      <c r="BJ475" s="15"/>
      <c r="BK475" s="15"/>
      <c r="BL475" s="15"/>
    </row>
    <row r="476" spans="1:64" ht="22.5" customHeight="1" x14ac:dyDescent="0.25">
      <c r="A476" s="37" t="s">
        <v>1143</v>
      </c>
      <c r="B476" s="44" t="s">
        <v>1205</v>
      </c>
      <c r="C476" s="52" t="s">
        <v>1206</v>
      </c>
      <c r="D476" s="39">
        <v>0.15970999999999999</v>
      </c>
      <c r="E476" s="39">
        <v>0</v>
      </c>
      <c r="F476" s="39">
        <v>0.15970999999999999</v>
      </c>
      <c r="G476" s="39">
        <v>0</v>
      </c>
      <c r="H476" s="39">
        <v>0</v>
      </c>
      <c r="I476" s="39">
        <v>0</v>
      </c>
      <c r="J476" s="39">
        <v>0</v>
      </c>
      <c r="K476" s="39" t="s">
        <v>1207</v>
      </c>
      <c r="L476" s="39">
        <v>1</v>
      </c>
      <c r="M476" s="39">
        <v>0</v>
      </c>
      <c r="N476" s="39">
        <v>0</v>
      </c>
      <c r="O476" s="39">
        <v>0</v>
      </c>
      <c r="P476" s="39">
        <v>0</v>
      </c>
      <c r="Q476" s="39">
        <v>0</v>
      </c>
      <c r="R476" s="39">
        <v>0</v>
      </c>
      <c r="S476" s="39">
        <v>0.11600000000000001</v>
      </c>
      <c r="T476" s="39">
        <v>0</v>
      </c>
      <c r="U476" s="39">
        <v>0</v>
      </c>
      <c r="V476" s="39">
        <v>0</v>
      </c>
      <c r="W476" s="39">
        <v>0</v>
      </c>
      <c r="X476" s="39" t="s">
        <v>1208</v>
      </c>
      <c r="Y476" s="39">
        <v>1</v>
      </c>
      <c r="Z476" s="39">
        <v>0</v>
      </c>
      <c r="AA476" s="39">
        <v>0</v>
      </c>
      <c r="AB476" s="39">
        <v>0</v>
      </c>
      <c r="AC476" s="39">
        <v>0</v>
      </c>
      <c r="AD476" s="39">
        <v>0</v>
      </c>
      <c r="AE476" s="39">
        <f t="shared" si="143"/>
        <v>0</v>
      </c>
      <c r="AF476" s="65">
        <v>0</v>
      </c>
      <c r="AG476" s="39">
        <f t="shared" si="144"/>
        <v>-4.3709999999999985E-2</v>
      </c>
      <c r="AH476" s="65">
        <f t="shared" si="145"/>
        <v>-0.27368355143697942</v>
      </c>
      <c r="AI476" s="40" t="s">
        <v>1198</v>
      </c>
      <c r="AJ476" s="15"/>
      <c r="AK476" s="20"/>
      <c r="AM476" s="20"/>
      <c r="AV476" s="15"/>
      <c r="AW476" s="15"/>
      <c r="AX476" s="15"/>
      <c r="AY476" s="15"/>
      <c r="AZ476" s="15"/>
      <c r="BA476" s="15"/>
      <c r="BB476" s="15"/>
      <c r="BC476" s="15"/>
      <c r="BD476" s="15"/>
      <c r="BE476" s="15"/>
      <c r="BF476" s="15"/>
      <c r="BG476" s="15"/>
      <c r="BH476" s="15"/>
      <c r="BI476" s="15"/>
      <c r="BJ476" s="15"/>
      <c r="BK476" s="15"/>
      <c r="BL476" s="15"/>
    </row>
    <row r="477" spans="1:64" ht="31.5" x14ac:dyDescent="0.25">
      <c r="A477" s="37" t="s">
        <v>1143</v>
      </c>
      <c r="B477" s="44" t="s">
        <v>1209</v>
      </c>
      <c r="C477" s="52" t="s">
        <v>1210</v>
      </c>
      <c r="D477" s="39">
        <v>1.463903</v>
      </c>
      <c r="E477" s="39">
        <v>0</v>
      </c>
      <c r="F477" s="39">
        <v>1.463903</v>
      </c>
      <c r="G477" s="39">
        <v>0</v>
      </c>
      <c r="H477" s="39">
        <v>0</v>
      </c>
      <c r="I477" s="39">
        <v>0</v>
      </c>
      <c r="J477" s="39">
        <v>0</v>
      </c>
      <c r="K477" s="39" t="s">
        <v>1211</v>
      </c>
      <c r="L477" s="39">
        <v>5</v>
      </c>
      <c r="M477" s="39">
        <v>0</v>
      </c>
      <c r="N477" s="39">
        <v>0</v>
      </c>
      <c r="O477" s="39">
        <v>0</v>
      </c>
      <c r="P477" s="39">
        <v>0</v>
      </c>
      <c r="Q477" s="39">
        <v>0</v>
      </c>
      <c r="R477" s="39">
        <v>0</v>
      </c>
      <c r="S477" s="39">
        <v>1.3679049999999999</v>
      </c>
      <c r="T477" s="39">
        <v>0</v>
      </c>
      <c r="U477" s="39">
        <v>0</v>
      </c>
      <c r="V477" s="39">
        <v>0</v>
      </c>
      <c r="W477" s="39">
        <v>0</v>
      </c>
      <c r="X477" s="39" t="s">
        <v>1211</v>
      </c>
      <c r="Y477" s="39">
        <v>5</v>
      </c>
      <c r="Z477" s="39">
        <v>0</v>
      </c>
      <c r="AA477" s="39">
        <v>0</v>
      </c>
      <c r="AB477" s="39">
        <v>0</v>
      </c>
      <c r="AC477" s="39">
        <v>0</v>
      </c>
      <c r="AD477" s="39">
        <v>0</v>
      </c>
      <c r="AE477" s="39">
        <f t="shared" si="143"/>
        <v>0</v>
      </c>
      <c r="AF477" s="65">
        <v>0</v>
      </c>
      <c r="AG477" s="39">
        <f t="shared" si="144"/>
        <v>-9.5998000000000028E-2</v>
      </c>
      <c r="AH477" s="65">
        <f t="shared" si="145"/>
        <v>-6.5576749279153079E-2</v>
      </c>
      <c r="AI477" s="40" t="s">
        <v>37</v>
      </c>
      <c r="AJ477" s="15"/>
      <c r="AK477" s="20"/>
      <c r="AM477" s="20"/>
      <c r="AV477" s="15"/>
      <c r="AW477" s="15"/>
      <c r="AX477" s="15"/>
      <c r="AY477" s="15"/>
      <c r="AZ477" s="15"/>
      <c r="BA477" s="15"/>
      <c r="BB477" s="15"/>
      <c r="BC477" s="15"/>
      <c r="BD477" s="15"/>
      <c r="BE477" s="15"/>
      <c r="BF477" s="15"/>
      <c r="BG477" s="15"/>
      <c r="BH477" s="15"/>
      <c r="BI477" s="15"/>
      <c r="BJ477" s="15"/>
      <c r="BK477" s="15"/>
      <c r="BL477" s="15"/>
    </row>
    <row r="478" spans="1:64" ht="63" x14ac:dyDescent="0.25">
      <c r="A478" s="37" t="s">
        <v>1143</v>
      </c>
      <c r="B478" s="44" t="s">
        <v>1212</v>
      </c>
      <c r="C478" s="52" t="s">
        <v>1213</v>
      </c>
      <c r="D478" s="39" t="s">
        <v>37</v>
      </c>
      <c r="E478" s="39" t="s">
        <v>37</v>
      </c>
      <c r="F478" s="39" t="s">
        <v>37</v>
      </c>
      <c r="G478" s="39" t="s">
        <v>37</v>
      </c>
      <c r="H478" s="39" t="s">
        <v>37</v>
      </c>
      <c r="I478" s="39" t="s">
        <v>37</v>
      </c>
      <c r="J478" s="39" t="s">
        <v>37</v>
      </c>
      <c r="K478" s="39" t="s">
        <v>37</v>
      </c>
      <c r="L478" s="39" t="s">
        <v>37</v>
      </c>
      <c r="M478" s="39" t="s">
        <v>37</v>
      </c>
      <c r="N478" s="39" t="s">
        <v>37</v>
      </c>
      <c r="O478" s="39" t="s">
        <v>37</v>
      </c>
      <c r="P478" s="39" t="s">
        <v>37</v>
      </c>
      <c r="Q478" s="39" t="s">
        <v>37</v>
      </c>
      <c r="R478" s="39">
        <v>0</v>
      </c>
      <c r="S478" s="39">
        <v>0.95509600000000006</v>
      </c>
      <c r="T478" s="39">
        <v>0</v>
      </c>
      <c r="U478" s="39">
        <v>0</v>
      </c>
      <c r="V478" s="39">
        <v>0</v>
      </c>
      <c r="W478" s="39">
        <v>0</v>
      </c>
      <c r="X478" s="39" t="s">
        <v>592</v>
      </c>
      <c r="Y478" s="39">
        <v>1</v>
      </c>
      <c r="Z478" s="39">
        <v>0</v>
      </c>
      <c r="AA478" s="39">
        <v>0</v>
      </c>
      <c r="AB478" s="39">
        <v>0</v>
      </c>
      <c r="AC478" s="39">
        <v>0</v>
      </c>
      <c r="AD478" s="39">
        <v>0</v>
      </c>
      <c r="AE478" s="39" t="s">
        <v>37</v>
      </c>
      <c r="AF478" s="65" t="s">
        <v>37</v>
      </c>
      <c r="AG478" s="39" t="s">
        <v>37</v>
      </c>
      <c r="AH478" s="65" t="s">
        <v>37</v>
      </c>
      <c r="AI478" s="40" t="s">
        <v>951</v>
      </c>
      <c r="AJ478" s="15"/>
      <c r="AK478" s="20"/>
      <c r="AM478" s="20"/>
      <c r="AV478" s="15"/>
      <c r="AW478" s="15"/>
      <c r="AX478" s="15"/>
      <c r="AY478" s="15"/>
      <c r="AZ478" s="15"/>
      <c r="BA478" s="15"/>
      <c r="BB478" s="15"/>
      <c r="BC478" s="15"/>
      <c r="BD478" s="15"/>
      <c r="BE478" s="15"/>
      <c r="BF478" s="15"/>
      <c r="BG478" s="15"/>
      <c r="BH478" s="15"/>
      <c r="BI478" s="15"/>
      <c r="BJ478" s="15"/>
      <c r="BK478" s="15"/>
      <c r="BL478" s="15"/>
    </row>
    <row r="479" spans="1:64" ht="63" x14ac:dyDescent="0.25">
      <c r="A479" s="37" t="s">
        <v>1143</v>
      </c>
      <c r="B479" s="44" t="s">
        <v>1214</v>
      </c>
      <c r="C479" s="52" t="s">
        <v>1215</v>
      </c>
      <c r="D479" s="39" t="s">
        <v>37</v>
      </c>
      <c r="E479" s="39" t="s">
        <v>37</v>
      </c>
      <c r="F479" s="39" t="s">
        <v>37</v>
      </c>
      <c r="G479" s="39" t="s">
        <v>37</v>
      </c>
      <c r="H479" s="39" t="s">
        <v>37</v>
      </c>
      <c r="I479" s="39" t="s">
        <v>37</v>
      </c>
      <c r="J479" s="39" t="s">
        <v>37</v>
      </c>
      <c r="K479" s="39" t="s">
        <v>37</v>
      </c>
      <c r="L479" s="39" t="s">
        <v>37</v>
      </c>
      <c r="M479" s="39" t="s">
        <v>37</v>
      </c>
      <c r="N479" s="39" t="s">
        <v>37</v>
      </c>
      <c r="O479" s="39" t="s">
        <v>37</v>
      </c>
      <c r="P479" s="39" t="s">
        <v>37</v>
      </c>
      <c r="Q479" s="39" t="s">
        <v>37</v>
      </c>
      <c r="R479" s="39">
        <v>0</v>
      </c>
      <c r="S479" s="39">
        <v>1.6163091100000002</v>
      </c>
      <c r="T479" s="39">
        <v>0</v>
      </c>
      <c r="U479" s="39">
        <v>0</v>
      </c>
      <c r="V479" s="39">
        <v>0</v>
      </c>
      <c r="W479" s="39">
        <v>0</v>
      </c>
      <c r="X479" s="39" t="s">
        <v>1216</v>
      </c>
      <c r="Y479" s="39">
        <v>1</v>
      </c>
      <c r="Z479" s="39">
        <v>0</v>
      </c>
      <c r="AA479" s="39">
        <v>0</v>
      </c>
      <c r="AB479" s="39">
        <v>0</v>
      </c>
      <c r="AC479" s="39">
        <v>0</v>
      </c>
      <c r="AD479" s="39">
        <v>0</v>
      </c>
      <c r="AE479" s="39" t="s">
        <v>37</v>
      </c>
      <c r="AF479" s="65" t="s">
        <v>37</v>
      </c>
      <c r="AG479" s="39" t="s">
        <v>37</v>
      </c>
      <c r="AH479" s="65" t="s">
        <v>37</v>
      </c>
      <c r="AI479" s="40" t="s">
        <v>951</v>
      </c>
      <c r="AJ479" s="15"/>
      <c r="AK479" s="20"/>
      <c r="AM479" s="20"/>
      <c r="AV479" s="15"/>
      <c r="AW479" s="15"/>
      <c r="AX479" s="15"/>
      <c r="AY479" s="15"/>
      <c r="AZ479" s="15"/>
      <c r="BA479" s="15"/>
      <c r="BB479" s="15"/>
      <c r="BC479" s="15"/>
      <c r="BD479" s="15"/>
      <c r="BE479" s="15"/>
      <c r="BF479" s="15"/>
      <c r="BG479" s="15"/>
      <c r="BH479" s="15"/>
      <c r="BI479" s="15"/>
      <c r="BJ479" s="15"/>
      <c r="BK479" s="15"/>
      <c r="BL479" s="15"/>
    </row>
    <row r="480" spans="1:64" ht="63" x14ac:dyDescent="0.25">
      <c r="A480" s="37" t="s">
        <v>1143</v>
      </c>
      <c r="B480" s="44" t="s">
        <v>1217</v>
      </c>
      <c r="C480" s="52" t="s">
        <v>1218</v>
      </c>
      <c r="D480" s="39" t="s">
        <v>37</v>
      </c>
      <c r="E480" s="39" t="s">
        <v>37</v>
      </c>
      <c r="F480" s="39" t="s">
        <v>37</v>
      </c>
      <c r="G480" s="39" t="s">
        <v>37</v>
      </c>
      <c r="H480" s="39" t="s">
        <v>37</v>
      </c>
      <c r="I480" s="39" t="s">
        <v>37</v>
      </c>
      <c r="J480" s="39" t="s">
        <v>37</v>
      </c>
      <c r="K480" s="39" t="s">
        <v>37</v>
      </c>
      <c r="L480" s="39" t="s">
        <v>37</v>
      </c>
      <c r="M480" s="39" t="s">
        <v>37</v>
      </c>
      <c r="N480" s="39" t="s">
        <v>37</v>
      </c>
      <c r="O480" s="39" t="s">
        <v>37</v>
      </c>
      <c r="P480" s="39" t="s">
        <v>37</v>
      </c>
      <c r="Q480" s="39" t="s">
        <v>37</v>
      </c>
      <c r="R480" s="39">
        <v>0</v>
      </c>
      <c r="S480" s="39">
        <v>0.34698499999999999</v>
      </c>
      <c r="T480" s="39">
        <v>0</v>
      </c>
      <c r="U480" s="39">
        <v>0</v>
      </c>
      <c r="V480" s="39">
        <v>0</v>
      </c>
      <c r="W480" s="39">
        <v>0</v>
      </c>
      <c r="X480" s="39" t="s">
        <v>1219</v>
      </c>
      <c r="Y480" s="39">
        <v>1</v>
      </c>
      <c r="Z480" s="39">
        <v>0</v>
      </c>
      <c r="AA480" s="39">
        <v>0</v>
      </c>
      <c r="AB480" s="39">
        <v>0</v>
      </c>
      <c r="AC480" s="39">
        <v>0</v>
      </c>
      <c r="AD480" s="39">
        <v>0</v>
      </c>
      <c r="AE480" s="39" t="s">
        <v>37</v>
      </c>
      <c r="AF480" s="65" t="s">
        <v>37</v>
      </c>
      <c r="AG480" s="39" t="s">
        <v>37</v>
      </c>
      <c r="AH480" s="65" t="s">
        <v>37</v>
      </c>
      <c r="AI480" s="40" t="s">
        <v>951</v>
      </c>
      <c r="AJ480" s="15"/>
      <c r="AK480" s="20"/>
      <c r="AM480" s="20"/>
      <c r="AV480" s="15"/>
      <c r="AW480" s="15"/>
      <c r="AX480" s="15"/>
      <c r="AY480" s="15"/>
      <c r="AZ480" s="15"/>
      <c r="BA480" s="15"/>
      <c r="BB480" s="15"/>
      <c r="BC480" s="15"/>
      <c r="BD480" s="15"/>
      <c r="BE480" s="15"/>
      <c r="BF480" s="15"/>
      <c r="BG480" s="15"/>
      <c r="BH480" s="15"/>
      <c r="BI480" s="15"/>
      <c r="BJ480" s="15"/>
      <c r="BK480" s="15"/>
      <c r="BL480" s="15"/>
    </row>
    <row r="481" spans="1:64" ht="78.75" x14ac:dyDescent="0.25">
      <c r="A481" s="37" t="s">
        <v>1143</v>
      </c>
      <c r="B481" s="44" t="s">
        <v>1220</v>
      </c>
      <c r="C481" s="52" t="s">
        <v>1221</v>
      </c>
      <c r="D481" s="39" t="s">
        <v>37</v>
      </c>
      <c r="E481" s="39" t="s">
        <v>37</v>
      </c>
      <c r="F481" s="39" t="s">
        <v>37</v>
      </c>
      <c r="G481" s="39" t="s">
        <v>37</v>
      </c>
      <c r="H481" s="39" t="s">
        <v>37</v>
      </c>
      <c r="I481" s="39" t="s">
        <v>37</v>
      </c>
      <c r="J481" s="39" t="s">
        <v>37</v>
      </c>
      <c r="K481" s="39" t="s">
        <v>37</v>
      </c>
      <c r="L481" s="39" t="s">
        <v>37</v>
      </c>
      <c r="M481" s="39" t="s">
        <v>37</v>
      </c>
      <c r="N481" s="39" t="s">
        <v>37</v>
      </c>
      <c r="O481" s="39" t="s">
        <v>37</v>
      </c>
      <c r="P481" s="39" t="s">
        <v>37</v>
      </c>
      <c r="Q481" s="39" t="s">
        <v>37</v>
      </c>
      <c r="R481" s="39">
        <v>0</v>
      </c>
      <c r="S481" s="39">
        <v>0.28060416999999999</v>
      </c>
      <c r="T481" s="39">
        <v>0</v>
      </c>
      <c r="U481" s="39">
        <v>0</v>
      </c>
      <c r="V481" s="39">
        <v>0</v>
      </c>
      <c r="W481" s="39">
        <v>0</v>
      </c>
      <c r="X481" s="39" t="s">
        <v>1222</v>
      </c>
      <c r="Y481" s="39">
        <v>1</v>
      </c>
      <c r="Z481" s="39">
        <v>0</v>
      </c>
      <c r="AA481" s="39">
        <v>0</v>
      </c>
      <c r="AB481" s="39">
        <v>0</v>
      </c>
      <c r="AC481" s="39">
        <v>0</v>
      </c>
      <c r="AD481" s="39">
        <v>0</v>
      </c>
      <c r="AE481" s="39" t="s">
        <v>37</v>
      </c>
      <c r="AF481" s="65" t="s">
        <v>37</v>
      </c>
      <c r="AG481" s="39" t="s">
        <v>37</v>
      </c>
      <c r="AH481" s="65" t="s">
        <v>37</v>
      </c>
      <c r="AI481" s="40" t="s">
        <v>951</v>
      </c>
      <c r="AJ481" s="15"/>
      <c r="AK481" s="20"/>
      <c r="AM481" s="20"/>
      <c r="AV481" s="15"/>
      <c r="AW481" s="15"/>
      <c r="AX481" s="15"/>
      <c r="AY481" s="15"/>
      <c r="AZ481" s="15"/>
      <c r="BA481" s="15"/>
      <c r="BB481" s="15"/>
      <c r="BC481" s="15"/>
      <c r="BD481" s="15"/>
      <c r="BE481" s="15"/>
      <c r="BF481" s="15"/>
      <c r="BG481" s="15"/>
      <c r="BH481" s="15"/>
      <c r="BI481" s="15"/>
      <c r="BJ481" s="15"/>
      <c r="BK481" s="15"/>
      <c r="BL481" s="15"/>
    </row>
    <row r="482" spans="1:64" ht="63" x14ac:dyDescent="0.25">
      <c r="A482" s="37" t="s">
        <v>1143</v>
      </c>
      <c r="B482" s="44" t="s">
        <v>1223</v>
      </c>
      <c r="C482" s="52" t="s">
        <v>1224</v>
      </c>
      <c r="D482" s="39" t="s">
        <v>37</v>
      </c>
      <c r="E482" s="39" t="s">
        <v>37</v>
      </c>
      <c r="F482" s="39" t="s">
        <v>37</v>
      </c>
      <c r="G482" s="39" t="s">
        <v>37</v>
      </c>
      <c r="H482" s="39" t="s">
        <v>37</v>
      </c>
      <c r="I482" s="39" t="s">
        <v>37</v>
      </c>
      <c r="J482" s="39" t="s">
        <v>37</v>
      </c>
      <c r="K482" s="39" t="s">
        <v>37</v>
      </c>
      <c r="L482" s="39" t="s">
        <v>37</v>
      </c>
      <c r="M482" s="39" t="s">
        <v>37</v>
      </c>
      <c r="N482" s="39" t="s">
        <v>37</v>
      </c>
      <c r="O482" s="39" t="s">
        <v>37</v>
      </c>
      <c r="P482" s="39" t="s">
        <v>37</v>
      </c>
      <c r="Q482" s="39" t="s">
        <v>37</v>
      </c>
      <c r="R482" s="39">
        <v>0</v>
      </c>
      <c r="S482" s="39">
        <v>0.11501</v>
      </c>
      <c r="T482" s="39">
        <v>0</v>
      </c>
      <c r="U482" s="39">
        <v>0</v>
      </c>
      <c r="V482" s="39">
        <v>0</v>
      </c>
      <c r="W482" s="39">
        <v>0</v>
      </c>
      <c r="X482" s="39" t="s">
        <v>1225</v>
      </c>
      <c r="Y482" s="39">
        <v>1</v>
      </c>
      <c r="Z482" s="39">
        <v>0</v>
      </c>
      <c r="AA482" s="39">
        <v>0</v>
      </c>
      <c r="AB482" s="39">
        <v>0</v>
      </c>
      <c r="AC482" s="39">
        <v>0</v>
      </c>
      <c r="AD482" s="39">
        <v>0</v>
      </c>
      <c r="AE482" s="39" t="s">
        <v>37</v>
      </c>
      <c r="AF482" s="65" t="s">
        <v>37</v>
      </c>
      <c r="AG482" s="39" t="s">
        <v>37</v>
      </c>
      <c r="AH482" s="65" t="s">
        <v>37</v>
      </c>
      <c r="AI482" s="40" t="s">
        <v>951</v>
      </c>
      <c r="AJ482" s="15"/>
      <c r="AK482" s="20"/>
      <c r="AM482" s="20"/>
      <c r="AV482" s="15"/>
      <c r="AW482" s="15"/>
      <c r="AX482" s="15"/>
      <c r="AY482" s="15"/>
      <c r="AZ482" s="15"/>
      <c r="BA482" s="15"/>
      <c r="BB482" s="15"/>
      <c r="BC482" s="15"/>
      <c r="BD482" s="15"/>
      <c r="BE482" s="15"/>
      <c r="BF482" s="15"/>
      <c r="BG482" s="15"/>
      <c r="BH482" s="15"/>
      <c r="BI482" s="15"/>
      <c r="BJ482" s="15"/>
      <c r="BK482" s="15"/>
      <c r="BL482" s="15"/>
    </row>
    <row r="483" spans="1:64" ht="31.5" x14ac:dyDescent="0.25">
      <c r="A483" s="37" t="s">
        <v>1143</v>
      </c>
      <c r="B483" s="44" t="s">
        <v>1226</v>
      </c>
      <c r="C483" s="52" t="s">
        <v>1227</v>
      </c>
      <c r="D483" s="39">
        <v>0.59166699999999994</v>
      </c>
      <c r="E483" s="39">
        <v>0</v>
      </c>
      <c r="F483" s="39">
        <v>0.29749223999999996</v>
      </c>
      <c r="G483" s="39">
        <v>0</v>
      </c>
      <c r="H483" s="39">
        <v>0</v>
      </c>
      <c r="I483" s="39">
        <v>0</v>
      </c>
      <c r="J483" s="39">
        <v>0</v>
      </c>
      <c r="K483" s="39" t="s">
        <v>1228</v>
      </c>
      <c r="L483" s="39">
        <v>1</v>
      </c>
      <c r="M483" s="39">
        <v>0</v>
      </c>
      <c r="N483" s="39">
        <v>0</v>
      </c>
      <c r="O483" s="39">
        <v>0</v>
      </c>
      <c r="P483" s="39">
        <v>0</v>
      </c>
      <c r="Q483" s="39">
        <v>0</v>
      </c>
      <c r="R483" s="39">
        <v>0</v>
      </c>
      <c r="S483" s="39">
        <v>0.53510000000000002</v>
      </c>
      <c r="T483" s="39">
        <v>0</v>
      </c>
      <c r="U483" s="39">
        <v>0</v>
      </c>
      <c r="V483" s="39">
        <v>0</v>
      </c>
      <c r="W483" s="39">
        <v>0</v>
      </c>
      <c r="X483" s="39" t="s">
        <v>1228</v>
      </c>
      <c r="Y483" s="39">
        <v>1</v>
      </c>
      <c r="Z483" s="39">
        <v>0</v>
      </c>
      <c r="AA483" s="39">
        <v>0</v>
      </c>
      <c r="AB483" s="39">
        <v>0</v>
      </c>
      <c r="AC483" s="39">
        <v>0</v>
      </c>
      <c r="AD483" s="39">
        <v>0</v>
      </c>
      <c r="AE483" s="39">
        <f t="shared" si="143"/>
        <v>0</v>
      </c>
      <c r="AF483" s="65">
        <v>0</v>
      </c>
      <c r="AG483" s="39">
        <f t="shared" si="144"/>
        <v>0.23760776000000006</v>
      </c>
      <c r="AH483" s="65">
        <f t="shared" si="145"/>
        <v>0.79870237959820423</v>
      </c>
      <c r="AI483" s="40" t="s">
        <v>524</v>
      </c>
      <c r="AJ483" s="15"/>
      <c r="AK483" s="20"/>
      <c r="AM483" s="20"/>
      <c r="AV483" s="15"/>
      <c r="AW483" s="15"/>
      <c r="AX483" s="15"/>
      <c r="AY483" s="15"/>
      <c r="AZ483" s="15"/>
      <c r="BA483" s="15"/>
      <c r="BB483" s="15"/>
      <c r="BC483" s="15"/>
      <c r="BD483" s="15"/>
      <c r="BE483" s="15"/>
      <c r="BF483" s="15"/>
      <c r="BG483" s="15"/>
      <c r="BH483" s="15"/>
      <c r="BI483" s="15"/>
      <c r="BJ483" s="15"/>
      <c r="BK483" s="15"/>
      <c r="BL483" s="15"/>
    </row>
    <row r="484" spans="1:64" ht="78.75" x14ac:dyDescent="0.25">
      <c r="A484" s="37" t="s">
        <v>1143</v>
      </c>
      <c r="B484" s="44" t="s">
        <v>1229</v>
      </c>
      <c r="C484" s="52" t="s">
        <v>1230</v>
      </c>
      <c r="D484" s="39">
        <v>3.41173518</v>
      </c>
      <c r="E484" s="39">
        <v>0</v>
      </c>
      <c r="F484" s="39">
        <v>3.41173518</v>
      </c>
      <c r="G484" s="39">
        <v>0</v>
      </c>
      <c r="H484" s="39">
        <v>0</v>
      </c>
      <c r="I484" s="39">
        <v>0</v>
      </c>
      <c r="J484" s="39">
        <v>0</v>
      </c>
      <c r="K484" s="39" t="s">
        <v>1231</v>
      </c>
      <c r="L484" s="39">
        <v>1</v>
      </c>
      <c r="M484" s="39">
        <v>0</v>
      </c>
      <c r="N484" s="39">
        <v>0</v>
      </c>
      <c r="O484" s="39">
        <v>0</v>
      </c>
      <c r="P484" s="39">
        <v>0</v>
      </c>
      <c r="Q484" s="39">
        <v>0</v>
      </c>
      <c r="R484" s="39">
        <v>0</v>
      </c>
      <c r="S484" s="39">
        <v>0</v>
      </c>
      <c r="T484" s="39">
        <v>0</v>
      </c>
      <c r="U484" s="39">
        <v>0</v>
      </c>
      <c r="V484" s="39">
        <v>0</v>
      </c>
      <c r="W484" s="39">
        <v>0</v>
      </c>
      <c r="X484" s="39">
        <v>0</v>
      </c>
      <c r="Y484" s="39">
        <v>0</v>
      </c>
      <c r="Z484" s="39">
        <v>0</v>
      </c>
      <c r="AA484" s="39">
        <v>0</v>
      </c>
      <c r="AB484" s="39">
        <v>0</v>
      </c>
      <c r="AC484" s="39">
        <v>0</v>
      </c>
      <c r="AD484" s="39">
        <v>0</v>
      </c>
      <c r="AE484" s="39">
        <f t="shared" si="143"/>
        <v>0</v>
      </c>
      <c r="AF484" s="65">
        <v>0</v>
      </c>
      <c r="AG484" s="39">
        <f t="shared" si="144"/>
        <v>-3.41173518</v>
      </c>
      <c r="AH484" s="65">
        <f t="shared" si="145"/>
        <v>-1</v>
      </c>
      <c r="AI484" s="40" t="s">
        <v>1232</v>
      </c>
      <c r="AJ484" s="15"/>
      <c r="AK484" s="20"/>
      <c r="AM484" s="20"/>
      <c r="AV484" s="15"/>
      <c r="AW484" s="15"/>
      <c r="AX484" s="15"/>
      <c r="AY484" s="15"/>
      <c r="AZ484" s="15"/>
      <c r="BA484" s="15"/>
      <c r="BB484" s="15"/>
      <c r="BC484" s="15"/>
      <c r="BD484" s="15"/>
      <c r="BE484" s="15"/>
      <c r="BF484" s="15"/>
      <c r="BG484" s="15"/>
      <c r="BH484" s="15"/>
      <c r="BI484" s="15"/>
      <c r="BJ484" s="15"/>
      <c r="BK484" s="15"/>
      <c r="BL484" s="15"/>
    </row>
    <row r="485" spans="1:64" ht="47.25" x14ac:dyDescent="0.25">
      <c r="A485" s="37" t="s">
        <v>1143</v>
      </c>
      <c r="B485" s="44" t="s">
        <v>1233</v>
      </c>
      <c r="C485" s="52" t="s">
        <v>1234</v>
      </c>
      <c r="D485" s="39">
        <v>18.807646370000001</v>
      </c>
      <c r="E485" s="39">
        <v>0</v>
      </c>
      <c r="F485" s="39">
        <v>8.8790869099999998</v>
      </c>
      <c r="G485" s="39">
        <v>0</v>
      </c>
      <c r="H485" s="39">
        <v>0</v>
      </c>
      <c r="I485" s="39">
        <v>0</v>
      </c>
      <c r="J485" s="39">
        <v>0</v>
      </c>
      <c r="K485" s="39" t="s">
        <v>1235</v>
      </c>
      <c r="L485" s="39">
        <v>1</v>
      </c>
      <c r="M485" s="39">
        <v>0</v>
      </c>
      <c r="N485" s="39">
        <v>0</v>
      </c>
      <c r="O485" s="39">
        <v>0</v>
      </c>
      <c r="P485" s="39">
        <v>0</v>
      </c>
      <c r="Q485" s="39">
        <v>0</v>
      </c>
      <c r="R485" s="39">
        <v>0</v>
      </c>
      <c r="S485" s="39">
        <v>0</v>
      </c>
      <c r="T485" s="39">
        <v>0</v>
      </c>
      <c r="U485" s="39">
        <v>0</v>
      </c>
      <c r="V485" s="39">
        <v>0</v>
      </c>
      <c r="W485" s="39">
        <v>0</v>
      </c>
      <c r="X485" s="39">
        <v>0</v>
      </c>
      <c r="Y485" s="39">
        <v>0</v>
      </c>
      <c r="Z485" s="39">
        <v>0</v>
      </c>
      <c r="AA485" s="39">
        <v>0</v>
      </c>
      <c r="AB485" s="39">
        <v>0</v>
      </c>
      <c r="AC485" s="39">
        <v>0</v>
      </c>
      <c r="AD485" s="39">
        <v>0</v>
      </c>
      <c r="AE485" s="39">
        <f t="shared" si="143"/>
        <v>0</v>
      </c>
      <c r="AF485" s="65">
        <v>0</v>
      </c>
      <c r="AG485" s="39">
        <f t="shared" si="144"/>
        <v>-8.8790869099999998</v>
      </c>
      <c r="AH485" s="65">
        <f t="shared" si="145"/>
        <v>-1</v>
      </c>
      <c r="AI485" s="40" t="s">
        <v>568</v>
      </c>
      <c r="AJ485" s="15"/>
      <c r="AK485" s="20"/>
      <c r="AM485" s="20"/>
      <c r="AV485" s="15"/>
      <c r="AW485" s="15"/>
      <c r="AX485" s="15"/>
      <c r="AY485" s="15"/>
      <c r="AZ485" s="15"/>
      <c r="BA485" s="15"/>
      <c r="BB485" s="15"/>
      <c r="BC485" s="15"/>
      <c r="BD485" s="15"/>
      <c r="BE485" s="15"/>
      <c r="BF485" s="15"/>
      <c r="BG485" s="15"/>
      <c r="BH485" s="15"/>
      <c r="BI485" s="15"/>
      <c r="BJ485" s="15"/>
      <c r="BK485" s="15"/>
      <c r="BL485" s="15"/>
    </row>
    <row r="486" spans="1:64" ht="31.5" x14ac:dyDescent="0.25">
      <c r="A486" s="37" t="s">
        <v>1143</v>
      </c>
      <c r="B486" s="44" t="s">
        <v>1236</v>
      </c>
      <c r="C486" s="52" t="s">
        <v>1237</v>
      </c>
      <c r="D486" s="39" t="s">
        <v>37</v>
      </c>
      <c r="E486" s="39" t="s">
        <v>37</v>
      </c>
      <c r="F486" s="39" t="s">
        <v>37</v>
      </c>
      <c r="G486" s="39" t="s">
        <v>37</v>
      </c>
      <c r="H486" s="39" t="s">
        <v>37</v>
      </c>
      <c r="I486" s="39" t="s">
        <v>37</v>
      </c>
      <c r="J486" s="39" t="s">
        <v>37</v>
      </c>
      <c r="K486" s="39" t="s">
        <v>37</v>
      </c>
      <c r="L486" s="39" t="s">
        <v>37</v>
      </c>
      <c r="M486" s="39" t="s">
        <v>37</v>
      </c>
      <c r="N486" s="39" t="s">
        <v>37</v>
      </c>
      <c r="O486" s="39" t="s">
        <v>37</v>
      </c>
      <c r="P486" s="39" t="s">
        <v>37</v>
      </c>
      <c r="Q486" s="39" t="s">
        <v>37</v>
      </c>
      <c r="R486" s="39">
        <v>0</v>
      </c>
      <c r="S486" s="39">
        <v>2.9577</v>
      </c>
      <c r="T486" s="39">
        <v>0</v>
      </c>
      <c r="U486" s="39">
        <v>0</v>
      </c>
      <c r="V486" s="39">
        <v>0</v>
      </c>
      <c r="W486" s="39">
        <v>0</v>
      </c>
      <c r="X486" s="39" t="s">
        <v>1238</v>
      </c>
      <c r="Y486" s="39">
        <v>1</v>
      </c>
      <c r="Z486" s="39">
        <v>0</v>
      </c>
      <c r="AA486" s="39">
        <v>0</v>
      </c>
      <c r="AB486" s="39">
        <v>0</v>
      </c>
      <c r="AC486" s="39">
        <v>0</v>
      </c>
      <c r="AD486" s="39">
        <v>0</v>
      </c>
      <c r="AE486" s="39" t="s">
        <v>37</v>
      </c>
      <c r="AF486" s="65" t="s">
        <v>37</v>
      </c>
      <c r="AG486" s="39" t="s">
        <v>37</v>
      </c>
      <c r="AH486" s="65" t="s">
        <v>37</v>
      </c>
      <c r="AI486" s="40" t="s">
        <v>1239</v>
      </c>
      <c r="AJ486" s="15"/>
      <c r="AK486" s="20"/>
      <c r="AM486" s="20"/>
      <c r="AV486" s="15"/>
      <c r="AW486" s="15"/>
      <c r="AX486" s="15"/>
      <c r="AY486" s="15"/>
      <c r="AZ486" s="15"/>
      <c r="BA486" s="15"/>
      <c r="BB486" s="15"/>
      <c r="BC486" s="15"/>
      <c r="BD486" s="15"/>
      <c r="BE486" s="15"/>
      <c r="BF486" s="15"/>
      <c r="BG486" s="15"/>
      <c r="BH486" s="15"/>
      <c r="BI486" s="15"/>
      <c r="BJ486" s="15"/>
      <c r="BK486" s="15"/>
      <c r="BL486" s="15"/>
    </row>
    <row r="487" spans="1:64" ht="42" customHeight="1" x14ac:dyDescent="0.25">
      <c r="A487" s="37" t="s">
        <v>1143</v>
      </c>
      <c r="B487" s="44" t="s">
        <v>1240</v>
      </c>
      <c r="C487" s="52" t="s">
        <v>1241</v>
      </c>
      <c r="D487" s="39" t="s">
        <v>37</v>
      </c>
      <c r="E487" s="39" t="s">
        <v>37</v>
      </c>
      <c r="F487" s="39" t="s">
        <v>37</v>
      </c>
      <c r="G487" s="39" t="s">
        <v>37</v>
      </c>
      <c r="H487" s="39" t="s">
        <v>37</v>
      </c>
      <c r="I487" s="39" t="s">
        <v>37</v>
      </c>
      <c r="J487" s="39" t="s">
        <v>37</v>
      </c>
      <c r="K487" s="39" t="s">
        <v>37</v>
      </c>
      <c r="L487" s="39" t="s">
        <v>37</v>
      </c>
      <c r="M487" s="39" t="s">
        <v>37</v>
      </c>
      <c r="N487" s="39" t="s">
        <v>37</v>
      </c>
      <c r="O487" s="39" t="s">
        <v>37</v>
      </c>
      <c r="P487" s="39" t="s">
        <v>37</v>
      </c>
      <c r="Q487" s="39" t="s">
        <v>37</v>
      </c>
      <c r="R487" s="39">
        <v>0</v>
      </c>
      <c r="S487" s="39">
        <v>9.3730449999999994</v>
      </c>
      <c r="T487" s="39">
        <v>0</v>
      </c>
      <c r="U487" s="39">
        <v>0</v>
      </c>
      <c r="V487" s="39">
        <v>0</v>
      </c>
      <c r="W487" s="39">
        <v>0</v>
      </c>
      <c r="X487" s="39" t="s">
        <v>1235</v>
      </c>
      <c r="Y487" s="39">
        <v>1</v>
      </c>
      <c r="Z487" s="39">
        <v>0</v>
      </c>
      <c r="AA487" s="39">
        <v>0</v>
      </c>
      <c r="AB487" s="39">
        <v>0</v>
      </c>
      <c r="AC487" s="39">
        <v>0</v>
      </c>
      <c r="AD487" s="39">
        <v>0</v>
      </c>
      <c r="AE487" s="39" t="s">
        <v>37</v>
      </c>
      <c r="AF487" s="65" t="s">
        <v>37</v>
      </c>
      <c r="AG487" s="39" t="s">
        <v>37</v>
      </c>
      <c r="AH487" s="65" t="s">
        <v>37</v>
      </c>
      <c r="AI487" s="40" t="s">
        <v>1239</v>
      </c>
      <c r="AJ487" s="15"/>
      <c r="AK487" s="20"/>
      <c r="AM487" s="20"/>
      <c r="AV487" s="15"/>
      <c r="AW487" s="15"/>
      <c r="AX487" s="15"/>
      <c r="AY487" s="15"/>
      <c r="AZ487" s="15"/>
      <c r="BA487" s="15"/>
      <c r="BB487" s="15"/>
      <c r="BC487" s="15"/>
      <c r="BD487" s="15"/>
      <c r="BE487" s="15"/>
      <c r="BF487" s="15"/>
      <c r="BG487" s="15"/>
      <c r="BH487" s="15"/>
      <c r="BI487" s="15"/>
      <c r="BJ487" s="15"/>
      <c r="BK487" s="15"/>
      <c r="BL487" s="15"/>
    </row>
    <row r="488" spans="1:64" ht="31.5" x14ac:dyDescent="0.25">
      <c r="A488" s="37" t="s">
        <v>1143</v>
      </c>
      <c r="B488" s="44" t="s">
        <v>1242</v>
      </c>
      <c r="C488" s="52" t="s">
        <v>1243</v>
      </c>
      <c r="D488" s="39">
        <v>1.8505251599999999</v>
      </c>
      <c r="E488" s="39">
        <v>0</v>
      </c>
      <c r="F488" s="39">
        <v>1.8505251599999999</v>
      </c>
      <c r="G488" s="39">
        <v>0</v>
      </c>
      <c r="H488" s="39">
        <v>0</v>
      </c>
      <c r="I488" s="39">
        <v>0</v>
      </c>
      <c r="J488" s="39">
        <v>0</v>
      </c>
      <c r="K488" s="39" t="s">
        <v>1244</v>
      </c>
      <c r="L488" s="39">
        <v>1</v>
      </c>
      <c r="M488" s="39">
        <v>0</v>
      </c>
      <c r="N488" s="39">
        <v>0</v>
      </c>
      <c r="O488" s="39">
        <v>0</v>
      </c>
      <c r="P488" s="39">
        <v>0</v>
      </c>
      <c r="Q488" s="39">
        <v>0</v>
      </c>
      <c r="R488" s="39">
        <v>0</v>
      </c>
      <c r="S488" s="39">
        <v>0</v>
      </c>
      <c r="T488" s="39">
        <v>0</v>
      </c>
      <c r="U488" s="39">
        <v>0</v>
      </c>
      <c r="V488" s="39">
        <v>0</v>
      </c>
      <c r="W488" s="39">
        <v>0</v>
      </c>
      <c r="X488" s="39">
        <v>0</v>
      </c>
      <c r="Y488" s="39">
        <v>0</v>
      </c>
      <c r="Z488" s="39">
        <v>0</v>
      </c>
      <c r="AA488" s="39">
        <v>0</v>
      </c>
      <c r="AB488" s="39">
        <v>0</v>
      </c>
      <c r="AC488" s="39">
        <v>0</v>
      </c>
      <c r="AD488" s="39">
        <v>0</v>
      </c>
      <c r="AE488" s="39">
        <f t="shared" si="143"/>
        <v>0</v>
      </c>
      <c r="AF488" s="65">
        <v>0</v>
      </c>
      <c r="AG488" s="39">
        <f t="shared" si="144"/>
        <v>-1.8505251599999999</v>
      </c>
      <c r="AH488" s="65">
        <f t="shared" si="145"/>
        <v>-1</v>
      </c>
      <c r="AI488" s="40" t="s">
        <v>568</v>
      </c>
      <c r="AJ488" s="15"/>
      <c r="AK488" s="20"/>
      <c r="AM488" s="20"/>
      <c r="AV488" s="15"/>
      <c r="AW488" s="15"/>
      <c r="AX488" s="15"/>
      <c r="AY488" s="15"/>
      <c r="AZ488" s="15"/>
      <c r="BA488" s="15"/>
      <c r="BB488" s="15"/>
      <c r="BC488" s="15"/>
      <c r="BD488" s="15"/>
      <c r="BE488" s="15"/>
      <c r="BF488" s="15"/>
      <c r="BG488" s="15"/>
      <c r="BH488" s="15"/>
      <c r="BI488" s="15"/>
      <c r="BJ488" s="15"/>
      <c r="BK488" s="15"/>
      <c r="BL488" s="15"/>
    </row>
    <row r="489" spans="1:64" ht="31.5" x14ac:dyDescent="0.25">
      <c r="A489" s="37" t="s">
        <v>1143</v>
      </c>
      <c r="B489" s="44" t="s">
        <v>1245</v>
      </c>
      <c r="C489" s="52" t="s">
        <v>1246</v>
      </c>
      <c r="D489" s="39">
        <v>1.1824099400000001</v>
      </c>
      <c r="E489" s="39">
        <v>0</v>
      </c>
      <c r="F489" s="39">
        <v>1.1824099400000001</v>
      </c>
      <c r="G489" s="39">
        <v>0</v>
      </c>
      <c r="H489" s="39">
        <v>0</v>
      </c>
      <c r="I489" s="39">
        <v>0</v>
      </c>
      <c r="J489" s="39">
        <v>0</v>
      </c>
      <c r="K489" s="39" t="s">
        <v>1247</v>
      </c>
      <c r="L489" s="39">
        <v>1</v>
      </c>
      <c r="M489" s="39">
        <v>0</v>
      </c>
      <c r="N489" s="39">
        <v>0</v>
      </c>
      <c r="O489" s="39">
        <v>0</v>
      </c>
      <c r="P489" s="39">
        <v>0</v>
      </c>
      <c r="Q489" s="39">
        <v>0</v>
      </c>
      <c r="R489" s="39">
        <v>0</v>
      </c>
      <c r="S489" s="39">
        <v>0</v>
      </c>
      <c r="T489" s="39">
        <v>0</v>
      </c>
      <c r="U489" s="39">
        <v>0</v>
      </c>
      <c r="V489" s="39">
        <v>0</v>
      </c>
      <c r="W489" s="39">
        <v>0</v>
      </c>
      <c r="X489" s="39">
        <v>0</v>
      </c>
      <c r="Y489" s="39">
        <v>0</v>
      </c>
      <c r="Z489" s="39">
        <v>0</v>
      </c>
      <c r="AA489" s="39">
        <v>0</v>
      </c>
      <c r="AB489" s="39">
        <v>0</v>
      </c>
      <c r="AC489" s="39">
        <v>0</v>
      </c>
      <c r="AD489" s="39">
        <v>0</v>
      </c>
      <c r="AE489" s="39">
        <f t="shared" si="143"/>
        <v>0</v>
      </c>
      <c r="AF489" s="65">
        <v>0</v>
      </c>
      <c r="AG489" s="39">
        <f t="shared" si="144"/>
        <v>-1.1824099400000001</v>
      </c>
      <c r="AH489" s="65">
        <f t="shared" si="145"/>
        <v>-1</v>
      </c>
      <c r="AI489" s="40" t="s">
        <v>568</v>
      </c>
      <c r="AJ489" s="15"/>
      <c r="AK489" s="20"/>
      <c r="AM489" s="20"/>
      <c r="AV489" s="15"/>
      <c r="AW489" s="15"/>
      <c r="AX489" s="15"/>
      <c r="AY489" s="15"/>
      <c r="AZ489" s="15"/>
      <c r="BA489" s="15"/>
      <c r="BB489" s="15"/>
      <c r="BC489" s="15"/>
      <c r="BD489" s="15"/>
      <c r="BE489" s="15"/>
      <c r="BF489" s="15"/>
      <c r="BG489" s="15"/>
      <c r="BH489" s="15"/>
      <c r="BI489" s="15"/>
      <c r="BJ489" s="15"/>
      <c r="BK489" s="15"/>
      <c r="BL489" s="15"/>
    </row>
    <row r="490" spans="1:64" ht="47.25" x14ac:dyDescent="0.25">
      <c r="A490" s="37" t="s">
        <v>1143</v>
      </c>
      <c r="B490" s="44" t="s">
        <v>1248</v>
      </c>
      <c r="C490" s="52" t="s">
        <v>1249</v>
      </c>
      <c r="D490" s="39">
        <v>6.6879882400000001</v>
      </c>
      <c r="E490" s="39">
        <v>0</v>
      </c>
      <c r="F490" s="39">
        <v>3.2049229000000001</v>
      </c>
      <c r="G490" s="39">
        <v>0</v>
      </c>
      <c r="H490" s="39">
        <v>0</v>
      </c>
      <c r="I490" s="39">
        <v>0</v>
      </c>
      <c r="J490" s="39">
        <v>0</v>
      </c>
      <c r="K490" s="39" t="s">
        <v>1250</v>
      </c>
      <c r="L490" s="39">
        <v>1</v>
      </c>
      <c r="M490" s="39">
        <v>0</v>
      </c>
      <c r="N490" s="39">
        <v>0</v>
      </c>
      <c r="O490" s="39">
        <v>0</v>
      </c>
      <c r="P490" s="39">
        <v>0</v>
      </c>
      <c r="Q490" s="39">
        <v>0</v>
      </c>
      <c r="R490" s="39">
        <v>0</v>
      </c>
      <c r="S490" s="39">
        <v>0</v>
      </c>
      <c r="T490" s="39">
        <v>0</v>
      </c>
      <c r="U490" s="39">
        <v>0</v>
      </c>
      <c r="V490" s="39">
        <v>0</v>
      </c>
      <c r="W490" s="39">
        <v>0</v>
      </c>
      <c r="X490" s="39">
        <v>0</v>
      </c>
      <c r="Y490" s="39">
        <v>0</v>
      </c>
      <c r="Z490" s="39">
        <v>0</v>
      </c>
      <c r="AA490" s="39">
        <v>0</v>
      </c>
      <c r="AB490" s="39">
        <v>0</v>
      </c>
      <c r="AC490" s="39">
        <v>0</v>
      </c>
      <c r="AD490" s="39">
        <v>0</v>
      </c>
      <c r="AE490" s="39">
        <f t="shared" si="143"/>
        <v>0</v>
      </c>
      <c r="AF490" s="65">
        <v>0</v>
      </c>
      <c r="AG490" s="39">
        <f t="shared" si="144"/>
        <v>-3.2049229000000001</v>
      </c>
      <c r="AH490" s="65">
        <f t="shared" si="145"/>
        <v>-1</v>
      </c>
      <c r="AI490" s="40" t="s">
        <v>568</v>
      </c>
      <c r="AJ490" s="15"/>
      <c r="AK490" s="20"/>
      <c r="AM490" s="20"/>
      <c r="AV490" s="15"/>
      <c r="AW490" s="15"/>
      <c r="AX490" s="15"/>
      <c r="AY490" s="15"/>
      <c r="AZ490" s="15"/>
      <c r="BA490" s="15"/>
      <c r="BB490" s="15"/>
      <c r="BC490" s="15"/>
      <c r="BD490" s="15"/>
      <c r="BE490" s="15"/>
      <c r="BF490" s="15"/>
      <c r="BG490" s="15"/>
      <c r="BH490" s="15"/>
      <c r="BI490" s="15"/>
      <c r="BJ490" s="15"/>
      <c r="BK490" s="15"/>
      <c r="BL490" s="15"/>
    </row>
    <row r="491" spans="1:64" ht="78.75" x14ac:dyDescent="0.25">
      <c r="A491" s="37" t="s">
        <v>1143</v>
      </c>
      <c r="B491" s="44" t="s">
        <v>1251</v>
      </c>
      <c r="C491" s="52" t="s">
        <v>1252</v>
      </c>
      <c r="D491" s="39">
        <v>0.44135922299999997</v>
      </c>
      <c r="E491" s="39">
        <v>0</v>
      </c>
      <c r="F491" s="39">
        <v>0.32135922299999997</v>
      </c>
      <c r="G491" s="39">
        <v>0</v>
      </c>
      <c r="H491" s="39">
        <v>0</v>
      </c>
      <c r="I491" s="39">
        <v>0</v>
      </c>
      <c r="J491" s="39">
        <v>0</v>
      </c>
      <c r="K491" s="39" t="s">
        <v>1253</v>
      </c>
      <c r="L491" s="39">
        <v>1</v>
      </c>
      <c r="M491" s="39">
        <v>0</v>
      </c>
      <c r="N491" s="39">
        <v>0</v>
      </c>
      <c r="O491" s="39">
        <v>0</v>
      </c>
      <c r="P491" s="39">
        <v>0</v>
      </c>
      <c r="Q491" s="39">
        <v>0</v>
      </c>
      <c r="R491" s="39">
        <v>0</v>
      </c>
      <c r="S491" s="39">
        <v>0</v>
      </c>
      <c r="T491" s="39">
        <v>0</v>
      </c>
      <c r="U491" s="39">
        <v>0</v>
      </c>
      <c r="V491" s="39">
        <v>0</v>
      </c>
      <c r="W491" s="39">
        <v>0</v>
      </c>
      <c r="X491" s="39">
        <v>0</v>
      </c>
      <c r="Y491" s="39">
        <v>0</v>
      </c>
      <c r="Z491" s="39">
        <v>0</v>
      </c>
      <c r="AA491" s="39">
        <v>0</v>
      </c>
      <c r="AB491" s="39">
        <v>0</v>
      </c>
      <c r="AC491" s="39">
        <v>0</v>
      </c>
      <c r="AD491" s="39">
        <v>0</v>
      </c>
      <c r="AE491" s="39">
        <f t="shared" si="143"/>
        <v>0</v>
      </c>
      <c r="AF491" s="65">
        <v>0</v>
      </c>
      <c r="AG491" s="39">
        <f t="shared" si="144"/>
        <v>-0.32135922299999997</v>
      </c>
      <c r="AH491" s="65">
        <f t="shared" si="145"/>
        <v>-1</v>
      </c>
      <c r="AI491" s="40" t="s">
        <v>1232</v>
      </c>
      <c r="AJ491" s="15"/>
      <c r="AK491" s="20"/>
      <c r="AM491" s="20"/>
      <c r="AV491" s="15"/>
      <c r="AW491" s="15"/>
      <c r="AX491" s="15"/>
      <c r="AY491" s="15"/>
      <c r="AZ491" s="15"/>
      <c r="BA491" s="15"/>
      <c r="BB491" s="15"/>
      <c r="BC491" s="15"/>
      <c r="BD491" s="15"/>
      <c r="BE491" s="15"/>
      <c r="BF491" s="15"/>
      <c r="BG491" s="15"/>
      <c r="BH491" s="15"/>
      <c r="BI491" s="15"/>
      <c r="BJ491" s="15"/>
      <c r="BK491" s="15"/>
      <c r="BL491" s="15"/>
    </row>
    <row r="492" spans="1:64" ht="31.5" x14ac:dyDescent="0.25">
      <c r="A492" s="37" t="s">
        <v>1143</v>
      </c>
      <c r="B492" s="44" t="s">
        <v>1254</v>
      </c>
      <c r="C492" s="52" t="s">
        <v>1255</v>
      </c>
      <c r="D492" s="39">
        <v>0.29571922</v>
      </c>
      <c r="E492" s="39">
        <v>0</v>
      </c>
      <c r="F492" s="39">
        <v>0.1050217</v>
      </c>
      <c r="G492" s="39">
        <v>0</v>
      </c>
      <c r="H492" s="39">
        <v>0</v>
      </c>
      <c r="I492" s="39">
        <v>0</v>
      </c>
      <c r="J492" s="39">
        <v>0</v>
      </c>
      <c r="K492" s="39" t="s">
        <v>1256</v>
      </c>
      <c r="L492" s="39">
        <v>1</v>
      </c>
      <c r="M492" s="39">
        <v>0</v>
      </c>
      <c r="N492" s="39">
        <v>0</v>
      </c>
      <c r="O492" s="39">
        <v>0</v>
      </c>
      <c r="P492" s="39">
        <v>0</v>
      </c>
      <c r="Q492" s="39">
        <v>0</v>
      </c>
      <c r="R492" s="39">
        <v>0</v>
      </c>
      <c r="S492" s="39">
        <v>0.1174</v>
      </c>
      <c r="T492" s="39">
        <v>0</v>
      </c>
      <c r="U492" s="39">
        <v>0</v>
      </c>
      <c r="V492" s="39">
        <v>0</v>
      </c>
      <c r="W492" s="39">
        <v>0</v>
      </c>
      <c r="X492" s="39" t="s">
        <v>1257</v>
      </c>
      <c r="Y492" s="39">
        <v>1</v>
      </c>
      <c r="Z492" s="39">
        <v>0</v>
      </c>
      <c r="AA492" s="39">
        <v>0</v>
      </c>
      <c r="AB492" s="39">
        <v>0</v>
      </c>
      <c r="AC492" s="39">
        <v>0</v>
      </c>
      <c r="AD492" s="39">
        <v>0</v>
      </c>
      <c r="AE492" s="39">
        <f t="shared" si="143"/>
        <v>0</v>
      </c>
      <c r="AF492" s="65">
        <v>0</v>
      </c>
      <c r="AG492" s="39">
        <f t="shared" si="144"/>
        <v>1.2378300000000009E-2</v>
      </c>
      <c r="AH492" s="65">
        <f t="shared" si="145"/>
        <v>0.11786421282458777</v>
      </c>
      <c r="AI492" s="40" t="s">
        <v>524</v>
      </c>
      <c r="AJ492" s="15"/>
      <c r="AK492" s="20"/>
      <c r="AM492" s="20"/>
      <c r="AV492" s="15"/>
      <c r="AW492" s="15"/>
      <c r="AX492" s="15"/>
      <c r="AY492" s="15"/>
      <c r="AZ492" s="15"/>
      <c r="BA492" s="15"/>
      <c r="BB492" s="15"/>
      <c r="BC492" s="15"/>
      <c r="BD492" s="15"/>
      <c r="BE492" s="15"/>
      <c r="BF492" s="15"/>
      <c r="BG492" s="15"/>
      <c r="BH492" s="15"/>
      <c r="BI492" s="15"/>
      <c r="BJ492" s="15"/>
      <c r="BK492" s="15"/>
      <c r="BL492" s="15"/>
    </row>
    <row r="493" spans="1:64" ht="31.5" x14ac:dyDescent="0.25">
      <c r="A493" s="37" t="s">
        <v>1143</v>
      </c>
      <c r="B493" s="44" t="s">
        <v>1258</v>
      </c>
      <c r="C493" s="52" t="s">
        <v>1259</v>
      </c>
      <c r="D493" s="39">
        <v>9.4322569999999994E-2</v>
      </c>
      <c r="E493" s="39">
        <v>0</v>
      </c>
      <c r="F493" s="39">
        <v>9.4322569999999994E-2</v>
      </c>
      <c r="G493" s="39">
        <v>0</v>
      </c>
      <c r="H493" s="39">
        <v>0</v>
      </c>
      <c r="I493" s="39">
        <v>0</v>
      </c>
      <c r="J493" s="39">
        <v>0</v>
      </c>
      <c r="K493" s="39" t="s">
        <v>1260</v>
      </c>
      <c r="L493" s="39">
        <v>1</v>
      </c>
      <c r="M493" s="39">
        <v>0</v>
      </c>
      <c r="N493" s="39">
        <v>0</v>
      </c>
      <c r="O493" s="39">
        <v>0</v>
      </c>
      <c r="P493" s="39">
        <v>0</v>
      </c>
      <c r="Q493" s="39">
        <v>0</v>
      </c>
      <c r="R493" s="39">
        <v>0</v>
      </c>
      <c r="S493" s="39">
        <v>0.15419999999999998</v>
      </c>
      <c r="T493" s="39">
        <v>0</v>
      </c>
      <c r="U493" s="39">
        <v>0</v>
      </c>
      <c r="V493" s="39">
        <v>0</v>
      </c>
      <c r="W493" s="39">
        <v>0</v>
      </c>
      <c r="X493" s="39" t="s">
        <v>1261</v>
      </c>
      <c r="Y493" s="39">
        <v>1</v>
      </c>
      <c r="Z493" s="39">
        <v>0</v>
      </c>
      <c r="AA493" s="39">
        <v>0</v>
      </c>
      <c r="AB493" s="39">
        <v>0</v>
      </c>
      <c r="AC493" s="39">
        <v>0</v>
      </c>
      <c r="AD493" s="39">
        <v>0</v>
      </c>
      <c r="AE493" s="39">
        <f t="shared" si="143"/>
        <v>0</v>
      </c>
      <c r="AF493" s="65">
        <v>0</v>
      </c>
      <c r="AG493" s="39">
        <f t="shared" si="144"/>
        <v>5.9877429999999982E-2</v>
      </c>
      <c r="AH493" s="65">
        <f t="shared" si="145"/>
        <v>0.63481550598123004</v>
      </c>
      <c r="AI493" s="40" t="s">
        <v>524</v>
      </c>
      <c r="AJ493" s="15"/>
      <c r="AK493" s="20"/>
      <c r="AM493" s="20"/>
      <c r="AV493" s="15"/>
      <c r="AW493" s="15"/>
      <c r="AX493" s="15"/>
      <c r="AY493" s="15"/>
      <c r="AZ493" s="15"/>
      <c r="BA493" s="15"/>
      <c r="BB493" s="15"/>
      <c r="BC493" s="15"/>
      <c r="BD493" s="15"/>
      <c r="BE493" s="15"/>
      <c r="BF493" s="15"/>
      <c r="BG493" s="15"/>
      <c r="BH493" s="15"/>
      <c r="BI493" s="15"/>
      <c r="BJ493" s="15"/>
      <c r="BK493" s="15"/>
      <c r="BL493" s="15"/>
    </row>
    <row r="494" spans="1:64" ht="47.25" x14ac:dyDescent="0.25">
      <c r="A494" s="37" t="s">
        <v>1143</v>
      </c>
      <c r="B494" s="44" t="s">
        <v>1262</v>
      </c>
      <c r="C494" s="52" t="s">
        <v>1263</v>
      </c>
      <c r="D494" s="39">
        <v>6.0028959999999999E-2</v>
      </c>
      <c r="E494" s="39">
        <v>0</v>
      </c>
      <c r="F494" s="39">
        <v>6.0028959999999999E-2</v>
      </c>
      <c r="G494" s="39">
        <v>0</v>
      </c>
      <c r="H494" s="39">
        <v>0</v>
      </c>
      <c r="I494" s="39">
        <v>0</v>
      </c>
      <c r="J494" s="39">
        <v>0</v>
      </c>
      <c r="K494" s="39" t="s">
        <v>1264</v>
      </c>
      <c r="L494" s="39">
        <v>1</v>
      </c>
      <c r="M494" s="39">
        <v>0</v>
      </c>
      <c r="N494" s="39">
        <v>0</v>
      </c>
      <c r="O494" s="39">
        <v>0</v>
      </c>
      <c r="P494" s="39">
        <v>0</v>
      </c>
      <c r="Q494" s="39">
        <v>0</v>
      </c>
      <c r="R494" s="39">
        <v>0</v>
      </c>
      <c r="S494" s="39">
        <v>0</v>
      </c>
      <c r="T494" s="39">
        <v>0</v>
      </c>
      <c r="U494" s="39">
        <v>0</v>
      </c>
      <c r="V494" s="39">
        <v>0</v>
      </c>
      <c r="W494" s="39">
        <v>0</v>
      </c>
      <c r="X494" s="39">
        <v>0</v>
      </c>
      <c r="Y494" s="39">
        <v>0</v>
      </c>
      <c r="Z494" s="39">
        <v>0</v>
      </c>
      <c r="AA494" s="39">
        <v>0</v>
      </c>
      <c r="AB494" s="39">
        <v>0</v>
      </c>
      <c r="AC494" s="39">
        <v>0</v>
      </c>
      <c r="AD494" s="39">
        <v>0</v>
      </c>
      <c r="AE494" s="39">
        <f t="shared" si="143"/>
        <v>0</v>
      </c>
      <c r="AF494" s="65">
        <v>0</v>
      </c>
      <c r="AG494" s="39">
        <f t="shared" si="144"/>
        <v>-6.0028959999999999E-2</v>
      </c>
      <c r="AH494" s="65">
        <f t="shared" si="145"/>
        <v>-1</v>
      </c>
      <c r="AI494" s="40" t="s">
        <v>1265</v>
      </c>
      <c r="AJ494" s="15"/>
      <c r="AK494" s="20"/>
      <c r="AM494" s="20"/>
      <c r="AV494" s="15"/>
      <c r="AW494" s="15"/>
      <c r="AX494" s="15"/>
      <c r="AY494" s="15"/>
      <c r="AZ494" s="15"/>
      <c r="BA494" s="15"/>
      <c r="BB494" s="15"/>
      <c r="BC494" s="15"/>
      <c r="BD494" s="15"/>
      <c r="BE494" s="15"/>
      <c r="BF494" s="15"/>
      <c r="BG494" s="15"/>
      <c r="BH494" s="15"/>
      <c r="BI494" s="15"/>
      <c r="BJ494" s="15"/>
      <c r="BK494" s="15"/>
      <c r="BL494" s="15"/>
    </row>
    <row r="495" spans="1:64" ht="31.5" x14ac:dyDescent="0.25">
      <c r="A495" s="37" t="s">
        <v>1143</v>
      </c>
      <c r="B495" s="44" t="s">
        <v>1266</v>
      </c>
      <c r="C495" s="52" t="s">
        <v>1267</v>
      </c>
      <c r="D495" s="39" t="s">
        <v>37</v>
      </c>
      <c r="E495" s="39" t="s">
        <v>37</v>
      </c>
      <c r="F495" s="39" t="s">
        <v>37</v>
      </c>
      <c r="G495" s="39" t="s">
        <v>37</v>
      </c>
      <c r="H495" s="39" t="s">
        <v>37</v>
      </c>
      <c r="I495" s="39" t="s">
        <v>37</v>
      </c>
      <c r="J495" s="39" t="s">
        <v>37</v>
      </c>
      <c r="K495" s="39" t="s">
        <v>37</v>
      </c>
      <c r="L495" s="39" t="s">
        <v>37</v>
      </c>
      <c r="M495" s="39" t="s">
        <v>37</v>
      </c>
      <c r="N495" s="39" t="s">
        <v>37</v>
      </c>
      <c r="O495" s="39" t="s">
        <v>37</v>
      </c>
      <c r="P495" s="39" t="s">
        <v>37</v>
      </c>
      <c r="Q495" s="39" t="s">
        <v>37</v>
      </c>
      <c r="R495" s="39">
        <v>0</v>
      </c>
      <c r="S495" s="39">
        <v>0.21475733</v>
      </c>
      <c r="T495" s="39">
        <v>0</v>
      </c>
      <c r="U495" s="39">
        <v>0</v>
      </c>
      <c r="V495" s="39">
        <v>0</v>
      </c>
      <c r="W495" s="39">
        <v>0</v>
      </c>
      <c r="X495" s="39" t="s">
        <v>1268</v>
      </c>
      <c r="Y495" s="39">
        <v>1</v>
      </c>
      <c r="Z495" s="39">
        <v>0</v>
      </c>
      <c r="AA495" s="39">
        <v>0</v>
      </c>
      <c r="AB495" s="39">
        <v>0</v>
      </c>
      <c r="AC495" s="39">
        <v>0</v>
      </c>
      <c r="AD495" s="39">
        <v>0</v>
      </c>
      <c r="AE495" s="39" t="s">
        <v>37</v>
      </c>
      <c r="AF495" s="65" t="s">
        <v>37</v>
      </c>
      <c r="AG495" s="39" t="s">
        <v>37</v>
      </c>
      <c r="AH495" s="65" t="s">
        <v>37</v>
      </c>
      <c r="AI495" s="40" t="s">
        <v>498</v>
      </c>
      <c r="AJ495" s="15"/>
      <c r="AK495" s="20"/>
      <c r="AM495" s="20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  <c r="BF495" s="15"/>
      <c r="BG495" s="15"/>
      <c r="BH495" s="15"/>
      <c r="BI495" s="15"/>
      <c r="BJ495" s="15"/>
      <c r="BK495" s="15"/>
      <c r="BL495" s="15"/>
    </row>
    <row r="496" spans="1:64" ht="31.5" x14ac:dyDescent="0.25">
      <c r="A496" s="37" t="s">
        <v>1143</v>
      </c>
      <c r="B496" s="44" t="s">
        <v>1269</v>
      </c>
      <c r="C496" s="52" t="s">
        <v>1270</v>
      </c>
      <c r="D496" s="39">
        <v>0.11761936000000001</v>
      </c>
      <c r="E496" s="39">
        <v>0</v>
      </c>
      <c r="F496" s="39">
        <v>0.11761936000000001</v>
      </c>
      <c r="G496" s="39">
        <v>0</v>
      </c>
      <c r="H496" s="39">
        <v>0</v>
      </c>
      <c r="I496" s="39">
        <v>0</v>
      </c>
      <c r="J496" s="39">
        <v>0</v>
      </c>
      <c r="K496" s="39" t="s">
        <v>1271</v>
      </c>
      <c r="L496" s="39">
        <v>1</v>
      </c>
      <c r="M496" s="39">
        <v>0</v>
      </c>
      <c r="N496" s="39">
        <v>0</v>
      </c>
      <c r="O496" s="39">
        <v>0</v>
      </c>
      <c r="P496" s="39">
        <v>0</v>
      </c>
      <c r="Q496" s="39">
        <v>0</v>
      </c>
      <c r="R496" s="39">
        <v>0</v>
      </c>
      <c r="S496" s="39">
        <v>0.1201</v>
      </c>
      <c r="T496" s="39">
        <v>0</v>
      </c>
      <c r="U496" s="39">
        <v>0</v>
      </c>
      <c r="V496" s="39">
        <v>0</v>
      </c>
      <c r="W496" s="39">
        <v>0</v>
      </c>
      <c r="X496" s="39" t="s">
        <v>1271</v>
      </c>
      <c r="Y496" s="39">
        <v>1</v>
      </c>
      <c r="Z496" s="39">
        <v>0</v>
      </c>
      <c r="AA496" s="39">
        <v>0</v>
      </c>
      <c r="AB496" s="39">
        <v>0</v>
      </c>
      <c r="AC496" s="39">
        <v>0</v>
      </c>
      <c r="AD496" s="39">
        <v>0</v>
      </c>
      <c r="AE496" s="39">
        <f t="shared" si="143"/>
        <v>0</v>
      </c>
      <c r="AF496" s="65">
        <v>0</v>
      </c>
      <c r="AG496" s="39">
        <f t="shared" si="144"/>
        <v>2.4806399999999923E-3</v>
      </c>
      <c r="AH496" s="65">
        <f t="shared" si="145"/>
        <v>2.1090405525076756E-2</v>
      </c>
      <c r="AI496" s="40" t="s">
        <v>37</v>
      </c>
      <c r="AJ496" s="15"/>
      <c r="AK496" s="20"/>
      <c r="AM496" s="20"/>
      <c r="AV496" s="15"/>
      <c r="AW496" s="15"/>
      <c r="AX496" s="15"/>
      <c r="AY496" s="15"/>
      <c r="AZ496" s="15"/>
      <c r="BA496" s="15"/>
      <c r="BB496" s="15"/>
      <c r="BC496" s="15"/>
      <c r="BD496" s="15"/>
      <c r="BE496" s="15"/>
      <c r="BF496" s="15"/>
      <c r="BG496" s="15"/>
      <c r="BH496" s="15"/>
      <c r="BI496" s="15"/>
      <c r="BJ496" s="15"/>
      <c r="BK496" s="15"/>
      <c r="BL496" s="15"/>
    </row>
    <row r="497" spans="1:64" ht="47.25" x14ac:dyDescent="0.25">
      <c r="A497" s="37" t="s">
        <v>1143</v>
      </c>
      <c r="B497" s="44" t="s">
        <v>1272</v>
      </c>
      <c r="C497" s="52" t="s">
        <v>1273</v>
      </c>
      <c r="D497" s="39">
        <v>4.8512220000000002E-2</v>
      </c>
      <c r="E497" s="39">
        <v>0</v>
      </c>
      <c r="F497" s="39">
        <v>4.8512220000000002E-2</v>
      </c>
      <c r="G497" s="39">
        <v>0</v>
      </c>
      <c r="H497" s="39">
        <v>0</v>
      </c>
      <c r="I497" s="39">
        <v>0</v>
      </c>
      <c r="J497" s="39">
        <v>0</v>
      </c>
      <c r="K497" s="39" t="s">
        <v>1274</v>
      </c>
      <c r="L497" s="39">
        <v>1</v>
      </c>
      <c r="M497" s="39">
        <v>0</v>
      </c>
      <c r="N497" s="39">
        <v>0</v>
      </c>
      <c r="O497" s="39">
        <v>0</v>
      </c>
      <c r="P497" s="39">
        <v>0</v>
      </c>
      <c r="Q497" s="39">
        <v>0</v>
      </c>
      <c r="R497" s="39">
        <v>0</v>
      </c>
      <c r="S497" s="39">
        <v>0</v>
      </c>
      <c r="T497" s="39">
        <v>0</v>
      </c>
      <c r="U497" s="39">
        <v>0</v>
      </c>
      <c r="V497" s="39">
        <v>0</v>
      </c>
      <c r="W497" s="39">
        <v>0</v>
      </c>
      <c r="X497" s="39">
        <v>0</v>
      </c>
      <c r="Y497" s="39">
        <v>0</v>
      </c>
      <c r="Z497" s="39">
        <v>0</v>
      </c>
      <c r="AA497" s="39">
        <v>0</v>
      </c>
      <c r="AB497" s="39">
        <v>0</v>
      </c>
      <c r="AC497" s="39">
        <v>0</v>
      </c>
      <c r="AD497" s="39">
        <v>0</v>
      </c>
      <c r="AE497" s="39">
        <f t="shared" si="143"/>
        <v>0</v>
      </c>
      <c r="AF497" s="65">
        <v>0</v>
      </c>
      <c r="AG497" s="39">
        <f t="shared" si="144"/>
        <v>-4.8512220000000002E-2</v>
      </c>
      <c r="AH497" s="65">
        <f t="shared" si="145"/>
        <v>-1</v>
      </c>
      <c r="AI497" s="40" t="s">
        <v>1265</v>
      </c>
      <c r="AJ497" s="15"/>
      <c r="AK497" s="20"/>
      <c r="AM497" s="20"/>
      <c r="AV497" s="15"/>
      <c r="AW497" s="15"/>
      <c r="AX497" s="15"/>
      <c r="AY497" s="15"/>
      <c r="AZ497" s="15"/>
      <c r="BA497" s="15"/>
      <c r="BB497" s="15"/>
      <c r="BC497" s="15"/>
      <c r="BD497" s="15"/>
      <c r="BE497" s="15"/>
      <c r="BF497" s="15"/>
      <c r="BG497" s="15"/>
      <c r="BH497" s="15"/>
      <c r="BI497" s="15"/>
      <c r="BJ497" s="15"/>
      <c r="BK497" s="15"/>
      <c r="BL497" s="15"/>
    </row>
    <row r="498" spans="1:64" ht="63" x14ac:dyDescent="0.25">
      <c r="A498" s="37" t="s">
        <v>1143</v>
      </c>
      <c r="B498" s="44" t="s">
        <v>1275</v>
      </c>
      <c r="C498" s="52" t="s">
        <v>1276</v>
      </c>
      <c r="D498" s="39">
        <v>0.15708125999999997</v>
      </c>
      <c r="E498" s="39">
        <v>0</v>
      </c>
      <c r="F498" s="39">
        <v>0.15708125999999997</v>
      </c>
      <c r="G498" s="39">
        <v>0</v>
      </c>
      <c r="H498" s="39">
        <v>0</v>
      </c>
      <c r="I498" s="39">
        <v>0</v>
      </c>
      <c r="J498" s="39">
        <v>0</v>
      </c>
      <c r="K498" s="39" t="s">
        <v>1277</v>
      </c>
      <c r="L498" s="39">
        <v>1</v>
      </c>
      <c r="M498" s="39">
        <v>0</v>
      </c>
      <c r="N498" s="39">
        <v>0</v>
      </c>
      <c r="O498" s="39">
        <v>0</v>
      </c>
      <c r="P498" s="39">
        <v>0</v>
      </c>
      <c r="Q498" s="39">
        <v>0</v>
      </c>
      <c r="R498" s="39">
        <v>0</v>
      </c>
      <c r="S498" s="39">
        <v>0</v>
      </c>
      <c r="T498" s="39">
        <v>0</v>
      </c>
      <c r="U498" s="39">
        <v>0</v>
      </c>
      <c r="V498" s="39">
        <v>0</v>
      </c>
      <c r="W498" s="39">
        <v>0</v>
      </c>
      <c r="X498" s="39">
        <v>0</v>
      </c>
      <c r="Y498" s="39">
        <v>0</v>
      </c>
      <c r="Z498" s="39">
        <v>0</v>
      </c>
      <c r="AA498" s="39">
        <v>0</v>
      </c>
      <c r="AB498" s="39">
        <v>0</v>
      </c>
      <c r="AC498" s="39">
        <v>0</v>
      </c>
      <c r="AD498" s="39">
        <v>0</v>
      </c>
      <c r="AE498" s="39">
        <f t="shared" si="143"/>
        <v>0</v>
      </c>
      <c r="AF498" s="65">
        <v>0</v>
      </c>
      <c r="AG498" s="39">
        <f t="shared" si="144"/>
        <v>-0.15708125999999997</v>
      </c>
      <c r="AH498" s="65">
        <f t="shared" si="145"/>
        <v>-1</v>
      </c>
      <c r="AI498" s="40" t="s">
        <v>1174</v>
      </c>
      <c r="AJ498" s="15"/>
      <c r="AK498" s="20"/>
      <c r="AM498" s="20"/>
      <c r="AV498" s="15"/>
      <c r="AW498" s="15"/>
      <c r="AX498" s="15"/>
      <c r="AY498" s="15"/>
      <c r="AZ498" s="15"/>
      <c r="BA498" s="15"/>
      <c r="BB498" s="15"/>
      <c r="BC498" s="15"/>
      <c r="BD498" s="15"/>
      <c r="BE498" s="15"/>
      <c r="BF498" s="15"/>
      <c r="BG498" s="15"/>
      <c r="BH498" s="15"/>
      <c r="BI498" s="15"/>
      <c r="BJ498" s="15"/>
      <c r="BK498" s="15"/>
      <c r="BL498" s="15"/>
    </row>
    <row r="499" spans="1:64" ht="31.5" x14ac:dyDescent="0.25">
      <c r="A499" s="37" t="s">
        <v>1143</v>
      </c>
      <c r="B499" s="44" t="s">
        <v>1278</v>
      </c>
      <c r="C499" s="52" t="s">
        <v>1279</v>
      </c>
      <c r="D499" s="39">
        <v>0.19529866000000001</v>
      </c>
      <c r="E499" s="39">
        <v>0</v>
      </c>
      <c r="F499" s="39">
        <v>0.19529866000000001</v>
      </c>
      <c r="G499" s="39">
        <v>0</v>
      </c>
      <c r="H499" s="39">
        <v>0</v>
      </c>
      <c r="I499" s="39">
        <v>0</v>
      </c>
      <c r="J499" s="39">
        <v>0</v>
      </c>
      <c r="K499" s="39" t="s">
        <v>1280</v>
      </c>
      <c r="L499" s="39">
        <v>1</v>
      </c>
      <c r="M499" s="39">
        <v>0</v>
      </c>
      <c r="N499" s="39">
        <v>0</v>
      </c>
      <c r="O499" s="39">
        <v>0</v>
      </c>
      <c r="P499" s="39">
        <v>0</v>
      </c>
      <c r="Q499" s="39">
        <v>0</v>
      </c>
      <c r="R499" s="39">
        <v>0</v>
      </c>
      <c r="S499" s="39">
        <v>0.1691</v>
      </c>
      <c r="T499" s="39">
        <v>0</v>
      </c>
      <c r="U499" s="39">
        <v>0</v>
      </c>
      <c r="V499" s="39">
        <v>0</v>
      </c>
      <c r="W499" s="39">
        <v>0</v>
      </c>
      <c r="X499" s="39" t="s">
        <v>1280</v>
      </c>
      <c r="Y499" s="39">
        <v>1</v>
      </c>
      <c r="Z499" s="39">
        <v>0</v>
      </c>
      <c r="AA499" s="39">
        <v>0</v>
      </c>
      <c r="AB499" s="39">
        <v>0</v>
      </c>
      <c r="AC499" s="39">
        <v>0</v>
      </c>
      <c r="AD499" s="39">
        <v>0</v>
      </c>
      <c r="AE499" s="39">
        <f t="shared" si="143"/>
        <v>0</v>
      </c>
      <c r="AF499" s="65">
        <v>0</v>
      </c>
      <c r="AG499" s="39">
        <f t="shared" si="144"/>
        <v>-2.6198660000000012E-2</v>
      </c>
      <c r="AH499" s="65">
        <f t="shared" si="145"/>
        <v>-0.13414664493857772</v>
      </c>
      <c r="AI499" s="40" t="s">
        <v>625</v>
      </c>
      <c r="AJ499" s="15"/>
      <c r="AK499" s="20"/>
      <c r="AM499" s="20"/>
      <c r="AV499" s="15"/>
      <c r="AW499" s="15"/>
      <c r="AX499" s="15"/>
      <c r="AY499" s="15"/>
      <c r="AZ499" s="15"/>
      <c r="BA499" s="15"/>
      <c r="BB499" s="15"/>
      <c r="BC499" s="15"/>
      <c r="BD499" s="15"/>
      <c r="BE499" s="15"/>
      <c r="BF499" s="15"/>
      <c r="BG499" s="15"/>
      <c r="BH499" s="15"/>
      <c r="BI499" s="15"/>
      <c r="BJ499" s="15"/>
      <c r="BK499" s="15"/>
      <c r="BL499" s="15"/>
    </row>
    <row r="500" spans="1:64" ht="78.75" x14ac:dyDescent="0.25">
      <c r="A500" s="37" t="s">
        <v>1143</v>
      </c>
      <c r="B500" s="44" t="s">
        <v>1281</v>
      </c>
      <c r="C500" s="52" t="s">
        <v>1282</v>
      </c>
      <c r="D500" s="39">
        <v>0.1532876</v>
      </c>
      <c r="E500" s="39">
        <v>0</v>
      </c>
      <c r="F500" s="39">
        <v>0.1532876</v>
      </c>
      <c r="G500" s="39">
        <v>0</v>
      </c>
      <c r="H500" s="39">
        <v>0</v>
      </c>
      <c r="I500" s="39">
        <v>0</v>
      </c>
      <c r="J500" s="39">
        <v>0</v>
      </c>
      <c r="K500" s="39" t="s">
        <v>1283</v>
      </c>
      <c r="L500" s="39">
        <v>1</v>
      </c>
      <c r="M500" s="39">
        <v>0</v>
      </c>
      <c r="N500" s="39">
        <v>0</v>
      </c>
      <c r="O500" s="39">
        <v>0</v>
      </c>
      <c r="P500" s="39">
        <v>0</v>
      </c>
      <c r="Q500" s="39">
        <v>0</v>
      </c>
      <c r="R500" s="39">
        <v>0</v>
      </c>
      <c r="S500" s="39">
        <v>0</v>
      </c>
      <c r="T500" s="39">
        <v>0</v>
      </c>
      <c r="U500" s="39">
        <v>0</v>
      </c>
      <c r="V500" s="39">
        <v>0</v>
      </c>
      <c r="W500" s="39">
        <v>0</v>
      </c>
      <c r="X500" s="39">
        <v>0</v>
      </c>
      <c r="Y500" s="39">
        <v>0</v>
      </c>
      <c r="Z500" s="39">
        <v>0</v>
      </c>
      <c r="AA500" s="39">
        <v>0</v>
      </c>
      <c r="AB500" s="39">
        <v>0</v>
      </c>
      <c r="AC500" s="39">
        <v>0</v>
      </c>
      <c r="AD500" s="39">
        <v>0</v>
      </c>
      <c r="AE500" s="39">
        <f t="shared" si="143"/>
        <v>0</v>
      </c>
      <c r="AF500" s="65">
        <v>0</v>
      </c>
      <c r="AG500" s="39">
        <f t="shared" si="144"/>
        <v>-0.1532876</v>
      </c>
      <c r="AH500" s="65">
        <f t="shared" si="145"/>
        <v>-1</v>
      </c>
      <c r="AI500" s="40" t="s">
        <v>1232</v>
      </c>
      <c r="AJ500" s="15"/>
      <c r="AK500" s="20"/>
      <c r="AM500" s="20"/>
      <c r="AV500" s="15"/>
      <c r="AW500" s="15"/>
      <c r="AX500" s="15"/>
      <c r="AY500" s="15"/>
      <c r="AZ500" s="15"/>
      <c r="BA500" s="15"/>
      <c r="BB500" s="15"/>
      <c r="BC500" s="15"/>
      <c r="BD500" s="15"/>
      <c r="BE500" s="15"/>
      <c r="BF500" s="15"/>
      <c r="BG500" s="15"/>
      <c r="BH500" s="15"/>
      <c r="BI500" s="15"/>
      <c r="BJ500" s="15"/>
      <c r="BK500" s="15"/>
      <c r="BL500" s="15"/>
    </row>
    <row r="501" spans="1:64" ht="47.25" x14ac:dyDescent="0.25">
      <c r="A501" s="37" t="s">
        <v>1143</v>
      </c>
      <c r="B501" s="44" t="s">
        <v>1284</v>
      </c>
      <c r="C501" s="52" t="s">
        <v>1285</v>
      </c>
      <c r="D501" s="39">
        <v>0.98799886000000003</v>
      </c>
      <c r="E501" s="39">
        <v>0</v>
      </c>
      <c r="F501" s="39">
        <v>0.98799886000000003</v>
      </c>
      <c r="G501" s="39">
        <v>0</v>
      </c>
      <c r="H501" s="39">
        <v>0</v>
      </c>
      <c r="I501" s="39">
        <v>0</v>
      </c>
      <c r="J501" s="39">
        <v>0</v>
      </c>
      <c r="K501" s="39" t="s">
        <v>1286</v>
      </c>
      <c r="L501" s="39">
        <v>1</v>
      </c>
      <c r="M501" s="39">
        <v>0</v>
      </c>
      <c r="N501" s="39">
        <v>0</v>
      </c>
      <c r="O501" s="39">
        <v>0</v>
      </c>
      <c r="P501" s="39">
        <v>0</v>
      </c>
      <c r="Q501" s="39">
        <v>0</v>
      </c>
      <c r="R501" s="39">
        <v>0</v>
      </c>
      <c r="S501" s="39">
        <v>1.4293499999999999</v>
      </c>
      <c r="T501" s="39">
        <v>0</v>
      </c>
      <c r="U501" s="39">
        <v>0</v>
      </c>
      <c r="V501" s="39">
        <v>0</v>
      </c>
      <c r="W501" s="39">
        <v>0</v>
      </c>
      <c r="X501" s="39" t="s">
        <v>1286</v>
      </c>
      <c r="Y501" s="39">
        <v>1</v>
      </c>
      <c r="Z501" s="39">
        <v>0</v>
      </c>
      <c r="AA501" s="39">
        <v>0</v>
      </c>
      <c r="AB501" s="39">
        <v>0</v>
      </c>
      <c r="AC501" s="39">
        <v>0</v>
      </c>
      <c r="AD501" s="39">
        <v>0</v>
      </c>
      <c r="AE501" s="39">
        <f t="shared" si="143"/>
        <v>0</v>
      </c>
      <c r="AF501" s="65">
        <v>0</v>
      </c>
      <c r="AG501" s="39">
        <f t="shared" si="144"/>
        <v>0.44135113999999986</v>
      </c>
      <c r="AH501" s="65">
        <f t="shared" si="145"/>
        <v>0.44671219559909192</v>
      </c>
      <c r="AI501" s="40" t="s">
        <v>524</v>
      </c>
      <c r="AJ501" s="15"/>
      <c r="AK501" s="20"/>
      <c r="AM501" s="20"/>
      <c r="AV501" s="15"/>
      <c r="AW501" s="15"/>
      <c r="AX501" s="15"/>
      <c r="AY501" s="15"/>
      <c r="AZ501" s="15"/>
      <c r="BA501" s="15"/>
      <c r="BB501" s="15"/>
      <c r="BC501" s="15"/>
      <c r="BD501" s="15"/>
      <c r="BE501" s="15"/>
      <c r="BF501" s="15"/>
      <c r="BG501" s="15"/>
      <c r="BH501" s="15"/>
      <c r="BI501" s="15"/>
      <c r="BJ501" s="15"/>
      <c r="BK501" s="15"/>
      <c r="BL501" s="15"/>
    </row>
    <row r="502" spans="1:64" ht="47.25" x14ac:dyDescent="0.25">
      <c r="A502" s="37" t="s">
        <v>1143</v>
      </c>
      <c r="B502" s="44" t="s">
        <v>1287</v>
      </c>
      <c r="C502" s="52" t="s">
        <v>1288</v>
      </c>
      <c r="D502" s="39">
        <v>6.4976000000000006E-2</v>
      </c>
      <c r="E502" s="39">
        <v>0</v>
      </c>
      <c r="F502" s="39">
        <v>6.4976000000000006E-2</v>
      </c>
      <c r="G502" s="39">
        <v>0</v>
      </c>
      <c r="H502" s="39">
        <v>0</v>
      </c>
      <c r="I502" s="39">
        <v>0</v>
      </c>
      <c r="J502" s="39">
        <v>0</v>
      </c>
      <c r="K502" s="39" t="s">
        <v>1289</v>
      </c>
      <c r="L502" s="39">
        <v>1</v>
      </c>
      <c r="M502" s="39">
        <v>0</v>
      </c>
      <c r="N502" s="39">
        <v>0</v>
      </c>
      <c r="O502" s="39">
        <v>0</v>
      </c>
      <c r="P502" s="39">
        <v>0</v>
      </c>
      <c r="Q502" s="39">
        <v>0</v>
      </c>
      <c r="R502" s="39">
        <v>0</v>
      </c>
      <c r="S502" s="39">
        <v>0</v>
      </c>
      <c r="T502" s="39">
        <v>0</v>
      </c>
      <c r="U502" s="39">
        <v>0</v>
      </c>
      <c r="V502" s="39">
        <v>0</v>
      </c>
      <c r="W502" s="39">
        <v>0</v>
      </c>
      <c r="X502" s="39">
        <v>0</v>
      </c>
      <c r="Y502" s="39">
        <v>0</v>
      </c>
      <c r="Z502" s="39">
        <v>0</v>
      </c>
      <c r="AA502" s="39">
        <v>0</v>
      </c>
      <c r="AB502" s="39">
        <v>0</v>
      </c>
      <c r="AC502" s="39">
        <v>0</v>
      </c>
      <c r="AD502" s="39">
        <v>0</v>
      </c>
      <c r="AE502" s="39">
        <f t="shared" si="143"/>
        <v>0</v>
      </c>
      <c r="AF502" s="65">
        <v>0</v>
      </c>
      <c r="AG502" s="39">
        <f t="shared" si="144"/>
        <v>-6.4976000000000006E-2</v>
      </c>
      <c r="AH502" s="65">
        <f t="shared" si="145"/>
        <v>-1</v>
      </c>
      <c r="AI502" s="40" t="s">
        <v>1265</v>
      </c>
      <c r="AJ502" s="15"/>
      <c r="AK502" s="20"/>
      <c r="AM502" s="20"/>
      <c r="AV502" s="15"/>
      <c r="AW502" s="15"/>
      <c r="AX502" s="15"/>
      <c r="AY502" s="15"/>
      <c r="AZ502" s="15"/>
      <c r="BA502" s="15"/>
      <c r="BB502" s="15"/>
      <c r="BC502" s="15"/>
      <c r="BD502" s="15"/>
      <c r="BE502" s="15"/>
      <c r="BF502" s="15"/>
      <c r="BG502" s="15"/>
      <c r="BH502" s="15"/>
      <c r="BI502" s="15"/>
      <c r="BJ502" s="15"/>
      <c r="BK502" s="15"/>
      <c r="BL502" s="15"/>
    </row>
    <row r="503" spans="1:64" ht="78.75" x14ac:dyDescent="0.25">
      <c r="A503" s="37" t="s">
        <v>1143</v>
      </c>
      <c r="B503" s="44" t="s">
        <v>1290</v>
      </c>
      <c r="C503" s="52" t="s">
        <v>1291</v>
      </c>
      <c r="D503" s="39">
        <v>0.83269468999999996</v>
      </c>
      <c r="E503" s="39">
        <v>0</v>
      </c>
      <c r="F503" s="39">
        <v>0.83269468999999996</v>
      </c>
      <c r="G503" s="39">
        <v>0</v>
      </c>
      <c r="H503" s="39">
        <v>0</v>
      </c>
      <c r="I503" s="39">
        <v>0</v>
      </c>
      <c r="J503" s="39">
        <v>0</v>
      </c>
      <c r="K503" s="39" t="s">
        <v>1292</v>
      </c>
      <c r="L503" s="39">
        <v>2</v>
      </c>
      <c r="M503" s="39">
        <v>0</v>
      </c>
      <c r="N503" s="39">
        <v>0</v>
      </c>
      <c r="O503" s="39">
        <v>0</v>
      </c>
      <c r="P503" s="39">
        <v>0</v>
      </c>
      <c r="Q503" s="39">
        <v>0</v>
      </c>
      <c r="R503" s="39">
        <v>0</v>
      </c>
      <c r="S503" s="39">
        <v>0</v>
      </c>
      <c r="T503" s="39">
        <v>0</v>
      </c>
      <c r="U503" s="39">
        <v>0</v>
      </c>
      <c r="V503" s="39">
        <v>0</v>
      </c>
      <c r="W503" s="39">
        <v>0</v>
      </c>
      <c r="X503" s="39">
        <v>0</v>
      </c>
      <c r="Y503" s="39">
        <v>0</v>
      </c>
      <c r="Z503" s="39">
        <v>0</v>
      </c>
      <c r="AA503" s="39">
        <v>0</v>
      </c>
      <c r="AB503" s="39">
        <v>0</v>
      </c>
      <c r="AC503" s="39">
        <v>0</v>
      </c>
      <c r="AD503" s="39">
        <v>0</v>
      </c>
      <c r="AE503" s="39">
        <f t="shared" si="143"/>
        <v>0</v>
      </c>
      <c r="AF503" s="65">
        <v>0</v>
      </c>
      <c r="AG503" s="39">
        <f t="shared" si="144"/>
        <v>-0.83269468999999996</v>
      </c>
      <c r="AH503" s="65">
        <f t="shared" si="145"/>
        <v>-1</v>
      </c>
      <c r="AI503" s="40" t="s">
        <v>1232</v>
      </c>
      <c r="AJ503" s="15"/>
      <c r="AK503" s="20"/>
      <c r="AM503" s="20"/>
      <c r="AV503" s="15"/>
      <c r="AW503" s="15"/>
      <c r="AX503" s="15"/>
      <c r="AY503" s="15"/>
      <c r="AZ503" s="15"/>
      <c r="BA503" s="15"/>
      <c r="BB503" s="15"/>
      <c r="BC503" s="15"/>
      <c r="BD503" s="15"/>
      <c r="BE503" s="15"/>
      <c r="BF503" s="15"/>
      <c r="BG503" s="15"/>
      <c r="BH503" s="15"/>
      <c r="BI503" s="15"/>
      <c r="BJ503" s="15"/>
      <c r="BK503" s="15"/>
      <c r="BL503" s="15"/>
    </row>
    <row r="504" spans="1:64" ht="78.75" x14ac:dyDescent="0.25">
      <c r="A504" s="37" t="s">
        <v>1143</v>
      </c>
      <c r="B504" s="44" t="s">
        <v>1293</v>
      </c>
      <c r="C504" s="52" t="s">
        <v>1294</v>
      </c>
      <c r="D504" s="39">
        <v>1.1719406699999999</v>
      </c>
      <c r="E504" s="39">
        <v>0</v>
      </c>
      <c r="F504" s="39">
        <v>1.1719406699999999</v>
      </c>
      <c r="G504" s="39">
        <v>0</v>
      </c>
      <c r="H504" s="39">
        <v>0</v>
      </c>
      <c r="I504" s="39">
        <v>0</v>
      </c>
      <c r="J504" s="39">
        <v>0</v>
      </c>
      <c r="K504" s="39" t="s">
        <v>1295</v>
      </c>
      <c r="L504" s="39">
        <v>2</v>
      </c>
      <c r="M504" s="39">
        <v>0</v>
      </c>
      <c r="N504" s="39">
        <v>0</v>
      </c>
      <c r="O504" s="39">
        <v>0</v>
      </c>
      <c r="P504" s="39">
        <v>0</v>
      </c>
      <c r="Q504" s="39">
        <v>0</v>
      </c>
      <c r="R504" s="39">
        <v>0</v>
      </c>
      <c r="S504" s="39">
        <v>0</v>
      </c>
      <c r="T504" s="39">
        <v>0</v>
      </c>
      <c r="U504" s="39">
        <v>0</v>
      </c>
      <c r="V504" s="39">
        <v>0</v>
      </c>
      <c r="W504" s="39">
        <v>0</v>
      </c>
      <c r="X504" s="39">
        <v>0</v>
      </c>
      <c r="Y504" s="39">
        <v>0</v>
      </c>
      <c r="Z504" s="39">
        <v>0</v>
      </c>
      <c r="AA504" s="39">
        <v>0</v>
      </c>
      <c r="AB504" s="39">
        <v>0</v>
      </c>
      <c r="AC504" s="39">
        <v>0</v>
      </c>
      <c r="AD504" s="39">
        <v>0</v>
      </c>
      <c r="AE504" s="39">
        <f t="shared" si="143"/>
        <v>0</v>
      </c>
      <c r="AF504" s="65">
        <v>0</v>
      </c>
      <c r="AG504" s="39">
        <f t="shared" si="144"/>
        <v>-1.1719406699999999</v>
      </c>
      <c r="AH504" s="65">
        <f t="shared" si="145"/>
        <v>-1</v>
      </c>
      <c r="AI504" s="40" t="s">
        <v>1232</v>
      </c>
      <c r="AJ504" s="15"/>
      <c r="AK504" s="20"/>
      <c r="AM504" s="20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  <c r="BF504" s="15"/>
      <c r="BG504" s="15"/>
      <c r="BH504" s="15"/>
      <c r="BI504" s="15"/>
      <c r="BJ504" s="15"/>
      <c r="BK504" s="15"/>
      <c r="BL504" s="15"/>
    </row>
    <row r="505" spans="1:64" ht="78.75" x14ac:dyDescent="0.25">
      <c r="A505" s="37" t="s">
        <v>1143</v>
      </c>
      <c r="B505" s="44" t="s">
        <v>1296</v>
      </c>
      <c r="C505" s="52" t="s">
        <v>1297</v>
      </c>
      <c r="D505" s="39">
        <v>1.4869547999999999</v>
      </c>
      <c r="E505" s="39">
        <v>0</v>
      </c>
      <c r="F505" s="39">
        <v>1.4869547999999999</v>
      </c>
      <c r="G505" s="39">
        <v>0</v>
      </c>
      <c r="H505" s="39">
        <v>0</v>
      </c>
      <c r="I505" s="39">
        <v>0</v>
      </c>
      <c r="J505" s="39">
        <v>0</v>
      </c>
      <c r="K505" s="39" t="s">
        <v>1298</v>
      </c>
      <c r="L505" s="39">
        <v>2</v>
      </c>
      <c r="M505" s="39">
        <v>0</v>
      </c>
      <c r="N505" s="39">
        <v>0</v>
      </c>
      <c r="O505" s="39">
        <v>0</v>
      </c>
      <c r="P505" s="39">
        <v>0</v>
      </c>
      <c r="Q505" s="39">
        <v>0</v>
      </c>
      <c r="R505" s="39">
        <v>0</v>
      </c>
      <c r="S505" s="39">
        <v>0</v>
      </c>
      <c r="T505" s="39">
        <v>0</v>
      </c>
      <c r="U505" s="39">
        <v>0</v>
      </c>
      <c r="V505" s="39">
        <v>0</v>
      </c>
      <c r="W505" s="39">
        <v>0</v>
      </c>
      <c r="X505" s="39">
        <v>0</v>
      </c>
      <c r="Y505" s="39">
        <v>0</v>
      </c>
      <c r="Z505" s="39">
        <v>0</v>
      </c>
      <c r="AA505" s="39">
        <v>0</v>
      </c>
      <c r="AB505" s="39">
        <v>0</v>
      </c>
      <c r="AC505" s="39">
        <v>0</v>
      </c>
      <c r="AD505" s="39">
        <v>0</v>
      </c>
      <c r="AE505" s="39">
        <f t="shared" si="143"/>
        <v>0</v>
      </c>
      <c r="AF505" s="65">
        <v>0</v>
      </c>
      <c r="AG505" s="39">
        <f t="shared" si="144"/>
        <v>-1.4869547999999999</v>
      </c>
      <c r="AH505" s="65">
        <f t="shared" si="145"/>
        <v>-1</v>
      </c>
      <c r="AI505" s="40" t="s">
        <v>1232</v>
      </c>
      <c r="AJ505" s="15"/>
      <c r="AK505" s="20"/>
      <c r="AM505" s="20"/>
      <c r="AV505" s="15"/>
      <c r="AW505" s="15"/>
      <c r="AX505" s="15"/>
      <c r="AY505" s="15"/>
      <c r="AZ505" s="15"/>
      <c r="BA505" s="15"/>
      <c r="BB505" s="15"/>
      <c r="BC505" s="15"/>
      <c r="BD505" s="15"/>
      <c r="BE505" s="15"/>
      <c r="BF505" s="15"/>
      <c r="BG505" s="15"/>
      <c r="BH505" s="15"/>
      <c r="BI505" s="15"/>
      <c r="BJ505" s="15"/>
      <c r="BK505" s="15"/>
      <c r="BL505" s="15"/>
    </row>
    <row r="506" spans="1:64" ht="78.75" x14ac:dyDescent="0.25">
      <c r="A506" s="37" t="s">
        <v>1143</v>
      </c>
      <c r="B506" s="44" t="s">
        <v>1299</v>
      </c>
      <c r="C506" s="52" t="s">
        <v>1300</v>
      </c>
      <c r="D506" s="39">
        <v>1.1565204</v>
      </c>
      <c r="E506" s="39">
        <v>0</v>
      </c>
      <c r="F506" s="39">
        <v>1.1565204</v>
      </c>
      <c r="G506" s="39">
        <v>0</v>
      </c>
      <c r="H506" s="39">
        <v>0</v>
      </c>
      <c r="I506" s="39">
        <v>0</v>
      </c>
      <c r="J506" s="39">
        <v>0</v>
      </c>
      <c r="K506" s="39" t="s">
        <v>1301</v>
      </c>
      <c r="L506" s="39">
        <v>1</v>
      </c>
      <c r="M506" s="39">
        <v>0</v>
      </c>
      <c r="N506" s="39">
        <v>0</v>
      </c>
      <c r="O506" s="39">
        <v>0</v>
      </c>
      <c r="P506" s="39">
        <v>0</v>
      </c>
      <c r="Q506" s="39">
        <v>0</v>
      </c>
      <c r="R506" s="39">
        <v>0</v>
      </c>
      <c r="S506" s="39">
        <v>0</v>
      </c>
      <c r="T506" s="39">
        <v>0</v>
      </c>
      <c r="U506" s="39">
        <v>0</v>
      </c>
      <c r="V506" s="39">
        <v>0</v>
      </c>
      <c r="W506" s="39">
        <v>0</v>
      </c>
      <c r="X506" s="39">
        <v>0</v>
      </c>
      <c r="Y506" s="39">
        <v>0</v>
      </c>
      <c r="Z506" s="39">
        <v>0</v>
      </c>
      <c r="AA506" s="39">
        <v>0</v>
      </c>
      <c r="AB506" s="39">
        <v>0</v>
      </c>
      <c r="AC506" s="39">
        <v>0</v>
      </c>
      <c r="AD506" s="39">
        <v>0</v>
      </c>
      <c r="AE506" s="39">
        <f t="shared" si="143"/>
        <v>0</v>
      </c>
      <c r="AF506" s="65">
        <v>0</v>
      </c>
      <c r="AG506" s="39">
        <f t="shared" si="144"/>
        <v>-1.1565204</v>
      </c>
      <c r="AH506" s="65">
        <f t="shared" si="145"/>
        <v>-1</v>
      </c>
      <c r="AI506" s="40" t="s">
        <v>1232</v>
      </c>
      <c r="AJ506" s="15"/>
      <c r="AK506" s="20"/>
      <c r="AM506" s="20"/>
      <c r="AV506" s="15"/>
      <c r="AW506" s="15"/>
      <c r="AX506" s="15"/>
      <c r="AY506" s="15"/>
      <c r="AZ506" s="15"/>
      <c r="BA506" s="15"/>
      <c r="BB506" s="15"/>
      <c r="BC506" s="15"/>
      <c r="BD506" s="15"/>
      <c r="BE506" s="15"/>
      <c r="BF506" s="15"/>
      <c r="BG506" s="15"/>
      <c r="BH506" s="15"/>
      <c r="BI506" s="15"/>
      <c r="BJ506" s="15"/>
      <c r="BK506" s="15"/>
      <c r="BL506" s="15"/>
    </row>
    <row r="507" spans="1:64" ht="31.5" x14ac:dyDescent="0.25">
      <c r="A507" s="37" t="s">
        <v>1143</v>
      </c>
      <c r="B507" s="44" t="s">
        <v>1302</v>
      </c>
      <c r="C507" s="52" t="s">
        <v>1303</v>
      </c>
      <c r="D507" s="39">
        <v>0.96066666999999994</v>
      </c>
      <c r="E507" s="39">
        <v>0</v>
      </c>
      <c r="F507" s="39">
        <v>0.96066666999999994</v>
      </c>
      <c r="G507" s="39">
        <v>0</v>
      </c>
      <c r="H507" s="39">
        <v>0</v>
      </c>
      <c r="I507" s="39">
        <v>0</v>
      </c>
      <c r="J507" s="39">
        <v>0</v>
      </c>
      <c r="K507" s="39" t="s">
        <v>1304</v>
      </c>
      <c r="L507" s="39">
        <v>1</v>
      </c>
      <c r="M507" s="39">
        <v>0</v>
      </c>
      <c r="N507" s="39">
        <v>0</v>
      </c>
      <c r="O507" s="39">
        <v>0</v>
      </c>
      <c r="P507" s="39">
        <v>0</v>
      </c>
      <c r="Q507" s="39">
        <v>0</v>
      </c>
      <c r="R507" s="39">
        <v>0</v>
      </c>
      <c r="S507" s="39">
        <v>1.4596519999999999</v>
      </c>
      <c r="T507" s="39">
        <v>0</v>
      </c>
      <c r="U507" s="39">
        <v>0</v>
      </c>
      <c r="V507" s="39">
        <v>0</v>
      </c>
      <c r="W507" s="39">
        <v>0</v>
      </c>
      <c r="X507" s="39" t="s">
        <v>1305</v>
      </c>
      <c r="Y507" s="39">
        <v>2</v>
      </c>
      <c r="Z507" s="39">
        <v>0</v>
      </c>
      <c r="AA507" s="39">
        <v>0</v>
      </c>
      <c r="AB507" s="39">
        <v>0</v>
      </c>
      <c r="AC507" s="39">
        <v>0</v>
      </c>
      <c r="AD507" s="39">
        <v>0</v>
      </c>
      <c r="AE507" s="39">
        <f t="shared" si="143"/>
        <v>0</v>
      </c>
      <c r="AF507" s="65">
        <v>0</v>
      </c>
      <c r="AG507" s="39">
        <f t="shared" si="144"/>
        <v>0.49898533</v>
      </c>
      <c r="AH507" s="65">
        <f t="shared" si="145"/>
        <v>0.51941567828100044</v>
      </c>
      <c r="AI507" s="40" t="s">
        <v>524</v>
      </c>
      <c r="AJ507" s="15"/>
      <c r="AK507" s="20"/>
      <c r="AM507" s="20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  <c r="BF507" s="15"/>
      <c r="BG507" s="15"/>
      <c r="BH507" s="15"/>
      <c r="BI507" s="15"/>
      <c r="BJ507" s="15"/>
      <c r="BK507" s="15"/>
      <c r="BL507" s="15"/>
    </row>
    <row r="508" spans="1:64" ht="78.75" x14ac:dyDescent="0.25">
      <c r="A508" s="37" t="s">
        <v>1143</v>
      </c>
      <c r="B508" s="44" t="s">
        <v>1306</v>
      </c>
      <c r="C508" s="52" t="s">
        <v>1307</v>
      </c>
      <c r="D508" s="39">
        <v>0.32125566999999999</v>
      </c>
      <c r="E508" s="39">
        <v>0</v>
      </c>
      <c r="F508" s="39">
        <v>0.32125566999999999</v>
      </c>
      <c r="G508" s="39">
        <v>0</v>
      </c>
      <c r="H508" s="39">
        <v>0</v>
      </c>
      <c r="I508" s="39">
        <v>0</v>
      </c>
      <c r="J508" s="39">
        <v>0</v>
      </c>
      <c r="K508" s="39" t="s">
        <v>1308</v>
      </c>
      <c r="L508" s="39">
        <v>1</v>
      </c>
      <c r="M508" s="39">
        <v>0</v>
      </c>
      <c r="N508" s="39">
        <v>0</v>
      </c>
      <c r="O508" s="39">
        <v>0</v>
      </c>
      <c r="P508" s="39">
        <v>0</v>
      </c>
      <c r="Q508" s="39">
        <v>0</v>
      </c>
      <c r="R508" s="39">
        <v>0</v>
      </c>
      <c r="S508" s="39">
        <v>0.35910000000000003</v>
      </c>
      <c r="T508" s="39">
        <v>0</v>
      </c>
      <c r="U508" s="39">
        <v>0</v>
      </c>
      <c r="V508" s="39">
        <v>0</v>
      </c>
      <c r="W508" s="39">
        <v>0</v>
      </c>
      <c r="X508" s="39" t="s">
        <v>1308</v>
      </c>
      <c r="Y508" s="39">
        <v>1</v>
      </c>
      <c r="Z508" s="39">
        <v>0</v>
      </c>
      <c r="AA508" s="39">
        <v>0</v>
      </c>
      <c r="AB508" s="39">
        <v>0</v>
      </c>
      <c r="AC508" s="39">
        <v>0</v>
      </c>
      <c r="AD508" s="39">
        <v>0</v>
      </c>
      <c r="AE508" s="39">
        <f t="shared" si="143"/>
        <v>0</v>
      </c>
      <c r="AF508" s="65">
        <v>0</v>
      </c>
      <c r="AG508" s="39">
        <f t="shared" si="144"/>
        <v>3.7844330000000037E-2</v>
      </c>
      <c r="AH508" s="65">
        <f t="shared" si="145"/>
        <v>0.11780128269798332</v>
      </c>
      <c r="AI508" s="40" t="s">
        <v>1232</v>
      </c>
      <c r="AJ508" s="15"/>
      <c r="AK508" s="20"/>
      <c r="AM508" s="20"/>
      <c r="AV508" s="15"/>
      <c r="AW508" s="15"/>
      <c r="AX508" s="15"/>
      <c r="AY508" s="15"/>
      <c r="AZ508" s="15"/>
      <c r="BA508" s="15"/>
      <c r="BB508" s="15"/>
      <c r="BC508" s="15"/>
      <c r="BD508" s="15"/>
      <c r="BE508" s="15"/>
      <c r="BF508" s="15"/>
      <c r="BG508" s="15"/>
      <c r="BH508" s="15"/>
      <c r="BI508" s="15"/>
      <c r="BJ508" s="15"/>
      <c r="BK508" s="15"/>
      <c r="BL508" s="15"/>
    </row>
    <row r="509" spans="1:64" ht="31.5" x14ac:dyDescent="0.25">
      <c r="A509" s="37" t="s">
        <v>1143</v>
      </c>
      <c r="B509" s="44" t="s">
        <v>1309</v>
      </c>
      <c r="C509" s="52" t="s">
        <v>1310</v>
      </c>
      <c r="D509" s="39">
        <v>1.2391289999999999</v>
      </c>
      <c r="E509" s="39">
        <v>0</v>
      </c>
      <c r="F509" s="39">
        <v>1.2391289999999999</v>
      </c>
      <c r="G509" s="39">
        <v>0</v>
      </c>
      <c r="H509" s="39">
        <v>0</v>
      </c>
      <c r="I509" s="39">
        <v>0</v>
      </c>
      <c r="J509" s="39">
        <v>0</v>
      </c>
      <c r="K509" s="39" t="s">
        <v>1311</v>
      </c>
      <c r="L509" s="39">
        <v>1</v>
      </c>
      <c r="M509" s="39">
        <v>0</v>
      </c>
      <c r="N509" s="39">
        <v>0</v>
      </c>
      <c r="O509" s="39">
        <v>0</v>
      </c>
      <c r="P509" s="39">
        <v>0</v>
      </c>
      <c r="Q509" s="39">
        <v>0</v>
      </c>
      <c r="R509" s="39">
        <v>0</v>
      </c>
      <c r="S509" s="39">
        <v>0.97499999999999998</v>
      </c>
      <c r="T509" s="39">
        <v>0</v>
      </c>
      <c r="U509" s="39">
        <v>0</v>
      </c>
      <c r="V509" s="39">
        <v>0</v>
      </c>
      <c r="W509" s="39">
        <v>0</v>
      </c>
      <c r="X509" s="39" t="s">
        <v>1311</v>
      </c>
      <c r="Y509" s="39">
        <v>1</v>
      </c>
      <c r="Z509" s="39">
        <v>0</v>
      </c>
      <c r="AA509" s="39">
        <v>0</v>
      </c>
      <c r="AB509" s="39">
        <v>0</v>
      </c>
      <c r="AC509" s="39">
        <v>0</v>
      </c>
      <c r="AD509" s="39">
        <v>0</v>
      </c>
      <c r="AE509" s="39">
        <f t="shared" si="143"/>
        <v>0</v>
      </c>
      <c r="AF509" s="65">
        <v>0</v>
      </c>
      <c r="AG509" s="39">
        <f t="shared" si="144"/>
        <v>-0.26412899999999995</v>
      </c>
      <c r="AH509" s="65">
        <f t="shared" si="145"/>
        <v>-0.21315698365545474</v>
      </c>
      <c r="AI509" s="40" t="s">
        <v>625</v>
      </c>
      <c r="AJ509" s="15"/>
      <c r="AK509" s="20"/>
      <c r="AM509" s="20"/>
      <c r="AV509" s="15"/>
      <c r="AW509" s="15"/>
      <c r="AX509" s="15"/>
      <c r="AY509" s="15"/>
      <c r="AZ509" s="15"/>
      <c r="BA509" s="15"/>
      <c r="BB509" s="15"/>
      <c r="BC509" s="15"/>
      <c r="BD509" s="15"/>
      <c r="BE509" s="15"/>
      <c r="BF509" s="15"/>
      <c r="BG509" s="15"/>
      <c r="BH509" s="15"/>
      <c r="BI509" s="15"/>
      <c r="BJ509" s="15"/>
      <c r="BK509" s="15"/>
      <c r="BL509" s="15"/>
    </row>
    <row r="510" spans="1:64" ht="47.25" x14ac:dyDescent="0.25">
      <c r="A510" s="37" t="s">
        <v>1143</v>
      </c>
      <c r="B510" s="44" t="s">
        <v>1312</v>
      </c>
      <c r="C510" s="52" t="s">
        <v>1313</v>
      </c>
      <c r="D510" s="39">
        <v>4.3749999999999997E-2</v>
      </c>
      <c r="E510" s="39">
        <v>0</v>
      </c>
      <c r="F510" s="39">
        <v>4.3749999999999997E-2</v>
      </c>
      <c r="G510" s="39">
        <v>0</v>
      </c>
      <c r="H510" s="39">
        <v>0</v>
      </c>
      <c r="I510" s="39">
        <v>0</v>
      </c>
      <c r="J510" s="39">
        <v>0</v>
      </c>
      <c r="K510" s="39" t="s">
        <v>1314</v>
      </c>
      <c r="L510" s="39">
        <v>1</v>
      </c>
      <c r="M510" s="39">
        <v>0</v>
      </c>
      <c r="N510" s="39">
        <v>0</v>
      </c>
      <c r="O510" s="39">
        <v>0</v>
      </c>
      <c r="P510" s="39">
        <v>0</v>
      </c>
      <c r="Q510" s="39">
        <v>0</v>
      </c>
      <c r="R510" s="39">
        <v>0</v>
      </c>
      <c r="S510" s="39">
        <v>0</v>
      </c>
      <c r="T510" s="39">
        <v>0</v>
      </c>
      <c r="U510" s="39">
        <v>0</v>
      </c>
      <c r="V510" s="39">
        <v>0</v>
      </c>
      <c r="W510" s="39">
        <v>0</v>
      </c>
      <c r="X510" s="39">
        <v>0</v>
      </c>
      <c r="Y510" s="39">
        <v>0</v>
      </c>
      <c r="Z510" s="39">
        <v>0</v>
      </c>
      <c r="AA510" s="39">
        <v>0</v>
      </c>
      <c r="AB510" s="39">
        <v>0</v>
      </c>
      <c r="AC510" s="39">
        <v>0</v>
      </c>
      <c r="AD510" s="39">
        <v>0</v>
      </c>
      <c r="AE510" s="39">
        <f t="shared" si="143"/>
        <v>0</v>
      </c>
      <c r="AF510" s="65">
        <v>0</v>
      </c>
      <c r="AG510" s="39">
        <f t="shared" si="144"/>
        <v>-4.3749999999999997E-2</v>
      </c>
      <c r="AH510" s="65">
        <f t="shared" si="145"/>
        <v>-1</v>
      </c>
      <c r="AI510" s="40" t="s">
        <v>1265</v>
      </c>
      <c r="AJ510" s="15"/>
      <c r="AK510" s="20"/>
      <c r="AM510" s="20"/>
      <c r="AV510" s="15"/>
      <c r="AW510" s="15"/>
      <c r="AX510" s="15"/>
      <c r="AY510" s="15"/>
      <c r="AZ510" s="15"/>
      <c r="BA510" s="15"/>
      <c r="BB510" s="15"/>
      <c r="BC510" s="15"/>
      <c r="BD510" s="15"/>
      <c r="BE510" s="15"/>
      <c r="BF510" s="15"/>
      <c r="BG510" s="15"/>
      <c r="BH510" s="15"/>
      <c r="BI510" s="15"/>
      <c r="BJ510" s="15"/>
      <c r="BK510" s="15"/>
      <c r="BL510" s="15"/>
    </row>
    <row r="511" spans="1:64" ht="47.25" x14ac:dyDescent="0.25">
      <c r="A511" s="37" t="s">
        <v>1143</v>
      </c>
      <c r="B511" s="44" t="s">
        <v>1315</v>
      </c>
      <c r="C511" s="52" t="s">
        <v>1316</v>
      </c>
      <c r="D511" s="39">
        <v>5.7826019999999999E-2</v>
      </c>
      <c r="E511" s="39">
        <v>0</v>
      </c>
      <c r="F511" s="39">
        <v>5.7826019999999999E-2</v>
      </c>
      <c r="G511" s="39">
        <v>0</v>
      </c>
      <c r="H511" s="39">
        <v>0</v>
      </c>
      <c r="I511" s="39">
        <v>0</v>
      </c>
      <c r="J511" s="39">
        <v>0</v>
      </c>
      <c r="K511" s="39" t="s">
        <v>1317</v>
      </c>
      <c r="L511" s="39">
        <v>1</v>
      </c>
      <c r="M511" s="39">
        <v>0</v>
      </c>
      <c r="N511" s="39">
        <v>0</v>
      </c>
      <c r="O511" s="39">
        <v>0</v>
      </c>
      <c r="P511" s="39">
        <v>0</v>
      </c>
      <c r="Q511" s="39">
        <v>0</v>
      </c>
      <c r="R511" s="39">
        <v>0</v>
      </c>
      <c r="S511" s="39">
        <v>0</v>
      </c>
      <c r="T511" s="39">
        <v>0</v>
      </c>
      <c r="U511" s="39">
        <v>0</v>
      </c>
      <c r="V511" s="39">
        <v>0</v>
      </c>
      <c r="W511" s="39">
        <v>0</v>
      </c>
      <c r="X511" s="39">
        <v>0</v>
      </c>
      <c r="Y511" s="39">
        <v>0</v>
      </c>
      <c r="Z511" s="39">
        <v>0</v>
      </c>
      <c r="AA511" s="39">
        <v>0</v>
      </c>
      <c r="AB511" s="39">
        <v>0</v>
      </c>
      <c r="AC511" s="39">
        <v>0</v>
      </c>
      <c r="AD511" s="39">
        <v>0</v>
      </c>
      <c r="AE511" s="39">
        <f t="shared" si="143"/>
        <v>0</v>
      </c>
      <c r="AF511" s="65">
        <v>0</v>
      </c>
      <c r="AG511" s="39">
        <f t="shared" si="144"/>
        <v>-5.7826019999999999E-2</v>
      </c>
      <c r="AH511" s="65">
        <f t="shared" si="145"/>
        <v>-1</v>
      </c>
      <c r="AI511" s="40" t="s">
        <v>1265</v>
      </c>
      <c r="AJ511" s="15"/>
      <c r="AK511" s="20"/>
      <c r="AM511" s="20"/>
      <c r="AV511" s="15"/>
      <c r="AW511" s="15"/>
      <c r="AX511" s="15"/>
      <c r="AY511" s="15"/>
      <c r="AZ511" s="15"/>
      <c r="BA511" s="15"/>
      <c r="BB511" s="15"/>
      <c r="BC511" s="15"/>
      <c r="BD511" s="15"/>
      <c r="BE511" s="15"/>
      <c r="BF511" s="15"/>
      <c r="BG511" s="15"/>
      <c r="BH511" s="15"/>
      <c r="BI511" s="15"/>
      <c r="BJ511" s="15"/>
      <c r="BK511" s="15"/>
      <c r="BL511" s="15"/>
    </row>
    <row r="512" spans="1:64" ht="78.75" x14ac:dyDescent="0.25">
      <c r="A512" s="37" t="s">
        <v>1143</v>
      </c>
      <c r="B512" s="44" t="s">
        <v>1318</v>
      </c>
      <c r="C512" s="52" t="s">
        <v>1319</v>
      </c>
      <c r="D512" s="39">
        <v>0.64251133000000005</v>
      </c>
      <c r="E512" s="39">
        <v>0</v>
      </c>
      <c r="F512" s="39">
        <v>0.64251133000000005</v>
      </c>
      <c r="G512" s="39">
        <v>0</v>
      </c>
      <c r="H512" s="39">
        <v>0</v>
      </c>
      <c r="I512" s="39">
        <v>0</v>
      </c>
      <c r="J512" s="39">
        <v>0</v>
      </c>
      <c r="K512" s="39" t="s">
        <v>1320</v>
      </c>
      <c r="L512" s="39">
        <v>1</v>
      </c>
      <c r="M512" s="39">
        <v>0</v>
      </c>
      <c r="N512" s="39">
        <v>0</v>
      </c>
      <c r="O512" s="39">
        <v>0</v>
      </c>
      <c r="P512" s="39">
        <v>0</v>
      </c>
      <c r="Q512" s="39">
        <v>0</v>
      </c>
      <c r="R512" s="39">
        <v>0</v>
      </c>
      <c r="S512" s="39">
        <v>0</v>
      </c>
      <c r="T512" s="39">
        <v>0</v>
      </c>
      <c r="U512" s="39">
        <v>0</v>
      </c>
      <c r="V512" s="39">
        <v>0</v>
      </c>
      <c r="W512" s="39">
        <v>0</v>
      </c>
      <c r="X512" s="39">
        <v>0</v>
      </c>
      <c r="Y512" s="39">
        <v>0</v>
      </c>
      <c r="Z512" s="39">
        <v>0</v>
      </c>
      <c r="AA512" s="39">
        <v>0</v>
      </c>
      <c r="AB512" s="39">
        <v>0</v>
      </c>
      <c r="AC512" s="39">
        <v>0</v>
      </c>
      <c r="AD512" s="39">
        <v>0</v>
      </c>
      <c r="AE512" s="39">
        <f t="shared" si="143"/>
        <v>0</v>
      </c>
      <c r="AF512" s="65">
        <v>0</v>
      </c>
      <c r="AG512" s="39">
        <f t="shared" si="144"/>
        <v>-0.64251133000000005</v>
      </c>
      <c r="AH512" s="65">
        <f t="shared" si="145"/>
        <v>-1</v>
      </c>
      <c r="AI512" s="40" t="s">
        <v>1232</v>
      </c>
      <c r="AJ512" s="15"/>
      <c r="AK512" s="20"/>
      <c r="AM512" s="20"/>
      <c r="AV512" s="15"/>
      <c r="AW512" s="15"/>
      <c r="AX512" s="15"/>
      <c r="AY512" s="15"/>
      <c r="AZ512" s="15"/>
      <c r="BA512" s="15"/>
      <c r="BB512" s="15"/>
      <c r="BC512" s="15"/>
      <c r="BD512" s="15"/>
      <c r="BE512" s="15"/>
      <c r="BF512" s="15"/>
      <c r="BG512" s="15"/>
      <c r="BH512" s="15"/>
      <c r="BI512" s="15"/>
      <c r="BJ512" s="15"/>
      <c r="BK512" s="15"/>
      <c r="BL512" s="15"/>
    </row>
    <row r="513" spans="1:64" ht="47.25" x14ac:dyDescent="0.25">
      <c r="A513" s="37" t="s">
        <v>1143</v>
      </c>
      <c r="B513" s="44" t="s">
        <v>1321</v>
      </c>
      <c r="C513" s="52" t="s">
        <v>1322</v>
      </c>
      <c r="D513" s="39">
        <v>4.8188349999999998E-2</v>
      </c>
      <c r="E513" s="39">
        <v>0</v>
      </c>
      <c r="F513" s="39">
        <v>4.8188349999999998E-2</v>
      </c>
      <c r="G513" s="39">
        <v>0</v>
      </c>
      <c r="H513" s="39">
        <v>0</v>
      </c>
      <c r="I513" s="39">
        <v>0</v>
      </c>
      <c r="J513" s="39">
        <v>0</v>
      </c>
      <c r="K513" s="39" t="s">
        <v>1323</v>
      </c>
      <c r="L513" s="39">
        <v>1</v>
      </c>
      <c r="M513" s="39">
        <v>0</v>
      </c>
      <c r="N513" s="39">
        <v>0</v>
      </c>
      <c r="O513" s="39">
        <v>0</v>
      </c>
      <c r="P513" s="39">
        <v>0</v>
      </c>
      <c r="Q513" s="39">
        <v>0</v>
      </c>
      <c r="R513" s="39">
        <v>0</v>
      </c>
      <c r="S513" s="39">
        <v>0</v>
      </c>
      <c r="T513" s="39">
        <v>0</v>
      </c>
      <c r="U513" s="39">
        <v>0</v>
      </c>
      <c r="V513" s="39">
        <v>0</v>
      </c>
      <c r="W513" s="39">
        <v>0</v>
      </c>
      <c r="X513" s="39">
        <v>0</v>
      </c>
      <c r="Y513" s="39">
        <v>0</v>
      </c>
      <c r="Z513" s="39">
        <v>0</v>
      </c>
      <c r="AA513" s="39">
        <v>0</v>
      </c>
      <c r="AB513" s="39">
        <v>0</v>
      </c>
      <c r="AC513" s="39">
        <v>0</v>
      </c>
      <c r="AD513" s="39">
        <v>0</v>
      </c>
      <c r="AE513" s="39">
        <f t="shared" si="143"/>
        <v>0</v>
      </c>
      <c r="AF513" s="65">
        <v>0</v>
      </c>
      <c r="AG513" s="39">
        <f t="shared" si="144"/>
        <v>-4.8188349999999998E-2</v>
      </c>
      <c r="AH513" s="65">
        <f t="shared" si="145"/>
        <v>-1</v>
      </c>
      <c r="AI513" s="40" t="s">
        <v>1265</v>
      </c>
      <c r="AJ513" s="15"/>
      <c r="AK513" s="20"/>
      <c r="AM513" s="20"/>
      <c r="AV513" s="15"/>
      <c r="AW513" s="15"/>
      <c r="AX513" s="15"/>
      <c r="AY513" s="15"/>
      <c r="AZ513" s="15"/>
      <c r="BA513" s="15"/>
      <c r="BB513" s="15"/>
      <c r="BC513" s="15"/>
      <c r="BD513" s="15"/>
      <c r="BE513" s="15"/>
      <c r="BF513" s="15"/>
      <c r="BG513" s="15"/>
      <c r="BH513" s="15"/>
      <c r="BI513" s="15"/>
      <c r="BJ513" s="15"/>
      <c r="BK513" s="15"/>
      <c r="BL513" s="15"/>
    </row>
    <row r="514" spans="1:64" ht="47.25" x14ac:dyDescent="0.25">
      <c r="A514" s="37" t="s">
        <v>1143</v>
      </c>
      <c r="B514" s="44" t="s">
        <v>1324</v>
      </c>
      <c r="C514" s="52" t="s">
        <v>1325</v>
      </c>
      <c r="D514" s="39">
        <v>7.9524549999999999E-2</v>
      </c>
      <c r="E514" s="39">
        <v>0</v>
      </c>
      <c r="F514" s="39">
        <v>7.9524549999999999E-2</v>
      </c>
      <c r="G514" s="39">
        <v>0</v>
      </c>
      <c r="H514" s="39">
        <v>0</v>
      </c>
      <c r="I514" s="39">
        <v>0</v>
      </c>
      <c r="J514" s="39">
        <v>0</v>
      </c>
      <c r="K514" s="39" t="s">
        <v>1326</v>
      </c>
      <c r="L514" s="39">
        <v>1</v>
      </c>
      <c r="M514" s="39">
        <v>0</v>
      </c>
      <c r="N514" s="39">
        <v>0</v>
      </c>
      <c r="O514" s="39">
        <v>0</v>
      </c>
      <c r="P514" s="39">
        <v>0</v>
      </c>
      <c r="Q514" s="39">
        <v>0</v>
      </c>
      <c r="R514" s="39">
        <v>0</v>
      </c>
      <c r="S514" s="39">
        <v>0</v>
      </c>
      <c r="T514" s="39">
        <v>0</v>
      </c>
      <c r="U514" s="39">
        <v>0</v>
      </c>
      <c r="V514" s="39">
        <v>0</v>
      </c>
      <c r="W514" s="39">
        <v>0</v>
      </c>
      <c r="X514" s="39">
        <v>0</v>
      </c>
      <c r="Y514" s="39">
        <v>0</v>
      </c>
      <c r="Z514" s="39">
        <v>0</v>
      </c>
      <c r="AA514" s="39">
        <v>0</v>
      </c>
      <c r="AB514" s="39">
        <v>0</v>
      </c>
      <c r="AC514" s="39">
        <v>0</v>
      </c>
      <c r="AD514" s="39">
        <v>0</v>
      </c>
      <c r="AE514" s="39">
        <f t="shared" si="143"/>
        <v>0</v>
      </c>
      <c r="AF514" s="65">
        <v>0</v>
      </c>
      <c r="AG514" s="39">
        <f t="shared" si="144"/>
        <v>-7.9524549999999999E-2</v>
      </c>
      <c r="AH514" s="65">
        <f t="shared" si="145"/>
        <v>-1</v>
      </c>
      <c r="AI514" s="40" t="s">
        <v>1265</v>
      </c>
      <c r="AJ514" s="15"/>
      <c r="AK514" s="20"/>
      <c r="AM514" s="20"/>
      <c r="AV514" s="15"/>
      <c r="AW514" s="15"/>
      <c r="AX514" s="15"/>
      <c r="AY514" s="15"/>
      <c r="AZ514" s="15"/>
      <c r="BA514" s="15"/>
      <c r="BB514" s="15"/>
      <c r="BC514" s="15"/>
      <c r="BD514" s="15"/>
      <c r="BE514" s="15"/>
      <c r="BF514" s="15"/>
      <c r="BG514" s="15"/>
      <c r="BH514" s="15"/>
      <c r="BI514" s="15"/>
      <c r="BJ514" s="15"/>
      <c r="BK514" s="15"/>
      <c r="BL514" s="15"/>
    </row>
    <row r="515" spans="1:64" ht="47.25" x14ac:dyDescent="0.25">
      <c r="A515" s="37" t="s">
        <v>1143</v>
      </c>
      <c r="B515" s="44" t="s">
        <v>1327</v>
      </c>
      <c r="C515" s="52" t="s">
        <v>1328</v>
      </c>
      <c r="D515" s="39">
        <v>6.0579639999999997E-2</v>
      </c>
      <c r="E515" s="39">
        <v>0</v>
      </c>
      <c r="F515" s="39">
        <v>6.0579639999999997E-2</v>
      </c>
      <c r="G515" s="39">
        <v>0</v>
      </c>
      <c r="H515" s="39">
        <v>0</v>
      </c>
      <c r="I515" s="39">
        <v>0</v>
      </c>
      <c r="J515" s="39">
        <v>0</v>
      </c>
      <c r="K515" s="39" t="s">
        <v>1329</v>
      </c>
      <c r="L515" s="39">
        <v>1</v>
      </c>
      <c r="M515" s="39">
        <v>0</v>
      </c>
      <c r="N515" s="39">
        <v>0</v>
      </c>
      <c r="O515" s="39">
        <v>0</v>
      </c>
      <c r="P515" s="39">
        <v>0</v>
      </c>
      <c r="Q515" s="39">
        <v>0</v>
      </c>
      <c r="R515" s="39">
        <v>0</v>
      </c>
      <c r="S515" s="39">
        <v>0</v>
      </c>
      <c r="T515" s="39">
        <v>0</v>
      </c>
      <c r="U515" s="39">
        <v>0</v>
      </c>
      <c r="V515" s="39">
        <v>0</v>
      </c>
      <c r="W515" s="39">
        <v>0</v>
      </c>
      <c r="X515" s="39">
        <v>0</v>
      </c>
      <c r="Y515" s="39">
        <v>0</v>
      </c>
      <c r="Z515" s="39">
        <v>0</v>
      </c>
      <c r="AA515" s="39">
        <v>0</v>
      </c>
      <c r="AB515" s="39">
        <v>0</v>
      </c>
      <c r="AC515" s="39">
        <v>0</v>
      </c>
      <c r="AD515" s="39">
        <v>0</v>
      </c>
      <c r="AE515" s="39">
        <f t="shared" si="143"/>
        <v>0</v>
      </c>
      <c r="AF515" s="65">
        <v>0</v>
      </c>
      <c r="AG515" s="39">
        <f t="shared" si="144"/>
        <v>-6.0579639999999997E-2</v>
      </c>
      <c r="AH515" s="65">
        <f t="shared" si="145"/>
        <v>-1</v>
      </c>
      <c r="AI515" s="40" t="s">
        <v>1265</v>
      </c>
      <c r="AJ515" s="15"/>
      <c r="AK515" s="20"/>
      <c r="AM515" s="20"/>
      <c r="AV515" s="15"/>
      <c r="AW515" s="15"/>
      <c r="AX515" s="15"/>
      <c r="AY515" s="15"/>
      <c r="AZ515" s="15"/>
      <c r="BA515" s="15"/>
      <c r="BB515" s="15"/>
      <c r="BC515" s="15"/>
      <c r="BD515" s="15"/>
      <c r="BE515" s="15"/>
      <c r="BF515" s="15"/>
      <c r="BG515" s="15"/>
      <c r="BH515" s="15"/>
      <c r="BI515" s="15"/>
      <c r="BJ515" s="15"/>
      <c r="BK515" s="15"/>
      <c r="BL515" s="15"/>
    </row>
    <row r="516" spans="1:64" ht="47.25" x14ac:dyDescent="0.25">
      <c r="A516" s="37" t="s">
        <v>1143</v>
      </c>
      <c r="B516" s="44" t="s">
        <v>1330</v>
      </c>
      <c r="C516" s="52" t="s">
        <v>1331</v>
      </c>
      <c r="D516" s="39">
        <v>0.32753768999999999</v>
      </c>
      <c r="E516" s="39">
        <v>0</v>
      </c>
      <c r="F516" s="39">
        <v>7.6755179999999992E-2</v>
      </c>
      <c r="G516" s="39">
        <v>0</v>
      </c>
      <c r="H516" s="39">
        <v>0</v>
      </c>
      <c r="I516" s="39">
        <v>0</v>
      </c>
      <c r="J516" s="39">
        <v>0</v>
      </c>
      <c r="K516" s="39" t="s">
        <v>1332</v>
      </c>
      <c r="L516" s="39">
        <v>1</v>
      </c>
      <c r="M516" s="39">
        <v>0</v>
      </c>
      <c r="N516" s="39">
        <v>0</v>
      </c>
      <c r="O516" s="39">
        <v>0</v>
      </c>
      <c r="P516" s="39">
        <v>0</v>
      </c>
      <c r="Q516" s="39">
        <v>0</v>
      </c>
      <c r="R516" s="39">
        <v>0</v>
      </c>
      <c r="S516" s="39">
        <v>0</v>
      </c>
      <c r="T516" s="39">
        <v>0</v>
      </c>
      <c r="U516" s="39">
        <v>0</v>
      </c>
      <c r="V516" s="39">
        <v>0</v>
      </c>
      <c r="W516" s="39">
        <v>0</v>
      </c>
      <c r="X516" s="39">
        <v>0</v>
      </c>
      <c r="Y516" s="39">
        <v>0</v>
      </c>
      <c r="Z516" s="39">
        <v>0</v>
      </c>
      <c r="AA516" s="39">
        <v>0</v>
      </c>
      <c r="AB516" s="39">
        <v>0</v>
      </c>
      <c r="AC516" s="39">
        <v>0</v>
      </c>
      <c r="AD516" s="39">
        <v>0</v>
      </c>
      <c r="AE516" s="39">
        <f t="shared" si="143"/>
        <v>0</v>
      </c>
      <c r="AF516" s="65">
        <v>0</v>
      </c>
      <c r="AG516" s="39">
        <f t="shared" si="144"/>
        <v>-7.6755179999999992E-2</v>
      </c>
      <c r="AH516" s="65">
        <f t="shared" si="145"/>
        <v>-1</v>
      </c>
      <c r="AI516" s="40" t="s">
        <v>1265</v>
      </c>
      <c r="AJ516" s="15"/>
      <c r="AK516" s="20"/>
      <c r="AM516" s="20"/>
      <c r="AV516" s="15"/>
      <c r="AW516" s="15"/>
      <c r="AX516" s="15"/>
      <c r="AY516" s="15"/>
      <c r="AZ516" s="15"/>
      <c r="BA516" s="15"/>
      <c r="BB516" s="15"/>
      <c r="BC516" s="15"/>
      <c r="BD516" s="15"/>
      <c r="BE516" s="15"/>
      <c r="BF516" s="15"/>
      <c r="BG516" s="15"/>
      <c r="BH516" s="15"/>
      <c r="BI516" s="15"/>
      <c r="BJ516" s="15"/>
      <c r="BK516" s="15"/>
      <c r="BL516" s="15"/>
    </row>
    <row r="517" spans="1:64" ht="47.25" x14ac:dyDescent="0.25">
      <c r="A517" s="37" t="s">
        <v>1143</v>
      </c>
      <c r="B517" s="44" t="s">
        <v>1333</v>
      </c>
      <c r="C517" s="52" t="s">
        <v>1334</v>
      </c>
      <c r="D517" s="39">
        <v>7.7101359999999994E-2</v>
      </c>
      <c r="E517" s="39">
        <v>0</v>
      </c>
      <c r="F517" s="39">
        <v>7.7101359999999994E-2</v>
      </c>
      <c r="G517" s="39">
        <v>0</v>
      </c>
      <c r="H517" s="39">
        <v>0</v>
      </c>
      <c r="I517" s="39">
        <v>0</v>
      </c>
      <c r="J517" s="39">
        <v>0</v>
      </c>
      <c r="K517" s="39" t="s">
        <v>1335</v>
      </c>
      <c r="L517" s="39">
        <v>2</v>
      </c>
      <c r="M517" s="39">
        <v>0</v>
      </c>
      <c r="N517" s="39">
        <v>0</v>
      </c>
      <c r="O517" s="39">
        <v>0</v>
      </c>
      <c r="P517" s="39">
        <v>0</v>
      </c>
      <c r="Q517" s="39">
        <v>0</v>
      </c>
      <c r="R517" s="39">
        <v>0</v>
      </c>
      <c r="S517" s="39">
        <v>0</v>
      </c>
      <c r="T517" s="39">
        <v>0</v>
      </c>
      <c r="U517" s="39">
        <v>0</v>
      </c>
      <c r="V517" s="39">
        <v>0</v>
      </c>
      <c r="W517" s="39">
        <v>0</v>
      </c>
      <c r="X517" s="39">
        <v>0</v>
      </c>
      <c r="Y517" s="39">
        <v>0</v>
      </c>
      <c r="Z517" s="39">
        <v>0</v>
      </c>
      <c r="AA517" s="39">
        <v>0</v>
      </c>
      <c r="AB517" s="39">
        <v>0</v>
      </c>
      <c r="AC517" s="39">
        <v>0</v>
      </c>
      <c r="AD517" s="39">
        <v>0</v>
      </c>
      <c r="AE517" s="39">
        <f t="shared" si="143"/>
        <v>0</v>
      </c>
      <c r="AF517" s="65">
        <v>0</v>
      </c>
      <c r="AG517" s="39">
        <f t="shared" si="144"/>
        <v>-7.7101359999999994E-2</v>
      </c>
      <c r="AH517" s="65">
        <f t="shared" si="145"/>
        <v>-1</v>
      </c>
      <c r="AI517" s="40" t="s">
        <v>1265</v>
      </c>
      <c r="AJ517" s="15"/>
      <c r="AK517" s="20"/>
      <c r="AM517" s="20"/>
      <c r="AV517" s="15"/>
      <c r="AW517" s="15"/>
      <c r="AX517" s="15"/>
      <c r="AY517" s="15"/>
      <c r="AZ517" s="15"/>
      <c r="BA517" s="15"/>
      <c r="BB517" s="15"/>
      <c r="BC517" s="15"/>
      <c r="BD517" s="15"/>
      <c r="BE517" s="15"/>
      <c r="BF517" s="15"/>
      <c r="BG517" s="15"/>
      <c r="BH517" s="15"/>
      <c r="BI517" s="15"/>
      <c r="BJ517" s="15"/>
      <c r="BK517" s="15"/>
      <c r="BL517" s="15"/>
    </row>
    <row r="518" spans="1:64" ht="47.25" x14ac:dyDescent="0.25">
      <c r="A518" s="37" t="s">
        <v>1143</v>
      </c>
      <c r="B518" s="44" t="s">
        <v>1336</v>
      </c>
      <c r="C518" s="52" t="s">
        <v>1337</v>
      </c>
      <c r="D518" s="39">
        <v>3.9090390000000003E-2</v>
      </c>
      <c r="E518" s="39">
        <v>0</v>
      </c>
      <c r="F518" s="39">
        <v>3.9090390000000003E-2</v>
      </c>
      <c r="G518" s="39">
        <v>0</v>
      </c>
      <c r="H518" s="39">
        <v>0</v>
      </c>
      <c r="I518" s="39">
        <v>0</v>
      </c>
      <c r="J518" s="39">
        <v>0</v>
      </c>
      <c r="K518" s="39" t="s">
        <v>1338</v>
      </c>
      <c r="L518" s="39">
        <v>3</v>
      </c>
      <c r="M518" s="39">
        <v>0</v>
      </c>
      <c r="N518" s="39">
        <v>0</v>
      </c>
      <c r="O518" s="39">
        <v>0</v>
      </c>
      <c r="P518" s="39">
        <v>0</v>
      </c>
      <c r="Q518" s="39">
        <v>0</v>
      </c>
      <c r="R518" s="39">
        <v>0</v>
      </c>
      <c r="S518" s="39">
        <v>0</v>
      </c>
      <c r="T518" s="39">
        <v>0</v>
      </c>
      <c r="U518" s="39">
        <v>0</v>
      </c>
      <c r="V518" s="39">
        <v>0</v>
      </c>
      <c r="W518" s="39">
        <v>0</v>
      </c>
      <c r="X518" s="39">
        <v>0</v>
      </c>
      <c r="Y518" s="39">
        <v>0</v>
      </c>
      <c r="Z518" s="39">
        <v>0</v>
      </c>
      <c r="AA518" s="39">
        <v>0</v>
      </c>
      <c r="AB518" s="39">
        <v>0</v>
      </c>
      <c r="AC518" s="39">
        <v>0</v>
      </c>
      <c r="AD518" s="39">
        <v>0</v>
      </c>
      <c r="AE518" s="39">
        <f t="shared" si="143"/>
        <v>0</v>
      </c>
      <c r="AF518" s="65">
        <v>0</v>
      </c>
      <c r="AG518" s="39">
        <f t="shared" si="144"/>
        <v>-3.9090390000000003E-2</v>
      </c>
      <c r="AH518" s="65">
        <f t="shared" si="145"/>
        <v>-1</v>
      </c>
      <c r="AI518" s="40" t="s">
        <v>1265</v>
      </c>
      <c r="AJ518" s="15"/>
      <c r="AK518" s="20"/>
      <c r="AM518" s="20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  <c r="BF518" s="15"/>
      <c r="BG518" s="15"/>
      <c r="BH518" s="15"/>
      <c r="BI518" s="15"/>
      <c r="BJ518" s="15"/>
      <c r="BK518" s="15"/>
      <c r="BL518" s="15"/>
    </row>
    <row r="519" spans="1:64" ht="47.25" x14ac:dyDescent="0.25">
      <c r="A519" s="37" t="s">
        <v>1143</v>
      </c>
      <c r="B519" s="44" t="s">
        <v>1339</v>
      </c>
      <c r="C519" s="52" t="s">
        <v>1340</v>
      </c>
      <c r="D519" s="39">
        <v>0.15025785999999999</v>
      </c>
      <c r="E519" s="39">
        <v>0</v>
      </c>
      <c r="F519" s="39">
        <v>4.856427E-2</v>
      </c>
      <c r="G519" s="39">
        <v>0</v>
      </c>
      <c r="H519" s="39">
        <v>0</v>
      </c>
      <c r="I519" s="39">
        <v>0</v>
      </c>
      <c r="J519" s="39">
        <v>0</v>
      </c>
      <c r="K519" s="39" t="s">
        <v>1341</v>
      </c>
      <c r="L519" s="39">
        <v>3</v>
      </c>
      <c r="M519" s="39">
        <v>0</v>
      </c>
      <c r="N519" s="39">
        <v>0</v>
      </c>
      <c r="O519" s="39">
        <v>0</v>
      </c>
      <c r="P519" s="39">
        <v>0</v>
      </c>
      <c r="Q519" s="39">
        <v>0</v>
      </c>
      <c r="R519" s="39">
        <v>0</v>
      </c>
      <c r="S519" s="39">
        <v>0</v>
      </c>
      <c r="T519" s="39">
        <v>0</v>
      </c>
      <c r="U519" s="39">
        <v>0</v>
      </c>
      <c r="V519" s="39">
        <v>0</v>
      </c>
      <c r="W519" s="39">
        <v>0</v>
      </c>
      <c r="X519" s="39">
        <v>0</v>
      </c>
      <c r="Y519" s="39">
        <v>0</v>
      </c>
      <c r="Z519" s="39">
        <v>0</v>
      </c>
      <c r="AA519" s="39">
        <v>0</v>
      </c>
      <c r="AB519" s="39">
        <v>0</v>
      </c>
      <c r="AC519" s="39">
        <v>0</v>
      </c>
      <c r="AD519" s="39">
        <v>0</v>
      </c>
      <c r="AE519" s="39">
        <f t="shared" si="143"/>
        <v>0</v>
      </c>
      <c r="AF519" s="65">
        <v>0</v>
      </c>
      <c r="AG519" s="39">
        <f t="shared" si="144"/>
        <v>-4.856427E-2</v>
      </c>
      <c r="AH519" s="65">
        <f t="shared" si="145"/>
        <v>-1</v>
      </c>
      <c r="AI519" s="40" t="s">
        <v>1265</v>
      </c>
      <c r="AJ519" s="15"/>
      <c r="AK519" s="20"/>
      <c r="AM519" s="20"/>
      <c r="AV519" s="15"/>
      <c r="AW519" s="15"/>
      <c r="AX519" s="15"/>
      <c r="AY519" s="15"/>
      <c r="AZ519" s="15"/>
      <c r="BA519" s="15"/>
      <c r="BB519" s="15"/>
      <c r="BC519" s="15"/>
      <c r="BD519" s="15"/>
      <c r="BE519" s="15"/>
      <c r="BF519" s="15"/>
      <c r="BG519" s="15"/>
      <c r="BH519" s="15"/>
      <c r="BI519" s="15"/>
      <c r="BJ519" s="15"/>
      <c r="BK519" s="15"/>
      <c r="BL519" s="15"/>
    </row>
    <row r="520" spans="1:64" ht="31.5" x14ac:dyDescent="0.25">
      <c r="A520" s="37" t="s">
        <v>1143</v>
      </c>
      <c r="B520" s="44" t="s">
        <v>1342</v>
      </c>
      <c r="C520" s="52" t="s">
        <v>1343</v>
      </c>
      <c r="D520" s="39">
        <v>8.4754589999999991E-2</v>
      </c>
      <c r="E520" s="39">
        <v>0</v>
      </c>
      <c r="F520" s="39">
        <v>8.4754589999999991E-2</v>
      </c>
      <c r="G520" s="39">
        <v>0</v>
      </c>
      <c r="H520" s="39">
        <v>0</v>
      </c>
      <c r="I520" s="39">
        <v>0</v>
      </c>
      <c r="J520" s="39">
        <v>0</v>
      </c>
      <c r="K520" s="39" t="s">
        <v>1344</v>
      </c>
      <c r="L520" s="39">
        <v>1</v>
      </c>
      <c r="M520" s="39">
        <v>0</v>
      </c>
      <c r="N520" s="39">
        <v>0</v>
      </c>
      <c r="O520" s="39">
        <v>0</v>
      </c>
      <c r="P520" s="39">
        <v>0</v>
      </c>
      <c r="Q520" s="39">
        <v>0</v>
      </c>
      <c r="R520" s="39">
        <v>0</v>
      </c>
      <c r="S520" s="39">
        <v>0.1421</v>
      </c>
      <c r="T520" s="39">
        <v>0</v>
      </c>
      <c r="U520" s="39">
        <v>0</v>
      </c>
      <c r="V520" s="39">
        <v>0</v>
      </c>
      <c r="W520" s="39">
        <v>0</v>
      </c>
      <c r="X520" s="39" t="s">
        <v>1345</v>
      </c>
      <c r="Y520" s="39">
        <v>1</v>
      </c>
      <c r="Z520" s="39">
        <v>0</v>
      </c>
      <c r="AA520" s="39">
        <v>0</v>
      </c>
      <c r="AB520" s="39">
        <v>0</v>
      </c>
      <c r="AC520" s="39">
        <v>0</v>
      </c>
      <c r="AD520" s="39">
        <v>0</v>
      </c>
      <c r="AE520" s="39">
        <f t="shared" si="143"/>
        <v>0</v>
      </c>
      <c r="AF520" s="65">
        <v>0</v>
      </c>
      <c r="AG520" s="39">
        <f t="shared" si="144"/>
        <v>5.7345410000000013E-2</v>
      </c>
      <c r="AH520" s="65">
        <f t="shared" si="145"/>
        <v>0.67660536143234273</v>
      </c>
      <c r="AI520" s="40" t="s">
        <v>524</v>
      </c>
      <c r="AJ520" s="15"/>
      <c r="AK520" s="20"/>
      <c r="AM520" s="20"/>
      <c r="AV520" s="15"/>
      <c r="AW520" s="15"/>
      <c r="AX520" s="15"/>
      <c r="AY520" s="15"/>
      <c r="AZ520" s="15"/>
      <c r="BA520" s="15"/>
      <c r="BB520" s="15"/>
      <c r="BC520" s="15"/>
      <c r="BD520" s="15"/>
      <c r="BE520" s="15"/>
      <c r="BF520" s="15"/>
      <c r="BG520" s="15"/>
      <c r="BH520" s="15"/>
      <c r="BI520" s="15"/>
      <c r="BJ520" s="15"/>
      <c r="BK520" s="15"/>
      <c r="BL520" s="15"/>
    </row>
    <row r="521" spans="1:64" ht="31.5" x14ac:dyDescent="0.25">
      <c r="A521" s="37" t="s">
        <v>1143</v>
      </c>
      <c r="B521" s="44" t="s">
        <v>1346</v>
      </c>
      <c r="C521" s="60" t="s">
        <v>1347</v>
      </c>
      <c r="D521" s="39">
        <v>0.11601918999999999</v>
      </c>
      <c r="E521" s="39">
        <v>0</v>
      </c>
      <c r="F521" s="39">
        <v>0.11601918999999999</v>
      </c>
      <c r="G521" s="39">
        <v>0</v>
      </c>
      <c r="H521" s="39">
        <v>0</v>
      </c>
      <c r="I521" s="39">
        <v>0</v>
      </c>
      <c r="J521" s="39">
        <v>0</v>
      </c>
      <c r="K521" s="39" t="s">
        <v>1348</v>
      </c>
      <c r="L521" s="39">
        <v>1</v>
      </c>
      <c r="M521" s="39">
        <v>0</v>
      </c>
      <c r="N521" s="39">
        <v>0</v>
      </c>
      <c r="O521" s="39">
        <v>0</v>
      </c>
      <c r="P521" s="39">
        <v>0</v>
      </c>
      <c r="Q521" s="39">
        <v>0</v>
      </c>
      <c r="R521" s="39">
        <v>0</v>
      </c>
      <c r="S521" s="39">
        <v>0.18509999999999999</v>
      </c>
      <c r="T521" s="39">
        <v>0</v>
      </c>
      <c r="U521" s="39">
        <v>0</v>
      </c>
      <c r="V521" s="39">
        <v>0</v>
      </c>
      <c r="W521" s="39">
        <v>0</v>
      </c>
      <c r="X521" s="39" t="s">
        <v>1348</v>
      </c>
      <c r="Y521" s="39">
        <v>1</v>
      </c>
      <c r="Z521" s="39">
        <v>0</v>
      </c>
      <c r="AA521" s="39">
        <v>0</v>
      </c>
      <c r="AB521" s="39">
        <v>0</v>
      </c>
      <c r="AC521" s="39">
        <v>0</v>
      </c>
      <c r="AD521" s="39">
        <v>0</v>
      </c>
      <c r="AE521" s="39">
        <f t="shared" si="143"/>
        <v>0</v>
      </c>
      <c r="AF521" s="65">
        <v>0</v>
      </c>
      <c r="AG521" s="39">
        <f t="shared" si="144"/>
        <v>6.9080809999999992E-2</v>
      </c>
      <c r="AH521" s="65">
        <f t="shared" si="145"/>
        <v>0.59542572224474244</v>
      </c>
      <c r="AI521" s="40" t="s">
        <v>524</v>
      </c>
      <c r="AJ521" s="15"/>
      <c r="AK521" s="20"/>
      <c r="AM521" s="20"/>
      <c r="AV521" s="15"/>
      <c r="AW521" s="15"/>
      <c r="AX521" s="15"/>
      <c r="AY521" s="15"/>
      <c r="AZ521" s="15"/>
      <c r="BA521" s="15"/>
      <c r="BB521" s="15"/>
      <c r="BC521" s="15"/>
      <c r="BD521" s="15"/>
      <c r="BE521" s="15"/>
      <c r="BF521" s="15"/>
      <c r="BG521" s="15"/>
      <c r="BH521" s="15"/>
      <c r="BI521" s="15"/>
      <c r="BJ521" s="15"/>
      <c r="BK521" s="15"/>
      <c r="BL521" s="15"/>
    </row>
    <row r="522" spans="1:64" ht="94.5" x14ac:dyDescent="0.25">
      <c r="A522" s="37" t="s">
        <v>1143</v>
      </c>
      <c r="B522" s="44" t="s">
        <v>1349</v>
      </c>
      <c r="C522" s="39" t="s">
        <v>1350</v>
      </c>
      <c r="D522" s="39" t="s">
        <v>37</v>
      </c>
      <c r="E522" s="39" t="s">
        <v>37</v>
      </c>
      <c r="F522" s="39" t="s">
        <v>37</v>
      </c>
      <c r="G522" s="39" t="s">
        <v>37</v>
      </c>
      <c r="H522" s="39" t="s">
        <v>37</v>
      </c>
      <c r="I522" s="39" t="s">
        <v>37</v>
      </c>
      <c r="J522" s="39" t="s">
        <v>37</v>
      </c>
      <c r="K522" s="39" t="s">
        <v>37</v>
      </c>
      <c r="L522" s="39" t="s">
        <v>37</v>
      </c>
      <c r="M522" s="39" t="s">
        <v>37</v>
      </c>
      <c r="N522" s="39" t="s">
        <v>37</v>
      </c>
      <c r="O522" s="39" t="s">
        <v>37</v>
      </c>
      <c r="P522" s="39" t="s">
        <v>37</v>
      </c>
      <c r="Q522" s="39" t="s">
        <v>37</v>
      </c>
      <c r="R522" s="39">
        <v>0</v>
      </c>
      <c r="S522" s="39">
        <v>3.2250000000000001</v>
      </c>
      <c r="T522" s="39">
        <v>0</v>
      </c>
      <c r="U522" s="39">
        <v>0</v>
      </c>
      <c r="V522" s="39">
        <v>0</v>
      </c>
      <c r="W522" s="39">
        <v>0</v>
      </c>
      <c r="X522" s="39" t="s">
        <v>1351</v>
      </c>
      <c r="Y522" s="39">
        <v>1</v>
      </c>
      <c r="Z522" s="39">
        <v>0</v>
      </c>
      <c r="AA522" s="39">
        <v>0</v>
      </c>
      <c r="AB522" s="39">
        <v>0</v>
      </c>
      <c r="AC522" s="39">
        <v>0</v>
      </c>
      <c r="AD522" s="39">
        <v>0</v>
      </c>
      <c r="AE522" s="39" t="s">
        <v>37</v>
      </c>
      <c r="AF522" s="65" t="s">
        <v>37</v>
      </c>
      <c r="AG522" s="39" t="s">
        <v>37</v>
      </c>
      <c r="AH522" s="65" t="s">
        <v>37</v>
      </c>
      <c r="AI522" s="40" t="s">
        <v>1352</v>
      </c>
      <c r="AJ522" s="15"/>
      <c r="AK522" s="20"/>
      <c r="AM522" s="20"/>
      <c r="AV522" s="15"/>
      <c r="AW522" s="15"/>
      <c r="AX522" s="15"/>
      <c r="AY522" s="15"/>
      <c r="AZ522" s="15"/>
      <c r="BA522" s="15"/>
      <c r="BB522" s="15"/>
      <c r="BC522" s="15"/>
      <c r="BD522" s="15"/>
      <c r="BE522" s="15"/>
      <c r="BF522" s="15"/>
      <c r="BG522" s="15"/>
      <c r="BH522" s="15"/>
      <c r="BI522" s="15"/>
      <c r="BJ522" s="15"/>
      <c r="BK522" s="15"/>
      <c r="BL522" s="15"/>
    </row>
    <row r="523" spans="1:64" ht="78.75" x14ac:dyDescent="0.25">
      <c r="A523" s="37" t="s">
        <v>1143</v>
      </c>
      <c r="B523" s="44" t="s">
        <v>1353</v>
      </c>
      <c r="C523" s="39" t="s">
        <v>1354</v>
      </c>
      <c r="D523" s="39" t="s">
        <v>37</v>
      </c>
      <c r="E523" s="39" t="s">
        <v>37</v>
      </c>
      <c r="F523" s="39" t="s">
        <v>37</v>
      </c>
      <c r="G523" s="39" t="s">
        <v>37</v>
      </c>
      <c r="H523" s="39" t="s">
        <v>37</v>
      </c>
      <c r="I523" s="39" t="s">
        <v>37</v>
      </c>
      <c r="J523" s="39" t="s">
        <v>37</v>
      </c>
      <c r="K523" s="39" t="s">
        <v>37</v>
      </c>
      <c r="L523" s="39" t="s">
        <v>37</v>
      </c>
      <c r="M523" s="39" t="s">
        <v>37</v>
      </c>
      <c r="N523" s="39" t="s">
        <v>37</v>
      </c>
      <c r="O523" s="39" t="s">
        <v>37</v>
      </c>
      <c r="P523" s="39" t="s">
        <v>37</v>
      </c>
      <c r="Q523" s="39" t="s">
        <v>37</v>
      </c>
      <c r="R523" s="39">
        <v>95.296400000000006</v>
      </c>
      <c r="S523" s="39">
        <v>0</v>
      </c>
      <c r="T523" s="39">
        <v>0</v>
      </c>
      <c r="U523" s="39">
        <v>0</v>
      </c>
      <c r="V523" s="39">
        <v>0</v>
      </c>
      <c r="W523" s="39">
        <v>0</v>
      </c>
      <c r="X523" s="39">
        <v>0</v>
      </c>
      <c r="Y523" s="39">
        <v>0</v>
      </c>
      <c r="Z523" s="39">
        <v>0</v>
      </c>
      <c r="AA523" s="39">
        <v>0</v>
      </c>
      <c r="AB523" s="39">
        <v>0</v>
      </c>
      <c r="AC523" s="39">
        <v>0</v>
      </c>
      <c r="AD523" s="39">
        <v>0</v>
      </c>
      <c r="AE523" s="39" t="s">
        <v>37</v>
      </c>
      <c r="AF523" s="65" t="s">
        <v>37</v>
      </c>
      <c r="AG523" s="39" t="s">
        <v>37</v>
      </c>
      <c r="AH523" s="65" t="s">
        <v>37</v>
      </c>
      <c r="AI523" s="40" t="s">
        <v>1355</v>
      </c>
      <c r="AJ523" s="15"/>
      <c r="AK523" s="20"/>
      <c r="AM523" s="20"/>
      <c r="AV523" s="15"/>
      <c r="AW523" s="15"/>
      <c r="AX523" s="15"/>
      <c r="AY523" s="15"/>
      <c r="AZ523" s="15"/>
      <c r="BA523" s="15"/>
      <c r="BB523" s="15"/>
      <c r="BC523" s="15"/>
      <c r="BD523" s="15"/>
      <c r="BE523" s="15"/>
      <c r="BF523" s="15"/>
      <c r="BG523" s="15"/>
      <c r="BH523" s="15"/>
      <c r="BI523" s="15"/>
      <c r="BJ523" s="15"/>
      <c r="BK523" s="15"/>
      <c r="BL523" s="15"/>
    </row>
    <row r="524" spans="1:64" ht="63" x14ac:dyDescent="0.25">
      <c r="A524" s="37" t="s">
        <v>1143</v>
      </c>
      <c r="B524" s="44" t="s">
        <v>1356</v>
      </c>
      <c r="C524" s="39" t="s">
        <v>1357</v>
      </c>
      <c r="D524" s="39">
        <v>90</v>
      </c>
      <c r="E524" s="39">
        <v>0</v>
      </c>
      <c r="F524" s="39">
        <v>0</v>
      </c>
      <c r="G524" s="39">
        <v>0</v>
      </c>
      <c r="H524" s="39">
        <v>0</v>
      </c>
      <c r="I524" s="39">
        <v>0</v>
      </c>
      <c r="J524" s="39">
        <v>0</v>
      </c>
      <c r="K524" s="39">
        <v>0</v>
      </c>
      <c r="L524" s="39">
        <v>0</v>
      </c>
      <c r="M524" s="39">
        <v>0</v>
      </c>
      <c r="N524" s="39">
        <v>0</v>
      </c>
      <c r="O524" s="39">
        <v>0</v>
      </c>
      <c r="P524" s="39">
        <v>0</v>
      </c>
      <c r="Q524" s="39">
        <v>0</v>
      </c>
      <c r="R524" s="39">
        <v>0</v>
      </c>
      <c r="S524" s="39">
        <v>0</v>
      </c>
      <c r="T524" s="39">
        <v>0</v>
      </c>
      <c r="U524" s="39">
        <v>0</v>
      </c>
      <c r="V524" s="39">
        <v>0</v>
      </c>
      <c r="W524" s="39">
        <v>0</v>
      </c>
      <c r="X524" s="39">
        <v>0</v>
      </c>
      <c r="Y524" s="39">
        <v>0</v>
      </c>
      <c r="Z524" s="39">
        <v>0</v>
      </c>
      <c r="AA524" s="39">
        <v>0</v>
      </c>
      <c r="AB524" s="39">
        <v>0</v>
      </c>
      <c r="AC524" s="39">
        <v>0</v>
      </c>
      <c r="AD524" s="39">
        <v>0</v>
      </c>
      <c r="AE524" s="39">
        <f t="shared" ref="AE524" si="146">R524-E524</f>
        <v>0</v>
      </c>
      <c r="AF524" s="65">
        <v>0</v>
      </c>
      <c r="AG524" s="39">
        <f t="shared" ref="AG524" si="147">S524-F524</f>
        <v>0</v>
      </c>
      <c r="AH524" s="65">
        <v>0</v>
      </c>
      <c r="AI524" s="40" t="s">
        <v>37</v>
      </c>
      <c r="AJ524" s="15"/>
      <c r="AK524" s="20"/>
      <c r="AM524" s="20"/>
      <c r="AV524" s="15"/>
      <c r="AW524" s="15"/>
      <c r="AX524" s="15"/>
      <c r="AY524" s="15"/>
      <c r="AZ524" s="15"/>
      <c r="BA524" s="15"/>
      <c r="BB524" s="15"/>
      <c r="BC524" s="15"/>
      <c r="BD524" s="15"/>
      <c r="BE524" s="15"/>
      <c r="BF524" s="15"/>
      <c r="BG524" s="15"/>
      <c r="BH524" s="15"/>
      <c r="BI524" s="15"/>
      <c r="BJ524" s="15"/>
      <c r="BK524" s="15"/>
      <c r="BL524" s="15"/>
    </row>
    <row r="525" spans="1:64" ht="63" x14ac:dyDescent="0.25">
      <c r="A525" s="37" t="s">
        <v>1143</v>
      </c>
      <c r="B525" s="44" t="s">
        <v>1358</v>
      </c>
      <c r="C525" s="39" t="s">
        <v>1359</v>
      </c>
      <c r="D525" s="39" t="s">
        <v>37</v>
      </c>
      <c r="E525" s="39" t="s">
        <v>37</v>
      </c>
      <c r="F525" s="39" t="s">
        <v>37</v>
      </c>
      <c r="G525" s="39" t="s">
        <v>37</v>
      </c>
      <c r="H525" s="39" t="s">
        <v>37</v>
      </c>
      <c r="I525" s="39" t="s">
        <v>37</v>
      </c>
      <c r="J525" s="39" t="s">
        <v>37</v>
      </c>
      <c r="K525" s="39" t="s">
        <v>37</v>
      </c>
      <c r="L525" s="39" t="s">
        <v>37</v>
      </c>
      <c r="M525" s="39" t="s">
        <v>37</v>
      </c>
      <c r="N525" s="39" t="s">
        <v>37</v>
      </c>
      <c r="O525" s="39" t="s">
        <v>37</v>
      </c>
      <c r="P525" s="39" t="s">
        <v>37</v>
      </c>
      <c r="Q525" s="39" t="s">
        <v>37</v>
      </c>
      <c r="R525" s="39">
        <v>0</v>
      </c>
      <c r="S525" s="39">
        <v>10295.847099999999</v>
      </c>
      <c r="T525" s="39">
        <v>0</v>
      </c>
      <c r="U525" s="39">
        <v>0</v>
      </c>
      <c r="V525" s="39">
        <v>0</v>
      </c>
      <c r="W525" s="39">
        <v>0</v>
      </c>
      <c r="X525" s="39" t="s">
        <v>1358</v>
      </c>
      <c r="Y525" s="39">
        <v>1</v>
      </c>
      <c r="Z525" s="39">
        <v>0</v>
      </c>
      <c r="AA525" s="39">
        <v>0</v>
      </c>
      <c r="AB525" s="39">
        <v>0</v>
      </c>
      <c r="AC525" s="39">
        <v>0</v>
      </c>
      <c r="AD525" s="39">
        <v>0</v>
      </c>
      <c r="AE525" s="39" t="s">
        <v>37</v>
      </c>
      <c r="AF525" s="65" t="s">
        <v>37</v>
      </c>
      <c r="AG525" s="39" t="s">
        <v>37</v>
      </c>
      <c r="AH525" s="65" t="s">
        <v>37</v>
      </c>
      <c r="AI525" s="40" t="s">
        <v>951</v>
      </c>
      <c r="AJ525" s="15"/>
      <c r="AK525" s="20"/>
      <c r="AM525" s="20"/>
      <c r="AV525" s="15"/>
      <c r="AW525" s="15"/>
      <c r="AX525" s="15"/>
      <c r="AY525" s="15"/>
      <c r="AZ525" s="15"/>
      <c r="BA525" s="15"/>
      <c r="BB525" s="15"/>
      <c r="BC525" s="15"/>
      <c r="BD525" s="15"/>
      <c r="BE525" s="15"/>
      <c r="BF525" s="15"/>
      <c r="BG525" s="15"/>
      <c r="BH525" s="15"/>
      <c r="BI525" s="15"/>
      <c r="BJ525" s="15"/>
      <c r="BK525" s="15"/>
      <c r="BL525" s="15"/>
    </row>
    <row r="526" spans="1:64" ht="31.5" x14ac:dyDescent="0.25">
      <c r="A526" s="37" t="s">
        <v>1143</v>
      </c>
      <c r="B526" s="44" t="s">
        <v>1360</v>
      </c>
      <c r="C526" s="39" t="s">
        <v>1361</v>
      </c>
      <c r="D526" s="39" t="s">
        <v>37</v>
      </c>
      <c r="E526" s="39" t="s">
        <v>37</v>
      </c>
      <c r="F526" s="39" t="s">
        <v>37</v>
      </c>
      <c r="G526" s="39" t="s">
        <v>37</v>
      </c>
      <c r="H526" s="39" t="s">
        <v>37</v>
      </c>
      <c r="I526" s="39" t="s">
        <v>37</v>
      </c>
      <c r="J526" s="39" t="s">
        <v>37</v>
      </c>
      <c r="K526" s="39" t="s">
        <v>37</v>
      </c>
      <c r="L526" s="39" t="s">
        <v>37</v>
      </c>
      <c r="M526" s="39" t="s">
        <v>37</v>
      </c>
      <c r="N526" s="39" t="s">
        <v>37</v>
      </c>
      <c r="O526" s="39" t="s">
        <v>37</v>
      </c>
      <c r="P526" s="39" t="s">
        <v>37</v>
      </c>
      <c r="Q526" s="39" t="s">
        <v>37</v>
      </c>
      <c r="R526" s="39">
        <v>0</v>
      </c>
      <c r="S526" s="39">
        <v>9.9000000000000005E-2</v>
      </c>
      <c r="T526" s="39">
        <v>0</v>
      </c>
      <c r="U526" s="39">
        <v>0</v>
      </c>
      <c r="V526" s="39">
        <v>0.47699999999999998</v>
      </c>
      <c r="W526" s="39">
        <v>0</v>
      </c>
      <c r="X526" s="39" t="s">
        <v>1362</v>
      </c>
      <c r="Y526" s="39">
        <v>0</v>
      </c>
      <c r="Z526" s="39">
        <v>0</v>
      </c>
      <c r="AA526" s="39">
        <v>0</v>
      </c>
      <c r="AB526" s="39">
        <v>0</v>
      </c>
      <c r="AC526" s="39">
        <v>0</v>
      </c>
      <c r="AD526" s="39">
        <v>0</v>
      </c>
      <c r="AE526" s="39" t="s">
        <v>37</v>
      </c>
      <c r="AF526" s="65" t="s">
        <v>37</v>
      </c>
      <c r="AG526" s="39" t="s">
        <v>37</v>
      </c>
      <c r="AH526" s="65" t="s">
        <v>37</v>
      </c>
      <c r="AI526" s="40" t="s">
        <v>1363</v>
      </c>
      <c r="AJ526" s="15"/>
      <c r="AK526" s="20"/>
      <c r="AM526" s="20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/>
      <c r="BF526" s="15"/>
      <c r="BG526" s="15"/>
      <c r="BH526" s="15"/>
      <c r="BI526" s="15"/>
      <c r="BJ526" s="15"/>
      <c r="BK526" s="15"/>
      <c r="BL526" s="15"/>
    </row>
    <row r="527" spans="1:64" x14ac:dyDescent="0.25">
      <c r="A527" s="27" t="s">
        <v>1364</v>
      </c>
      <c r="B527" s="28" t="s">
        <v>1365</v>
      </c>
      <c r="C527" s="29" t="s">
        <v>36</v>
      </c>
      <c r="D527" s="30">
        <f t="shared" ref="D527:AE527" si="148">SUM(D528,D543,D553,D584,D591,D597,D598)</f>
        <v>4416.8233635799998</v>
      </c>
      <c r="E527" s="30">
        <f t="shared" si="148"/>
        <v>0</v>
      </c>
      <c r="F527" s="30">
        <f t="shared" si="148"/>
        <v>1149.1978928599999</v>
      </c>
      <c r="G527" s="30">
        <f t="shared" si="148"/>
        <v>0</v>
      </c>
      <c r="H527" s="30">
        <f t="shared" si="148"/>
        <v>0</v>
      </c>
      <c r="I527" s="30">
        <f t="shared" si="148"/>
        <v>0</v>
      </c>
      <c r="J527" s="30">
        <f t="shared" si="148"/>
        <v>0</v>
      </c>
      <c r="K527" s="30">
        <f t="shared" si="148"/>
        <v>0</v>
      </c>
      <c r="L527" s="30">
        <f t="shared" si="148"/>
        <v>26</v>
      </c>
      <c r="M527" s="30">
        <f t="shared" si="148"/>
        <v>0</v>
      </c>
      <c r="N527" s="30">
        <f t="shared" si="148"/>
        <v>0</v>
      </c>
      <c r="O527" s="30">
        <f t="shared" si="148"/>
        <v>0</v>
      </c>
      <c r="P527" s="30">
        <f t="shared" si="148"/>
        <v>0</v>
      </c>
      <c r="Q527" s="30">
        <f t="shared" si="148"/>
        <v>0</v>
      </c>
      <c r="R527" s="30">
        <f t="shared" si="148"/>
        <v>0</v>
      </c>
      <c r="S527" s="30">
        <f t="shared" si="148"/>
        <v>387.67603997000003</v>
      </c>
      <c r="T527" s="30">
        <f t="shared" si="148"/>
        <v>0</v>
      </c>
      <c r="U527" s="30">
        <f t="shared" si="148"/>
        <v>0</v>
      </c>
      <c r="V527" s="30">
        <f t="shared" si="148"/>
        <v>0.13</v>
      </c>
      <c r="W527" s="30">
        <f t="shared" si="148"/>
        <v>0</v>
      </c>
      <c r="X527" s="30">
        <f t="shared" si="148"/>
        <v>0</v>
      </c>
      <c r="Y527" s="30">
        <f t="shared" si="148"/>
        <v>28</v>
      </c>
      <c r="Z527" s="30">
        <f t="shared" si="148"/>
        <v>0</v>
      </c>
      <c r="AA527" s="30">
        <f t="shared" si="148"/>
        <v>0</v>
      </c>
      <c r="AB527" s="30">
        <f t="shared" si="148"/>
        <v>0</v>
      </c>
      <c r="AC527" s="30">
        <f t="shared" si="148"/>
        <v>0</v>
      </c>
      <c r="AD527" s="30">
        <f t="shared" si="148"/>
        <v>0</v>
      </c>
      <c r="AE527" s="30">
        <f t="shared" si="148"/>
        <v>0</v>
      </c>
      <c r="AF527" s="31">
        <v>0</v>
      </c>
      <c r="AG527" s="30">
        <f>SUM(AG528,AG543,AG553,AG584,AG591,AG597,AG598)</f>
        <v>-888.64868250000006</v>
      </c>
      <c r="AH527" s="31">
        <f t="shared" ref="AH527:AH562" si="149">AG527/F527</f>
        <v>-0.77327733371354079</v>
      </c>
      <c r="AI527" s="32" t="s">
        <v>37</v>
      </c>
      <c r="AJ527" s="15"/>
      <c r="AK527" s="20"/>
      <c r="AM527" s="20"/>
      <c r="AV527" s="15"/>
      <c r="AW527" s="15"/>
      <c r="AX527" s="15"/>
      <c r="AY527" s="15"/>
      <c r="AZ527" s="15"/>
      <c r="BA527" s="15"/>
      <c r="BB527" s="15"/>
      <c r="BC527" s="15"/>
      <c r="BD527" s="15"/>
      <c r="BE527" s="15"/>
      <c r="BF527" s="15"/>
      <c r="BG527" s="15"/>
      <c r="BH527" s="15"/>
      <c r="BI527" s="15"/>
      <c r="BJ527" s="15"/>
      <c r="BK527" s="15"/>
      <c r="BL527" s="15"/>
    </row>
    <row r="528" spans="1:64" ht="31.5" x14ac:dyDescent="0.25">
      <c r="A528" s="27" t="s">
        <v>1366</v>
      </c>
      <c r="B528" s="28" t="s">
        <v>55</v>
      </c>
      <c r="C528" s="29" t="s">
        <v>36</v>
      </c>
      <c r="D528" s="30">
        <f t="shared" ref="D528:AE528" si="150">D529+D533+D536+D542</f>
        <v>120.934</v>
      </c>
      <c r="E528" s="30">
        <f t="shared" si="150"/>
        <v>0</v>
      </c>
      <c r="F528" s="30">
        <f t="shared" si="150"/>
        <v>120.934</v>
      </c>
      <c r="G528" s="30">
        <f t="shared" si="150"/>
        <v>0</v>
      </c>
      <c r="H528" s="30">
        <f t="shared" si="150"/>
        <v>0</v>
      </c>
      <c r="I528" s="30">
        <f t="shared" si="150"/>
        <v>0</v>
      </c>
      <c r="J528" s="30">
        <f t="shared" si="150"/>
        <v>0</v>
      </c>
      <c r="K528" s="30">
        <f t="shared" si="150"/>
        <v>0</v>
      </c>
      <c r="L528" s="30">
        <f t="shared" si="150"/>
        <v>1</v>
      </c>
      <c r="M528" s="30">
        <f t="shared" si="150"/>
        <v>0</v>
      </c>
      <c r="N528" s="30">
        <f t="shared" si="150"/>
        <v>0</v>
      </c>
      <c r="O528" s="30">
        <f t="shared" si="150"/>
        <v>0</v>
      </c>
      <c r="P528" s="30">
        <f t="shared" si="150"/>
        <v>0</v>
      </c>
      <c r="Q528" s="30">
        <f t="shared" si="150"/>
        <v>0</v>
      </c>
      <c r="R528" s="30">
        <f t="shared" si="150"/>
        <v>0</v>
      </c>
      <c r="S528" s="30">
        <f t="shared" si="150"/>
        <v>0</v>
      </c>
      <c r="T528" s="30">
        <f t="shared" si="150"/>
        <v>0</v>
      </c>
      <c r="U528" s="30">
        <f t="shared" si="150"/>
        <v>0</v>
      </c>
      <c r="V528" s="30">
        <f t="shared" si="150"/>
        <v>0</v>
      </c>
      <c r="W528" s="30">
        <f t="shared" si="150"/>
        <v>0</v>
      </c>
      <c r="X528" s="30">
        <f t="shared" si="150"/>
        <v>0</v>
      </c>
      <c r="Y528" s="30">
        <f t="shared" si="150"/>
        <v>0</v>
      </c>
      <c r="Z528" s="30">
        <f t="shared" si="150"/>
        <v>0</v>
      </c>
      <c r="AA528" s="30">
        <f t="shared" si="150"/>
        <v>0</v>
      </c>
      <c r="AB528" s="30">
        <f t="shared" si="150"/>
        <v>0</v>
      </c>
      <c r="AC528" s="30">
        <f t="shared" si="150"/>
        <v>0</v>
      </c>
      <c r="AD528" s="30">
        <f t="shared" si="150"/>
        <v>0</v>
      </c>
      <c r="AE528" s="30">
        <f t="shared" si="150"/>
        <v>0</v>
      </c>
      <c r="AF528" s="31">
        <v>0</v>
      </c>
      <c r="AG528" s="30">
        <f>AG529+AG533+AG536+AG542</f>
        <v>-120.934</v>
      </c>
      <c r="AH528" s="31">
        <f t="shared" si="149"/>
        <v>-1</v>
      </c>
      <c r="AI528" s="32" t="s">
        <v>37</v>
      </c>
      <c r="AJ528" s="15"/>
      <c r="AK528" s="20"/>
      <c r="AM528" s="20"/>
      <c r="AV528" s="15"/>
      <c r="AW528" s="15"/>
      <c r="AX528" s="15"/>
      <c r="AY528" s="15"/>
      <c r="AZ528" s="15"/>
      <c r="BA528" s="15"/>
      <c r="BB528" s="15"/>
      <c r="BC528" s="15"/>
      <c r="BD528" s="15"/>
      <c r="BE528" s="15"/>
      <c r="BF528" s="15"/>
      <c r="BG528" s="15"/>
      <c r="BH528" s="15"/>
      <c r="BI528" s="15"/>
      <c r="BJ528" s="15"/>
      <c r="BK528" s="15"/>
      <c r="BL528" s="15"/>
    </row>
    <row r="529" spans="1:64" ht="63" x14ac:dyDescent="0.25">
      <c r="A529" s="27" t="s">
        <v>1367</v>
      </c>
      <c r="B529" s="28" t="s">
        <v>57</v>
      </c>
      <c r="C529" s="29" t="s">
        <v>36</v>
      </c>
      <c r="D529" s="30">
        <f t="shared" ref="D529:AG529" si="151">D530+D531</f>
        <v>120.934</v>
      </c>
      <c r="E529" s="30">
        <f t="shared" si="151"/>
        <v>0</v>
      </c>
      <c r="F529" s="30">
        <f t="shared" si="151"/>
        <v>120.934</v>
      </c>
      <c r="G529" s="30">
        <f t="shared" si="151"/>
        <v>0</v>
      </c>
      <c r="H529" s="30">
        <f t="shared" si="151"/>
        <v>0</v>
      </c>
      <c r="I529" s="30">
        <f t="shared" si="151"/>
        <v>0</v>
      </c>
      <c r="J529" s="30">
        <f t="shared" si="151"/>
        <v>0</v>
      </c>
      <c r="K529" s="30">
        <f t="shared" si="151"/>
        <v>0</v>
      </c>
      <c r="L529" s="30">
        <f t="shared" si="151"/>
        <v>1</v>
      </c>
      <c r="M529" s="30">
        <f t="shared" si="151"/>
        <v>0</v>
      </c>
      <c r="N529" s="30">
        <f t="shared" si="151"/>
        <v>0</v>
      </c>
      <c r="O529" s="30">
        <f t="shared" si="151"/>
        <v>0</v>
      </c>
      <c r="P529" s="30">
        <f t="shared" si="151"/>
        <v>0</v>
      </c>
      <c r="Q529" s="30">
        <f t="shared" si="151"/>
        <v>0</v>
      </c>
      <c r="R529" s="30">
        <f t="shared" si="151"/>
        <v>0</v>
      </c>
      <c r="S529" s="30">
        <f t="shared" si="151"/>
        <v>0</v>
      </c>
      <c r="T529" s="30">
        <f t="shared" si="151"/>
        <v>0</v>
      </c>
      <c r="U529" s="30">
        <f t="shared" si="151"/>
        <v>0</v>
      </c>
      <c r="V529" s="30">
        <f t="shared" si="151"/>
        <v>0</v>
      </c>
      <c r="W529" s="30">
        <f t="shared" si="151"/>
        <v>0</v>
      </c>
      <c r="X529" s="30">
        <f t="shared" si="151"/>
        <v>0</v>
      </c>
      <c r="Y529" s="30">
        <f t="shared" si="151"/>
        <v>0</v>
      </c>
      <c r="Z529" s="30">
        <f t="shared" si="151"/>
        <v>0</v>
      </c>
      <c r="AA529" s="30">
        <f t="shared" si="151"/>
        <v>0</v>
      </c>
      <c r="AB529" s="30">
        <f t="shared" si="151"/>
        <v>0</v>
      </c>
      <c r="AC529" s="30">
        <f t="shared" si="151"/>
        <v>0</v>
      </c>
      <c r="AD529" s="30">
        <f t="shared" si="151"/>
        <v>0</v>
      </c>
      <c r="AE529" s="30">
        <f t="shared" si="151"/>
        <v>0</v>
      </c>
      <c r="AF529" s="31">
        <v>0</v>
      </c>
      <c r="AG529" s="30">
        <f t="shared" si="151"/>
        <v>-120.934</v>
      </c>
      <c r="AH529" s="31">
        <f t="shared" si="149"/>
        <v>-1</v>
      </c>
      <c r="AI529" s="32" t="s">
        <v>37</v>
      </c>
      <c r="AJ529" s="15"/>
      <c r="AK529" s="20"/>
      <c r="AM529" s="20"/>
      <c r="AV529" s="15"/>
      <c r="AW529" s="15"/>
      <c r="AX529" s="15"/>
      <c r="AY529" s="15"/>
      <c r="AZ529" s="15"/>
      <c r="BA529" s="15"/>
      <c r="BB529" s="15"/>
      <c r="BC529" s="15"/>
      <c r="BD529" s="15"/>
      <c r="BE529" s="15"/>
      <c r="BF529" s="15"/>
      <c r="BG529" s="15"/>
      <c r="BH529" s="15"/>
      <c r="BI529" s="15"/>
      <c r="BJ529" s="15"/>
      <c r="BK529" s="15"/>
      <c r="BL529" s="15"/>
    </row>
    <row r="530" spans="1:64" x14ac:dyDescent="0.25">
      <c r="A530" s="28" t="s">
        <v>1368</v>
      </c>
      <c r="B530" s="28" t="s">
        <v>1369</v>
      </c>
      <c r="C530" s="29" t="s">
        <v>36</v>
      </c>
      <c r="D530" s="30">
        <v>0</v>
      </c>
      <c r="E530" s="30">
        <v>0</v>
      </c>
      <c r="F530" s="30">
        <v>0</v>
      </c>
      <c r="G530" s="30">
        <v>0</v>
      </c>
      <c r="H530" s="30">
        <v>0</v>
      </c>
      <c r="I530" s="30">
        <v>0</v>
      </c>
      <c r="J530" s="30">
        <v>0</v>
      </c>
      <c r="K530" s="30">
        <v>0</v>
      </c>
      <c r="L530" s="30">
        <v>0</v>
      </c>
      <c r="M530" s="30">
        <v>0</v>
      </c>
      <c r="N530" s="30">
        <v>0</v>
      </c>
      <c r="O530" s="30">
        <v>0</v>
      </c>
      <c r="P530" s="30">
        <v>0</v>
      </c>
      <c r="Q530" s="30">
        <v>0</v>
      </c>
      <c r="R530" s="30">
        <v>0</v>
      </c>
      <c r="S530" s="30">
        <v>0</v>
      </c>
      <c r="T530" s="30">
        <v>0</v>
      </c>
      <c r="U530" s="30">
        <v>0</v>
      </c>
      <c r="V530" s="30">
        <v>0</v>
      </c>
      <c r="W530" s="30">
        <v>0</v>
      </c>
      <c r="X530" s="30">
        <v>0</v>
      </c>
      <c r="Y530" s="30">
        <v>0</v>
      </c>
      <c r="Z530" s="30">
        <v>0</v>
      </c>
      <c r="AA530" s="30">
        <v>0</v>
      </c>
      <c r="AB530" s="30">
        <v>0</v>
      </c>
      <c r="AC530" s="30">
        <v>0</v>
      </c>
      <c r="AD530" s="30">
        <v>0</v>
      </c>
      <c r="AE530" s="30">
        <v>0</v>
      </c>
      <c r="AF530" s="31">
        <v>0</v>
      </c>
      <c r="AG530" s="30">
        <v>0</v>
      </c>
      <c r="AH530" s="31">
        <v>0</v>
      </c>
      <c r="AI530" s="32" t="s">
        <v>37</v>
      </c>
      <c r="AJ530" s="15"/>
      <c r="AK530" s="20"/>
      <c r="AM530" s="20"/>
      <c r="AV530" s="15"/>
      <c r="AW530" s="15"/>
      <c r="AX530" s="15"/>
      <c r="AY530" s="15"/>
      <c r="AZ530" s="15"/>
      <c r="BA530" s="15"/>
      <c r="BB530" s="15"/>
      <c r="BC530" s="15"/>
      <c r="BD530" s="15"/>
      <c r="BE530" s="15"/>
      <c r="BF530" s="15"/>
      <c r="BG530" s="15"/>
      <c r="BH530" s="15"/>
      <c r="BI530" s="15"/>
      <c r="BJ530" s="15"/>
      <c r="BK530" s="15"/>
      <c r="BL530" s="15"/>
    </row>
    <row r="531" spans="1:64" x14ac:dyDescent="0.25">
      <c r="A531" s="29" t="s">
        <v>1370</v>
      </c>
      <c r="B531" s="28" t="s">
        <v>1371</v>
      </c>
      <c r="C531" s="29" t="s">
        <v>36</v>
      </c>
      <c r="D531" s="30">
        <f>SUM(D532)</f>
        <v>120.934</v>
      </c>
      <c r="E531" s="30">
        <f t="shared" ref="E531:AG531" si="152">SUM(E532)</f>
        <v>0</v>
      </c>
      <c r="F531" s="30">
        <f t="shared" si="152"/>
        <v>120.934</v>
      </c>
      <c r="G531" s="30">
        <f t="shared" si="152"/>
        <v>0</v>
      </c>
      <c r="H531" s="30">
        <f t="shared" si="152"/>
        <v>0</v>
      </c>
      <c r="I531" s="30">
        <f t="shared" si="152"/>
        <v>0</v>
      </c>
      <c r="J531" s="30">
        <f t="shared" si="152"/>
        <v>0</v>
      </c>
      <c r="K531" s="30">
        <f t="shared" si="152"/>
        <v>0</v>
      </c>
      <c r="L531" s="30">
        <f t="shared" si="152"/>
        <v>1</v>
      </c>
      <c r="M531" s="30">
        <f t="shared" si="152"/>
        <v>0</v>
      </c>
      <c r="N531" s="30">
        <f t="shared" si="152"/>
        <v>0</v>
      </c>
      <c r="O531" s="30">
        <f t="shared" si="152"/>
        <v>0</v>
      </c>
      <c r="P531" s="30">
        <f t="shared" si="152"/>
        <v>0</v>
      </c>
      <c r="Q531" s="30">
        <f t="shared" si="152"/>
        <v>0</v>
      </c>
      <c r="R531" s="30">
        <f t="shared" si="152"/>
        <v>0</v>
      </c>
      <c r="S531" s="30">
        <f t="shared" si="152"/>
        <v>0</v>
      </c>
      <c r="T531" s="30">
        <f t="shared" si="152"/>
        <v>0</v>
      </c>
      <c r="U531" s="30">
        <f t="shared" si="152"/>
        <v>0</v>
      </c>
      <c r="V531" s="30">
        <f t="shared" si="152"/>
        <v>0</v>
      </c>
      <c r="W531" s="30">
        <f t="shared" si="152"/>
        <v>0</v>
      </c>
      <c r="X531" s="30">
        <f t="shared" si="152"/>
        <v>0</v>
      </c>
      <c r="Y531" s="30">
        <f t="shared" si="152"/>
        <v>0</v>
      </c>
      <c r="Z531" s="30">
        <f t="shared" si="152"/>
        <v>0</v>
      </c>
      <c r="AA531" s="30">
        <f t="shared" si="152"/>
        <v>0</v>
      </c>
      <c r="AB531" s="30">
        <f t="shared" si="152"/>
        <v>0</v>
      </c>
      <c r="AC531" s="30">
        <f t="shared" si="152"/>
        <v>0</v>
      </c>
      <c r="AD531" s="30">
        <f t="shared" si="152"/>
        <v>0</v>
      </c>
      <c r="AE531" s="30">
        <f t="shared" si="152"/>
        <v>0</v>
      </c>
      <c r="AF531" s="31">
        <v>0</v>
      </c>
      <c r="AG531" s="30">
        <f t="shared" si="152"/>
        <v>-120.934</v>
      </c>
      <c r="AH531" s="31">
        <f t="shared" ref="AH531" si="153">AG531/F531</f>
        <v>-1</v>
      </c>
      <c r="AI531" s="32" t="s">
        <v>37</v>
      </c>
      <c r="AJ531" s="15"/>
      <c r="AK531" s="20"/>
      <c r="AM531" s="20"/>
      <c r="AV531" s="15"/>
      <c r="AW531" s="15"/>
      <c r="AX531" s="15"/>
      <c r="AY531" s="15"/>
      <c r="AZ531" s="15"/>
      <c r="BA531" s="15"/>
      <c r="BB531" s="15"/>
      <c r="BC531" s="15"/>
      <c r="BD531" s="15"/>
      <c r="BE531" s="15"/>
      <c r="BF531" s="15"/>
      <c r="BG531" s="15"/>
      <c r="BH531" s="15"/>
      <c r="BI531" s="15"/>
      <c r="BJ531" s="15"/>
      <c r="BK531" s="15"/>
      <c r="BL531" s="15"/>
    </row>
    <row r="532" spans="1:64" ht="42" customHeight="1" x14ac:dyDescent="0.25">
      <c r="A532" s="52" t="s">
        <v>1370</v>
      </c>
      <c r="B532" s="50" t="s">
        <v>1372</v>
      </c>
      <c r="C532" s="52" t="s">
        <v>1373</v>
      </c>
      <c r="D532" s="39">
        <v>120.934</v>
      </c>
      <c r="E532" s="39">
        <v>0</v>
      </c>
      <c r="F532" s="39">
        <v>120.934</v>
      </c>
      <c r="G532" s="39">
        <v>0</v>
      </c>
      <c r="H532" s="39">
        <v>0</v>
      </c>
      <c r="I532" s="39">
        <v>0</v>
      </c>
      <c r="J532" s="39">
        <v>0</v>
      </c>
      <c r="K532" s="39" t="s">
        <v>1374</v>
      </c>
      <c r="L532" s="39">
        <v>1</v>
      </c>
      <c r="M532" s="39">
        <v>0</v>
      </c>
      <c r="N532" s="39">
        <v>0</v>
      </c>
      <c r="O532" s="39">
        <v>0</v>
      </c>
      <c r="P532" s="39">
        <v>0</v>
      </c>
      <c r="Q532" s="39">
        <v>0</v>
      </c>
      <c r="R532" s="39">
        <v>0</v>
      </c>
      <c r="S532" s="39">
        <v>0</v>
      </c>
      <c r="T532" s="39">
        <v>0</v>
      </c>
      <c r="U532" s="39">
        <v>0</v>
      </c>
      <c r="V532" s="39">
        <v>0</v>
      </c>
      <c r="W532" s="39">
        <v>0</v>
      </c>
      <c r="X532" s="39">
        <v>0</v>
      </c>
      <c r="Y532" s="39">
        <v>0</v>
      </c>
      <c r="Z532" s="39">
        <v>0</v>
      </c>
      <c r="AA532" s="39">
        <v>0</v>
      </c>
      <c r="AB532" s="39">
        <v>0</v>
      </c>
      <c r="AC532" s="39">
        <v>0</v>
      </c>
      <c r="AD532" s="39">
        <v>0</v>
      </c>
      <c r="AE532" s="39">
        <f>R532-E532</f>
        <v>0</v>
      </c>
      <c r="AF532" s="65">
        <v>0</v>
      </c>
      <c r="AG532" s="39">
        <f t="shared" ref="AG532" si="154">S532-F532</f>
        <v>-120.934</v>
      </c>
      <c r="AH532" s="65">
        <f>AG532/F532</f>
        <v>-1</v>
      </c>
      <c r="AI532" s="40" t="s">
        <v>1375</v>
      </c>
      <c r="AJ532" s="15"/>
      <c r="AK532" s="20"/>
      <c r="AM532" s="20"/>
      <c r="AV532" s="15"/>
      <c r="AW532" s="15"/>
      <c r="AX532" s="15"/>
      <c r="AY532" s="15"/>
      <c r="AZ532" s="15"/>
      <c r="BA532" s="15"/>
      <c r="BB532" s="15"/>
      <c r="BC532" s="15"/>
      <c r="BD532" s="15"/>
      <c r="BE532" s="15"/>
      <c r="BF532" s="15"/>
      <c r="BG532" s="15"/>
      <c r="BH532" s="15"/>
      <c r="BI532" s="15"/>
      <c r="BJ532" s="15"/>
      <c r="BK532" s="15"/>
      <c r="BL532" s="15"/>
    </row>
    <row r="533" spans="1:64" ht="47.25" x14ac:dyDescent="0.25">
      <c r="A533" s="29" t="s">
        <v>1376</v>
      </c>
      <c r="B533" s="28" t="s">
        <v>63</v>
      </c>
      <c r="C533" s="29" t="s">
        <v>36</v>
      </c>
      <c r="D533" s="30">
        <v>0</v>
      </c>
      <c r="E533" s="30">
        <v>0</v>
      </c>
      <c r="F533" s="30">
        <v>0</v>
      </c>
      <c r="G533" s="30">
        <v>0</v>
      </c>
      <c r="H533" s="30">
        <v>0</v>
      </c>
      <c r="I533" s="30">
        <v>0</v>
      </c>
      <c r="J533" s="30">
        <v>0</v>
      </c>
      <c r="K533" s="30">
        <v>0</v>
      </c>
      <c r="L533" s="30">
        <v>0</v>
      </c>
      <c r="M533" s="30">
        <v>0</v>
      </c>
      <c r="N533" s="30">
        <v>0</v>
      </c>
      <c r="O533" s="30">
        <v>0</v>
      </c>
      <c r="P533" s="30">
        <v>0</v>
      </c>
      <c r="Q533" s="30">
        <v>0</v>
      </c>
      <c r="R533" s="30">
        <v>0</v>
      </c>
      <c r="S533" s="30">
        <v>0</v>
      </c>
      <c r="T533" s="30">
        <v>0</v>
      </c>
      <c r="U533" s="30">
        <v>0</v>
      </c>
      <c r="V533" s="30">
        <v>0</v>
      </c>
      <c r="W533" s="30">
        <v>0</v>
      </c>
      <c r="X533" s="30">
        <v>0</v>
      </c>
      <c r="Y533" s="30">
        <v>0</v>
      </c>
      <c r="Z533" s="30">
        <v>0</v>
      </c>
      <c r="AA533" s="30">
        <v>0</v>
      </c>
      <c r="AB533" s="30">
        <v>0</v>
      </c>
      <c r="AC533" s="30">
        <v>0</v>
      </c>
      <c r="AD533" s="30">
        <v>0</v>
      </c>
      <c r="AE533" s="30">
        <v>0</v>
      </c>
      <c r="AF533" s="31">
        <v>0</v>
      </c>
      <c r="AG533" s="30">
        <v>0</v>
      </c>
      <c r="AH533" s="31">
        <v>0</v>
      </c>
      <c r="AI533" s="32" t="s">
        <v>37</v>
      </c>
      <c r="AJ533" s="15"/>
      <c r="AK533" s="20"/>
      <c r="AM533" s="20"/>
      <c r="AV533" s="15"/>
      <c r="AW533" s="15"/>
      <c r="AX533" s="15"/>
      <c r="AY533" s="15"/>
      <c r="AZ533" s="15"/>
      <c r="BA533" s="15"/>
      <c r="BB533" s="15"/>
      <c r="BC533" s="15"/>
      <c r="BD533" s="15"/>
      <c r="BE533" s="15"/>
      <c r="BF533" s="15"/>
      <c r="BG533" s="15"/>
      <c r="BH533" s="15"/>
      <c r="BI533" s="15"/>
      <c r="BJ533" s="15"/>
      <c r="BK533" s="15"/>
      <c r="BL533" s="15"/>
    </row>
    <row r="534" spans="1:64" ht="31.5" x14ac:dyDescent="0.25">
      <c r="A534" s="27" t="s">
        <v>1377</v>
      </c>
      <c r="B534" s="28" t="s">
        <v>1378</v>
      </c>
      <c r="C534" s="29" t="s">
        <v>36</v>
      </c>
      <c r="D534" s="30">
        <v>0</v>
      </c>
      <c r="E534" s="30">
        <v>0</v>
      </c>
      <c r="F534" s="30">
        <v>0</v>
      </c>
      <c r="G534" s="30">
        <v>0</v>
      </c>
      <c r="H534" s="30">
        <v>0</v>
      </c>
      <c r="I534" s="30">
        <v>0</v>
      </c>
      <c r="J534" s="30">
        <v>0</v>
      </c>
      <c r="K534" s="30">
        <v>0</v>
      </c>
      <c r="L534" s="30">
        <v>0</v>
      </c>
      <c r="M534" s="30">
        <v>0</v>
      </c>
      <c r="N534" s="30">
        <v>0</v>
      </c>
      <c r="O534" s="30">
        <v>0</v>
      </c>
      <c r="P534" s="30">
        <v>0</v>
      </c>
      <c r="Q534" s="30">
        <v>0</v>
      </c>
      <c r="R534" s="30">
        <v>0</v>
      </c>
      <c r="S534" s="30">
        <v>0</v>
      </c>
      <c r="T534" s="30">
        <v>0</v>
      </c>
      <c r="U534" s="30">
        <v>0</v>
      </c>
      <c r="V534" s="30">
        <v>0</v>
      </c>
      <c r="W534" s="30">
        <v>0</v>
      </c>
      <c r="X534" s="30">
        <v>0</v>
      </c>
      <c r="Y534" s="30">
        <v>0</v>
      </c>
      <c r="Z534" s="30">
        <v>0</v>
      </c>
      <c r="AA534" s="30">
        <v>0</v>
      </c>
      <c r="AB534" s="30">
        <v>0</v>
      </c>
      <c r="AC534" s="30">
        <v>0</v>
      </c>
      <c r="AD534" s="30">
        <v>0</v>
      </c>
      <c r="AE534" s="30">
        <v>0</v>
      </c>
      <c r="AF534" s="31">
        <v>0</v>
      </c>
      <c r="AG534" s="30">
        <v>0</v>
      </c>
      <c r="AH534" s="31">
        <v>0</v>
      </c>
      <c r="AI534" s="32" t="s">
        <v>37</v>
      </c>
      <c r="AJ534" s="15"/>
      <c r="AK534" s="20"/>
      <c r="AM534" s="20"/>
      <c r="AV534" s="15"/>
      <c r="AW534" s="15"/>
      <c r="AX534" s="15"/>
      <c r="AY534" s="15"/>
      <c r="AZ534" s="15"/>
      <c r="BA534" s="15"/>
      <c r="BB534" s="15"/>
      <c r="BC534" s="15"/>
      <c r="BD534" s="15"/>
      <c r="BE534" s="15"/>
      <c r="BF534" s="15"/>
      <c r="BG534" s="15"/>
      <c r="BH534" s="15"/>
      <c r="BI534" s="15"/>
      <c r="BJ534" s="15"/>
      <c r="BK534" s="15"/>
      <c r="BL534" s="15"/>
    </row>
    <row r="535" spans="1:64" ht="31.5" x14ac:dyDescent="0.25">
      <c r="A535" s="27" t="s">
        <v>1379</v>
      </c>
      <c r="B535" s="28" t="s">
        <v>1378</v>
      </c>
      <c r="C535" s="29" t="s">
        <v>36</v>
      </c>
      <c r="D535" s="30">
        <v>0</v>
      </c>
      <c r="E535" s="30">
        <v>0</v>
      </c>
      <c r="F535" s="30">
        <v>0</v>
      </c>
      <c r="G535" s="30">
        <v>0</v>
      </c>
      <c r="H535" s="30">
        <v>0</v>
      </c>
      <c r="I535" s="30">
        <v>0</v>
      </c>
      <c r="J535" s="30">
        <v>0</v>
      </c>
      <c r="K535" s="30">
        <v>0</v>
      </c>
      <c r="L535" s="30">
        <v>0</v>
      </c>
      <c r="M535" s="30">
        <v>0</v>
      </c>
      <c r="N535" s="30">
        <v>0</v>
      </c>
      <c r="O535" s="30">
        <v>0</v>
      </c>
      <c r="P535" s="30">
        <v>0</v>
      </c>
      <c r="Q535" s="30">
        <v>0</v>
      </c>
      <c r="R535" s="30">
        <v>0</v>
      </c>
      <c r="S535" s="30">
        <v>0</v>
      </c>
      <c r="T535" s="30">
        <v>0</v>
      </c>
      <c r="U535" s="30">
        <v>0</v>
      </c>
      <c r="V535" s="30">
        <v>0</v>
      </c>
      <c r="W535" s="30">
        <v>0</v>
      </c>
      <c r="X535" s="30">
        <v>0</v>
      </c>
      <c r="Y535" s="30">
        <v>0</v>
      </c>
      <c r="Z535" s="30">
        <v>0</v>
      </c>
      <c r="AA535" s="30">
        <v>0</v>
      </c>
      <c r="AB535" s="30">
        <v>0</v>
      </c>
      <c r="AC535" s="30">
        <v>0</v>
      </c>
      <c r="AD535" s="30">
        <v>0</v>
      </c>
      <c r="AE535" s="30">
        <v>0</v>
      </c>
      <c r="AF535" s="31">
        <v>0</v>
      </c>
      <c r="AG535" s="30">
        <v>0</v>
      </c>
      <c r="AH535" s="31">
        <v>0</v>
      </c>
      <c r="AI535" s="32" t="s">
        <v>37</v>
      </c>
      <c r="AJ535" s="15"/>
      <c r="AK535" s="20"/>
      <c r="AM535" s="20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  <c r="BF535" s="15"/>
      <c r="BG535" s="15"/>
      <c r="BH535" s="15"/>
      <c r="BI535" s="15"/>
      <c r="BJ535" s="15"/>
      <c r="BK535" s="15"/>
      <c r="BL535" s="15"/>
    </row>
    <row r="536" spans="1:64" ht="47.25" x14ac:dyDescent="0.25">
      <c r="A536" s="27" t="s">
        <v>1380</v>
      </c>
      <c r="B536" s="28" t="s">
        <v>67</v>
      </c>
      <c r="C536" s="29" t="s">
        <v>36</v>
      </c>
      <c r="D536" s="30">
        <f t="shared" ref="D536:AC536" si="155">SUM(D537:D541)</f>
        <v>0</v>
      </c>
      <c r="E536" s="30">
        <f t="shared" si="155"/>
        <v>0</v>
      </c>
      <c r="F536" s="30">
        <f t="shared" si="155"/>
        <v>0</v>
      </c>
      <c r="G536" s="30">
        <f t="shared" si="155"/>
        <v>0</v>
      </c>
      <c r="H536" s="30">
        <f t="shared" si="155"/>
        <v>0</v>
      </c>
      <c r="I536" s="30">
        <f t="shared" si="155"/>
        <v>0</v>
      </c>
      <c r="J536" s="30">
        <f t="shared" si="155"/>
        <v>0</v>
      </c>
      <c r="K536" s="30">
        <f t="shared" si="155"/>
        <v>0</v>
      </c>
      <c r="L536" s="30">
        <f t="shared" si="155"/>
        <v>0</v>
      </c>
      <c r="M536" s="30">
        <f t="shared" si="155"/>
        <v>0</v>
      </c>
      <c r="N536" s="30">
        <f t="shared" si="155"/>
        <v>0</v>
      </c>
      <c r="O536" s="30">
        <f t="shared" si="155"/>
        <v>0</v>
      </c>
      <c r="P536" s="30">
        <f t="shared" si="155"/>
        <v>0</v>
      </c>
      <c r="Q536" s="30">
        <f t="shared" si="155"/>
        <v>0</v>
      </c>
      <c r="R536" s="30">
        <f t="shared" si="155"/>
        <v>0</v>
      </c>
      <c r="S536" s="30">
        <f t="shared" si="155"/>
        <v>0</v>
      </c>
      <c r="T536" s="30">
        <f t="shared" si="155"/>
        <v>0</v>
      </c>
      <c r="U536" s="30">
        <f t="shared" si="155"/>
        <v>0</v>
      </c>
      <c r="V536" s="30">
        <f t="shared" si="155"/>
        <v>0</v>
      </c>
      <c r="W536" s="30">
        <f t="shared" si="155"/>
        <v>0</v>
      </c>
      <c r="X536" s="30">
        <f t="shared" si="155"/>
        <v>0</v>
      </c>
      <c r="Y536" s="30">
        <f t="shared" si="155"/>
        <v>0</v>
      </c>
      <c r="Z536" s="30">
        <f t="shared" si="155"/>
        <v>0</v>
      </c>
      <c r="AA536" s="30">
        <f t="shared" si="155"/>
        <v>0</v>
      </c>
      <c r="AB536" s="30">
        <f t="shared" si="155"/>
        <v>0</v>
      </c>
      <c r="AC536" s="30">
        <f t="shared" si="155"/>
        <v>0</v>
      </c>
      <c r="AD536" s="30">
        <f t="shared" ref="AD536:AG536" si="156">SUM(AD537:AD541)</f>
        <v>0</v>
      </c>
      <c r="AE536" s="30">
        <f t="shared" si="156"/>
        <v>0</v>
      </c>
      <c r="AF536" s="31">
        <v>0</v>
      </c>
      <c r="AG536" s="30">
        <f t="shared" si="156"/>
        <v>0</v>
      </c>
      <c r="AH536" s="31">
        <v>0</v>
      </c>
      <c r="AI536" s="32" t="s">
        <v>37</v>
      </c>
      <c r="AJ536" s="15"/>
      <c r="AK536" s="20"/>
      <c r="AM536" s="20"/>
      <c r="AV536" s="15"/>
      <c r="AW536" s="15"/>
      <c r="AX536" s="15"/>
      <c r="AY536" s="15"/>
      <c r="AZ536" s="15"/>
      <c r="BA536" s="15"/>
      <c r="BB536" s="15"/>
      <c r="BC536" s="15"/>
      <c r="BD536" s="15"/>
      <c r="BE536" s="15"/>
      <c r="BF536" s="15"/>
      <c r="BG536" s="15"/>
      <c r="BH536" s="15"/>
      <c r="BI536" s="15"/>
      <c r="BJ536" s="15"/>
      <c r="BK536" s="15"/>
      <c r="BL536" s="15"/>
    </row>
    <row r="537" spans="1:64" ht="63" x14ac:dyDescent="0.25">
      <c r="A537" s="27" t="s">
        <v>1381</v>
      </c>
      <c r="B537" s="28" t="s">
        <v>69</v>
      </c>
      <c r="C537" s="29" t="s">
        <v>36</v>
      </c>
      <c r="D537" s="30">
        <v>0</v>
      </c>
      <c r="E537" s="30">
        <v>0</v>
      </c>
      <c r="F537" s="30">
        <v>0</v>
      </c>
      <c r="G537" s="30">
        <v>0</v>
      </c>
      <c r="H537" s="30">
        <v>0</v>
      </c>
      <c r="I537" s="30">
        <v>0</v>
      </c>
      <c r="J537" s="30">
        <v>0</v>
      </c>
      <c r="K537" s="30">
        <v>0</v>
      </c>
      <c r="L537" s="30">
        <v>0</v>
      </c>
      <c r="M537" s="30">
        <v>0</v>
      </c>
      <c r="N537" s="30">
        <v>0</v>
      </c>
      <c r="O537" s="30">
        <v>0</v>
      </c>
      <c r="P537" s="30">
        <v>0</v>
      </c>
      <c r="Q537" s="30">
        <v>0</v>
      </c>
      <c r="R537" s="30">
        <v>0</v>
      </c>
      <c r="S537" s="30">
        <v>0</v>
      </c>
      <c r="T537" s="30">
        <v>0</v>
      </c>
      <c r="U537" s="30">
        <v>0</v>
      </c>
      <c r="V537" s="30">
        <v>0</v>
      </c>
      <c r="W537" s="30">
        <v>0</v>
      </c>
      <c r="X537" s="30">
        <v>0</v>
      </c>
      <c r="Y537" s="30">
        <v>0</v>
      </c>
      <c r="Z537" s="30">
        <v>0</v>
      </c>
      <c r="AA537" s="30">
        <v>0</v>
      </c>
      <c r="AB537" s="30">
        <v>0</v>
      </c>
      <c r="AC537" s="30">
        <v>0</v>
      </c>
      <c r="AD537" s="30">
        <v>0</v>
      </c>
      <c r="AE537" s="30">
        <v>0</v>
      </c>
      <c r="AF537" s="31">
        <v>0</v>
      </c>
      <c r="AG537" s="30">
        <v>0</v>
      </c>
      <c r="AH537" s="31">
        <v>0</v>
      </c>
      <c r="AI537" s="32" t="s">
        <v>37</v>
      </c>
      <c r="AJ537" s="15"/>
      <c r="AK537" s="20"/>
      <c r="AM537" s="20"/>
      <c r="AV537" s="15"/>
      <c r="AW537" s="15"/>
      <c r="AX537" s="15"/>
      <c r="AY537" s="15"/>
      <c r="AZ537" s="15"/>
      <c r="BA537" s="15"/>
      <c r="BB537" s="15"/>
      <c r="BC537" s="15"/>
      <c r="BD537" s="15"/>
      <c r="BE537" s="15"/>
      <c r="BF537" s="15"/>
      <c r="BG537" s="15"/>
      <c r="BH537" s="15"/>
      <c r="BI537" s="15"/>
      <c r="BJ537" s="15"/>
      <c r="BK537" s="15"/>
      <c r="BL537" s="15"/>
    </row>
    <row r="538" spans="1:64" ht="63" x14ac:dyDescent="0.25">
      <c r="A538" s="27" t="s">
        <v>1382</v>
      </c>
      <c r="B538" s="28" t="s">
        <v>71</v>
      </c>
      <c r="C538" s="29" t="s">
        <v>36</v>
      </c>
      <c r="D538" s="30">
        <v>0</v>
      </c>
      <c r="E538" s="30">
        <v>0</v>
      </c>
      <c r="F538" s="30">
        <v>0</v>
      </c>
      <c r="G538" s="30">
        <v>0</v>
      </c>
      <c r="H538" s="30">
        <v>0</v>
      </c>
      <c r="I538" s="30">
        <v>0</v>
      </c>
      <c r="J538" s="30">
        <v>0</v>
      </c>
      <c r="K538" s="30">
        <v>0</v>
      </c>
      <c r="L538" s="30">
        <v>0</v>
      </c>
      <c r="M538" s="30">
        <v>0</v>
      </c>
      <c r="N538" s="30">
        <v>0</v>
      </c>
      <c r="O538" s="30">
        <v>0</v>
      </c>
      <c r="P538" s="30">
        <v>0</v>
      </c>
      <c r="Q538" s="30">
        <v>0</v>
      </c>
      <c r="R538" s="30">
        <v>0</v>
      </c>
      <c r="S538" s="30">
        <v>0</v>
      </c>
      <c r="T538" s="30">
        <v>0</v>
      </c>
      <c r="U538" s="30">
        <v>0</v>
      </c>
      <c r="V538" s="30">
        <v>0</v>
      </c>
      <c r="W538" s="30">
        <v>0</v>
      </c>
      <c r="X538" s="30">
        <v>0</v>
      </c>
      <c r="Y538" s="30">
        <v>0</v>
      </c>
      <c r="Z538" s="30">
        <v>0</v>
      </c>
      <c r="AA538" s="30">
        <v>0</v>
      </c>
      <c r="AB538" s="30">
        <v>0</v>
      </c>
      <c r="AC538" s="30">
        <v>0</v>
      </c>
      <c r="AD538" s="30">
        <v>0</v>
      </c>
      <c r="AE538" s="30">
        <v>0</v>
      </c>
      <c r="AF538" s="31">
        <v>0</v>
      </c>
      <c r="AG538" s="30">
        <v>0</v>
      </c>
      <c r="AH538" s="31">
        <v>0</v>
      </c>
      <c r="AI538" s="32" t="s">
        <v>37</v>
      </c>
      <c r="AJ538" s="15"/>
      <c r="AK538" s="20"/>
      <c r="AM538" s="20"/>
      <c r="AV538" s="15"/>
      <c r="AW538" s="15"/>
      <c r="AX538" s="15"/>
      <c r="AY538" s="15"/>
      <c r="AZ538" s="15"/>
      <c r="BA538" s="15"/>
      <c r="BB538" s="15"/>
      <c r="BC538" s="15"/>
      <c r="BD538" s="15"/>
      <c r="BE538" s="15"/>
      <c r="BF538" s="15"/>
      <c r="BG538" s="15"/>
      <c r="BH538" s="15"/>
      <c r="BI538" s="15"/>
      <c r="BJ538" s="15"/>
      <c r="BK538" s="15"/>
      <c r="BL538" s="15"/>
    </row>
    <row r="539" spans="1:64" ht="63" x14ac:dyDescent="0.25">
      <c r="A539" s="27" t="s">
        <v>1383</v>
      </c>
      <c r="B539" s="28" t="s">
        <v>73</v>
      </c>
      <c r="C539" s="29" t="s">
        <v>36</v>
      </c>
      <c r="D539" s="30">
        <v>0</v>
      </c>
      <c r="E539" s="30">
        <v>0</v>
      </c>
      <c r="F539" s="30">
        <v>0</v>
      </c>
      <c r="G539" s="30">
        <v>0</v>
      </c>
      <c r="H539" s="30">
        <v>0</v>
      </c>
      <c r="I539" s="30">
        <v>0</v>
      </c>
      <c r="J539" s="30">
        <v>0</v>
      </c>
      <c r="K539" s="30">
        <v>0</v>
      </c>
      <c r="L539" s="30">
        <v>0</v>
      </c>
      <c r="M539" s="30">
        <v>0</v>
      </c>
      <c r="N539" s="30">
        <v>0</v>
      </c>
      <c r="O539" s="30">
        <v>0</v>
      </c>
      <c r="P539" s="30">
        <v>0</v>
      </c>
      <c r="Q539" s="30">
        <v>0</v>
      </c>
      <c r="R539" s="30">
        <v>0</v>
      </c>
      <c r="S539" s="30">
        <v>0</v>
      </c>
      <c r="T539" s="30">
        <v>0</v>
      </c>
      <c r="U539" s="30">
        <v>0</v>
      </c>
      <c r="V539" s="30">
        <v>0</v>
      </c>
      <c r="W539" s="30">
        <v>0</v>
      </c>
      <c r="X539" s="30">
        <v>0</v>
      </c>
      <c r="Y539" s="30">
        <v>0</v>
      </c>
      <c r="Z539" s="30">
        <v>0</v>
      </c>
      <c r="AA539" s="30">
        <v>0</v>
      </c>
      <c r="AB539" s="30">
        <v>0</v>
      </c>
      <c r="AC539" s="30">
        <v>0</v>
      </c>
      <c r="AD539" s="30">
        <v>0</v>
      </c>
      <c r="AE539" s="30">
        <v>0</v>
      </c>
      <c r="AF539" s="31">
        <v>0</v>
      </c>
      <c r="AG539" s="30">
        <v>0</v>
      </c>
      <c r="AH539" s="31">
        <v>0</v>
      </c>
      <c r="AI539" s="32" t="s">
        <v>37</v>
      </c>
      <c r="AJ539" s="15"/>
      <c r="AK539" s="20"/>
      <c r="AM539" s="20"/>
      <c r="AV539" s="15"/>
      <c r="AW539" s="15"/>
      <c r="AX539" s="15"/>
      <c r="AY539" s="15"/>
      <c r="AZ539" s="15"/>
      <c r="BA539" s="15"/>
      <c r="BB539" s="15"/>
      <c r="BC539" s="15"/>
      <c r="BD539" s="15"/>
      <c r="BE539" s="15"/>
      <c r="BF539" s="15"/>
      <c r="BG539" s="15"/>
      <c r="BH539" s="15"/>
      <c r="BI539" s="15"/>
      <c r="BJ539" s="15"/>
      <c r="BK539" s="15"/>
      <c r="BL539" s="15"/>
    </row>
    <row r="540" spans="1:64" ht="78.75" x14ac:dyDescent="0.25">
      <c r="A540" s="27" t="s">
        <v>1384</v>
      </c>
      <c r="B540" s="28" t="s">
        <v>75</v>
      </c>
      <c r="C540" s="29" t="s">
        <v>36</v>
      </c>
      <c r="D540" s="30">
        <v>0</v>
      </c>
      <c r="E540" s="30">
        <v>0</v>
      </c>
      <c r="F540" s="30">
        <v>0</v>
      </c>
      <c r="G540" s="30">
        <v>0</v>
      </c>
      <c r="H540" s="30">
        <v>0</v>
      </c>
      <c r="I540" s="30">
        <v>0</v>
      </c>
      <c r="J540" s="30">
        <v>0</v>
      </c>
      <c r="K540" s="30">
        <v>0</v>
      </c>
      <c r="L540" s="30">
        <v>0</v>
      </c>
      <c r="M540" s="30">
        <v>0</v>
      </c>
      <c r="N540" s="30">
        <v>0</v>
      </c>
      <c r="O540" s="30">
        <v>0</v>
      </c>
      <c r="P540" s="30">
        <v>0</v>
      </c>
      <c r="Q540" s="30">
        <v>0</v>
      </c>
      <c r="R540" s="30">
        <v>0</v>
      </c>
      <c r="S540" s="30">
        <v>0</v>
      </c>
      <c r="T540" s="30">
        <v>0</v>
      </c>
      <c r="U540" s="30">
        <v>0</v>
      </c>
      <c r="V540" s="30">
        <v>0</v>
      </c>
      <c r="W540" s="30">
        <v>0</v>
      </c>
      <c r="X540" s="30">
        <v>0</v>
      </c>
      <c r="Y540" s="30">
        <v>0</v>
      </c>
      <c r="Z540" s="30">
        <v>0</v>
      </c>
      <c r="AA540" s="30">
        <v>0</v>
      </c>
      <c r="AB540" s="30">
        <v>0</v>
      </c>
      <c r="AC540" s="30">
        <v>0</v>
      </c>
      <c r="AD540" s="30">
        <v>0</v>
      </c>
      <c r="AE540" s="30">
        <v>0</v>
      </c>
      <c r="AF540" s="31">
        <v>0</v>
      </c>
      <c r="AG540" s="30">
        <v>0</v>
      </c>
      <c r="AH540" s="31">
        <v>0</v>
      </c>
      <c r="AI540" s="32" t="s">
        <v>37</v>
      </c>
      <c r="AJ540" s="15"/>
      <c r="AK540" s="20"/>
      <c r="AM540" s="20"/>
      <c r="AV540" s="15"/>
      <c r="AW540" s="15"/>
      <c r="AX540" s="15"/>
      <c r="AY540" s="15"/>
      <c r="AZ540" s="15"/>
      <c r="BA540" s="15"/>
      <c r="BB540" s="15"/>
      <c r="BC540" s="15"/>
      <c r="BD540" s="15"/>
      <c r="BE540" s="15"/>
      <c r="BF540" s="15"/>
      <c r="BG540" s="15"/>
      <c r="BH540" s="15"/>
      <c r="BI540" s="15"/>
      <c r="BJ540" s="15"/>
      <c r="BK540" s="15"/>
      <c r="BL540" s="15"/>
    </row>
    <row r="541" spans="1:64" ht="78.75" x14ac:dyDescent="0.25">
      <c r="A541" s="27" t="s">
        <v>1385</v>
      </c>
      <c r="B541" s="28" t="s">
        <v>77</v>
      </c>
      <c r="C541" s="29" t="s">
        <v>36</v>
      </c>
      <c r="D541" s="30">
        <v>0</v>
      </c>
      <c r="E541" s="30">
        <v>0</v>
      </c>
      <c r="F541" s="30">
        <v>0</v>
      </c>
      <c r="G541" s="30">
        <v>0</v>
      </c>
      <c r="H541" s="30">
        <v>0</v>
      </c>
      <c r="I541" s="30">
        <v>0</v>
      </c>
      <c r="J541" s="30">
        <v>0</v>
      </c>
      <c r="K541" s="30">
        <v>0</v>
      </c>
      <c r="L541" s="30">
        <v>0</v>
      </c>
      <c r="M541" s="30">
        <v>0</v>
      </c>
      <c r="N541" s="30">
        <v>0</v>
      </c>
      <c r="O541" s="30">
        <v>0</v>
      </c>
      <c r="P541" s="30">
        <v>0</v>
      </c>
      <c r="Q541" s="30">
        <v>0</v>
      </c>
      <c r="R541" s="30">
        <v>0</v>
      </c>
      <c r="S541" s="30">
        <v>0</v>
      </c>
      <c r="T541" s="30">
        <v>0</v>
      </c>
      <c r="U541" s="30">
        <v>0</v>
      </c>
      <c r="V541" s="30">
        <v>0</v>
      </c>
      <c r="W541" s="30">
        <v>0</v>
      </c>
      <c r="X541" s="30">
        <v>0</v>
      </c>
      <c r="Y541" s="30">
        <v>0</v>
      </c>
      <c r="Z541" s="30">
        <v>0</v>
      </c>
      <c r="AA541" s="30">
        <v>0</v>
      </c>
      <c r="AB541" s="30">
        <v>0</v>
      </c>
      <c r="AC541" s="30">
        <v>0</v>
      </c>
      <c r="AD541" s="30">
        <v>0</v>
      </c>
      <c r="AE541" s="30">
        <v>0</v>
      </c>
      <c r="AF541" s="31">
        <v>0</v>
      </c>
      <c r="AG541" s="30">
        <v>0</v>
      </c>
      <c r="AH541" s="31">
        <v>0</v>
      </c>
      <c r="AI541" s="32" t="s">
        <v>37</v>
      </c>
      <c r="AJ541" s="15"/>
      <c r="AK541" s="20"/>
      <c r="AM541" s="20"/>
      <c r="AV541" s="15"/>
      <c r="AW541" s="15"/>
      <c r="AX541" s="15"/>
      <c r="AY541" s="15"/>
      <c r="AZ541" s="15"/>
      <c r="BA541" s="15"/>
      <c r="BB541" s="15"/>
      <c r="BC541" s="15"/>
      <c r="BD541" s="15"/>
      <c r="BE541" s="15"/>
      <c r="BF541" s="15"/>
      <c r="BG541" s="15"/>
      <c r="BH541" s="15"/>
      <c r="BI541" s="15"/>
      <c r="BJ541" s="15"/>
      <c r="BK541" s="15"/>
      <c r="BL541" s="15"/>
    </row>
    <row r="542" spans="1:64" ht="31.5" x14ac:dyDescent="0.25">
      <c r="A542" s="27" t="s">
        <v>1386</v>
      </c>
      <c r="B542" s="28" t="s">
        <v>89</v>
      </c>
      <c r="C542" s="29" t="s">
        <v>36</v>
      </c>
      <c r="D542" s="30">
        <v>0</v>
      </c>
      <c r="E542" s="30">
        <v>0</v>
      </c>
      <c r="F542" s="30">
        <v>0</v>
      </c>
      <c r="G542" s="30">
        <v>0</v>
      </c>
      <c r="H542" s="30">
        <v>0</v>
      </c>
      <c r="I542" s="30">
        <v>0</v>
      </c>
      <c r="J542" s="30">
        <v>0</v>
      </c>
      <c r="K542" s="30">
        <v>0</v>
      </c>
      <c r="L542" s="30">
        <v>0</v>
      </c>
      <c r="M542" s="30">
        <v>0</v>
      </c>
      <c r="N542" s="30">
        <v>0</v>
      </c>
      <c r="O542" s="30">
        <v>0</v>
      </c>
      <c r="P542" s="30">
        <v>0</v>
      </c>
      <c r="Q542" s="30">
        <v>0</v>
      </c>
      <c r="R542" s="30">
        <v>0</v>
      </c>
      <c r="S542" s="30">
        <v>0</v>
      </c>
      <c r="T542" s="30">
        <v>0</v>
      </c>
      <c r="U542" s="30">
        <v>0</v>
      </c>
      <c r="V542" s="30">
        <v>0</v>
      </c>
      <c r="W542" s="30">
        <v>0</v>
      </c>
      <c r="X542" s="30">
        <v>0</v>
      </c>
      <c r="Y542" s="30">
        <v>0</v>
      </c>
      <c r="Z542" s="30">
        <v>0</v>
      </c>
      <c r="AA542" s="30">
        <v>0</v>
      </c>
      <c r="AB542" s="30">
        <v>0</v>
      </c>
      <c r="AC542" s="30">
        <v>0</v>
      </c>
      <c r="AD542" s="30">
        <v>0</v>
      </c>
      <c r="AE542" s="30">
        <v>0</v>
      </c>
      <c r="AF542" s="31">
        <v>0</v>
      </c>
      <c r="AG542" s="30">
        <v>0</v>
      </c>
      <c r="AH542" s="31">
        <v>0</v>
      </c>
      <c r="AI542" s="32" t="s">
        <v>37</v>
      </c>
      <c r="AJ542" s="15"/>
      <c r="AK542" s="20"/>
      <c r="AM542" s="20"/>
      <c r="AV542" s="15"/>
      <c r="AW542" s="15"/>
      <c r="AX542" s="15"/>
      <c r="AY542" s="15"/>
      <c r="AZ542" s="15"/>
      <c r="BA542" s="15"/>
      <c r="BB542" s="15"/>
      <c r="BC542" s="15"/>
      <c r="BD542" s="15"/>
      <c r="BE542" s="15"/>
      <c r="BF542" s="15"/>
      <c r="BG542" s="15"/>
      <c r="BH542" s="15"/>
      <c r="BI542" s="15"/>
      <c r="BJ542" s="15"/>
      <c r="BK542" s="15"/>
      <c r="BL542" s="15"/>
    </row>
    <row r="543" spans="1:64" ht="47.25" x14ac:dyDescent="0.25">
      <c r="A543" s="27" t="s">
        <v>1387</v>
      </c>
      <c r="B543" s="28" t="s">
        <v>91</v>
      </c>
      <c r="C543" s="29" t="s">
        <v>36</v>
      </c>
      <c r="D543" s="30">
        <f t="shared" ref="D543:AE543" si="157">D544+D547+D548+D550</f>
        <v>1500.8387063099999</v>
      </c>
      <c r="E543" s="30">
        <f t="shared" si="157"/>
        <v>0</v>
      </c>
      <c r="F543" s="30">
        <f t="shared" si="157"/>
        <v>77.537000000000006</v>
      </c>
      <c r="G543" s="30">
        <f t="shared" si="157"/>
        <v>0</v>
      </c>
      <c r="H543" s="30">
        <f t="shared" si="157"/>
        <v>0</v>
      </c>
      <c r="I543" s="30">
        <f t="shared" si="157"/>
        <v>0</v>
      </c>
      <c r="J543" s="30">
        <f t="shared" si="157"/>
        <v>0</v>
      </c>
      <c r="K543" s="30">
        <f t="shared" si="157"/>
        <v>0</v>
      </c>
      <c r="L543" s="30">
        <f t="shared" si="157"/>
        <v>1</v>
      </c>
      <c r="M543" s="30">
        <f t="shared" si="157"/>
        <v>0</v>
      </c>
      <c r="N543" s="30">
        <f t="shared" si="157"/>
        <v>0</v>
      </c>
      <c r="O543" s="30">
        <f t="shared" si="157"/>
        <v>0</v>
      </c>
      <c r="P543" s="30">
        <f t="shared" si="157"/>
        <v>0</v>
      </c>
      <c r="Q543" s="30">
        <f t="shared" si="157"/>
        <v>0</v>
      </c>
      <c r="R543" s="30">
        <f t="shared" si="157"/>
        <v>0</v>
      </c>
      <c r="S543" s="30">
        <f t="shared" si="157"/>
        <v>108.59460110000001</v>
      </c>
      <c r="T543" s="30">
        <f t="shared" si="157"/>
        <v>0</v>
      </c>
      <c r="U543" s="30">
        <f t="shared" si="157"/>
        <v>0</v>
      </c>
      <c r="V543" s="30">
        <f t="shared" si="157"/>
        <v>0.13</v>
      </c>
      <c r="W543" s="30">
        <f t="shared" si="157"/>
        <v>0</v>
      </c>
      <c r="X543" s="30">
        <f t="shared" si="157"/>
        <v>0</v>
      </c>
      <c r="Y543" s="30">
        <f t="shared" si="157"/>
        <v>1</v>
      </c>
      <c r="Z543" s="30">
        <f t="shared" si="157"/>
        <v>0</v>
      </c>
      <c r="AA543" s="30">
        <f t="shared" si="157"/>
        <v>0</v>
      </c>
      <c r="AB543" s="30">
        <f t="shared" si="157"/>
        <v>0</v>
      </c>
      <c r="AC543" s="30">
        <f t="shared" si="157"/>
        <v>0</v>
      </c>
      <c r="AD543" s="30">
        <f t="shared" si="157"/>
        <v>0</v>
      </c>
      <c r="AE543" s="30">
        <f t="shared" si="157"/>
        <v>0</v>
      </c>
      <c r="AF543" s="31">
        <v>0</v>
      </c>
      <c r="AG543" s="30">
        <f>AG544+AG547+AG548+AG550</f>
        <v>31.057601099999992</v>
      </c>
      <c r="AH543" s="31">
        <f t="shared" si="149"/>
        <v>0.40055200871841817</v>
      </c>
      <c r="AI543" s="32" t="s">
        <v>37</v>
      </c>
      <c r="AJ543" s="15"/>
      <c r="AK543" s="20"/>
      <c r="AM543" s="20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  <c r="BF543" s="15"/>
      <c r="BG543" s="15"/>
      <c r="BH543" s="15"/>
      <c r="BI543" s="15"/>
      <c r="BJ543" s="15"/>
      <c r="BK543" s="15"/>
      <c r="BL543" s="15"/>
    </row>
    <row r="544" spans="1:64" ht="31.5" x14ac:dyDescent="0.25">
      <c r="A544" s="27" t="s">
        <v>1388</v>
      </c>
      <c r="B544" s="28" t="s">
        <v>93</v>
      </c>
      <c r="C544" s="29" t="s">
        <v>36</v>
      </c>
      <c r="D544" s="30">
        <f t="shared" ref="D544:AE544" si="158">SUM(D545:D546)</f>
        <v>248.27850000000004</v>
      </c>
      <c r="E544" s="30">
        <f t="shared" si="158"/>
        <v>0</v>
      </c>
      <c r="F544" s="30">
        <f t="shared" si="158"/>
        <v>77.537000000000006</v>
      </c>
      <c r="G544" s="30">
        <f t="shared" si="158"/>
        <v>0</v>
      </c>
      <c r="H544" s="30">
        <f t="shared" si="158"/>
        <v>0</v>
      </c>
      <c r="I544" s="30">
        <f t="shared" si="158"/>
        <v>0</v>
      </c>
      <c r="J544" s="30">
        <f t="shared" si="158"/>
        <v>0</v>
      </c>
      <c r="K544" s="30">
        <f t="shared" si="158"/>
        <v>0</v>
      </c>
      <c r="L544" s="30">
        <f t="shared" si="158"/>
        <v>1</v>
      </c>
      <c r="M544" s="30">
        <f t="shared" si="158"/>
        <v>0</v>
      </c>
      <c r="N544" s="30">
        <f t="shared" si="158"/>
        <v>0</v>
      </c>
      <c r="O544" s="30">
        <f t="shared" si="158"/>
        <v>0</v>
      </c>
      <c r="P544" s="30">
        <f t="shared" si="158"/>
        <v>0</v>
      </c>
      <c r="Q544" s="30">
        <f t="shared" si="158"/>
        <v>0</v>
      </c>
      <c r="R544" s="30">
        <f t="shared" si="158"/>
        <v>0</v>
      </c>
      <c r="S544" s="30">
        <f t="shared" si="158"/>
        <v>73.312813410000004</v>
      </c>
      <c r="T544" s="30">
        <f t="shared" si="158"/>
        <v>0</v>
      </c>
      <c r="U544" s="30">
        <f t="shared" si="158"/>
        <v>0</v>
      </c>
      <c r="V544" s="30">
        <f t="shared" si="158"/>
        <v>0</v>
      </c>
      <c r="W544" s="30">
        <f t="shared" si="158"/>
        <v>0</v>
      </c>
      <c r="X544" s="30">
        <f t="shared" si="158"/>
        <v>0</v>
      </c>
      <c r="Y544" s="30">
        <f t="shared" si="158"/>
        <v>1</v>
      </c>
      <c r="Z544" s="30">
        <f t="shared" si="158"/>
        <v>0</v>
      </c>
      <c r="AA544" s="30">
        <f t="shared" si="158"/>
        <v>0</v>
      </c>
      <c r="AB544" s="30">
        <f t="shared" si="158"/>
        <v>0</v>
      </c>
      <c r="AC544" s="30">
        <f t="shared" si="158"/>
        <v>0</v>
      </c>
      <c r="AD544" s="30">
        <f t="shared" si="158"/>
        <v>0</v>
      </c>
      <c r="AE544" s="30">
        <f t="shared" si="158"/>
        <v>0</v>
      </c>
      <c r="AF544" s="31">
        <v>0</v>
      </c>
      <c r="AG544" s="30">
        <f>SUM(AG545:AG546)</f>
        <v>-4.2241865900000022</v>
      </c>
      <c r="AH544" s="31">
        <f t="shared" si="149"/>
        <v>-5.4479623792511984E-2</v>
      </c>
      <c r="AI544" s="32" t="s">
        <v>37</v>
      </c>
      <c r="AJ544" s="15"/>
      <c r="AK544" s="20"/>
      <c r="AM544" s="20"/>
      <c r="AV544" s="15"/>
      <c r="AW544" s="15"/>
      <c r="AX544" s="15"/>
      <c r="AY544" s="15"/>
      <c r="AZ544" s="15"/>
      <c r="BA544" s="15"/>
      <c r="BB544" s="15"/>
      <c r="BC544" s="15"/>
      <c r="BD544" s="15"/>
      <c r="BE544" s="15"/>
      <c r="BF544" s="15"/>
      <c r="BG544" s="15"/>
      <c r="BH544" s="15"/>
      <c r="BI544" s="15"/>
      <c r="BJ544" s="15"/>
      <c r="BK544" s="15"/>
      <c r="BL544" s="15"/>
    </row>
    <row r="545" spans="1:64" x14ac:dyDescent="0.25">
      <c r="A545" s="37" t="s">
        <v>1388</v>
      </c>
      <c r="B545" s="44" t="s">
        <v>1389</v>
      </c>
      <c r="C545" s="44" t="s">
        <v>1390</v>
      </c>
      <c r="D545" s="39">
        <v>170.74150000000003</v>
      </c>
      <c r="E545" s="39">
        <v>0</v>
      </c>
      <c r="F545" s="39">
        <v>0</v>
      </c>
      <c r="G545" s="39">
        <v>0</v>
      </c>
      <c r="H545" s="39">
        <v>0</v>
      </c>
      <c r="I545" s="39">
        <v>0</v>
      </c>
      <c r="J545" s="39">
        <v>0</v>
      </c>
      <c r="K545" s="39">
        <v>0</v>
      </c>
      <c r="L545" s="39">
        <v>0</v>
      </c>
      <c r="M545" s="39">
        <v>0</v>
      </c>
      <c r="N545" s="39">
        <v>0</v>
      </c>
      <c r="O545" s="39">
        <v>0</v>
      </c>
      <c r="P545" s="39">
        <v>0</v>
      </c>
      <c r="Q545" s="39">
        <v>0</v>
      </c>
      <c r="R545" s="39">
        <v>0</v>
      </c>
      <c r="S545" s="39">
        <v>0</v>
      </c>
      <c r="T545" s="39">
        <v>0</v>
      </c>
      <c r="U545" s="39">
        <v>0</v>
      </c>
      <c r="V545" s="39">
        <v>0</v>
      </c>
      <c r="W545" s="39">
        <v>0</v>
      </c>
      <c r="X545" s="39">
        <v>0</v>
      </c>
      <c r="Y545" s="39">
        <v>0</v>
      </c>
      <c r="Z545" s="39">
        <v>0</v>
      </c>
      <c r="AA545" s="39">
        <v>0</v>
      </c>
      <c r="AB545" s="39">
        <v>0</v>
      </c>
      <c r="AC545" s="39">
        <v>0</v>
      </c>
      <c r="AD545" s="39">
        <v>0</v>
      </c>
      <c r="AE545" s="39">
        <f t="shared" ref="AE545:AE546" si="159">R545-E545</f>
        <v>0</v>
      </c>
      <c r="AF545" s="65">
        <v>0</v>
      </c>
      <c r="AG545" s="39">
        <f t="shared" ref="AG545:AG546" si="160">S545-F545</f>
        <v>0</v>
      </c>
      <c r="AH545" s="65">
        <v>0</v>
      </c>
      <c r="AI545" s="40" t="s">
        <v>37</v>
      </c>
      <c r="AJ545" s="15"/>
      <c r="AK545" s="20"/>
      <c r="AM545" s="20"/>
      <c r="AV545" s="15"/>
      <c r="AW545" s="15"/>
      <c r="AX545" s="15"/>
      <c r="AY545" s="15"/>
      <c r="AZ545" s="15"/>
      <c r="BA545" s="15"/>
      <c r="BB545" s="15"/>
      <c r="BC545" s="15"/>
      <c r="BD545" s="15"/>
      <c r="BE545" s="15"/>
      <c r="BF545" s="15"/>
      <c r="BG545" s="15"/>
      <c r="BH545" s="15"/>
      <c r="BI545" s="15"/>
      <c r="BJ545" s="15"/>
      <c r="BK545" s="15"/>
      <c r="BL545" s="15"/>
    </row>
    <row r="546" spans="1:64" ht="33" customHeight="1" x14ac:dyDescent="0.25">
      <c r="A546" s="37" t="s">
        <v>1388</v>
      </c>
      <c r="B546" s="44" t="s">
        <v>1391</v>
      </c>
      <c r="C546" s="44" t="s">
        <v>1392</v>
      </c>
      <c r="D546" s="39">
        <v>77.537000000000006</v>
      </c>
      <c r="E546" s="39">
        <v>0</v>
      </c>
      <c r="F546" s="39">
        <v>77.537000000000006</v>
      </c>
      <c r="G546" s="39">
        <v>0</v>
      </c>
      <c r="H546" s="39">
        <v>0</v>
      </c>
      <c r="I546" s="39">
        <v>0</v>
      </c>
      <c r="J546" s="39">
        <v>0</v>
      </c>
      <c r="K546" s="39" t="s">
        <v>1393</v>
      </c>
      <c r="L546" s="39">
        <v>1</v>
      </c>
      <c r="M546" s="39">
        <v>0</v>
      </c>
      <c r="N546" s="39">
        <v>0</v>
      </c>
      <c r="O546" s="39">
        <v>0</v>
      </c>
      <c r="P546" s="39">
        <v>0</v>
      </c>
      <c r="Q546" s="39">
        <v>0</v>
      </c>
      <c r="R546" s="39">
        <v>0</v>
      </c>
      <c r="S546" s="39">
        <v>73.312813410000004</v>
      </c>
      <c r="T546" s="39">
        <v>0</v>
      </c>
      <c r="U546" s="39">
        <v>0</v>
      </c>
      <c r="V546" s="39">
        <v>0</v>
      </c>
      <c r="W546" s="39">
        <v>0</v>
      </c>
      <c r="X546" s="39" t="s">
        <v>1393</v>
      </c>
      <c r="Y546" s="39">
        <v>1</v>
      </c>
      <c r="Z546" s="39">
        <v>0</v>
      </c>
      <c r="AA546" s="39">
        <v>0</v>
      </c>
      <c r="AB546" s="39">
        <v>0</v>
      </c>
      <c r="AC546" s="39">
        <v>0</v>
      </c>
      <c r="AD546" s="39">
        <v>0</v>
      </c>
      <c r="AE546" s="39">
        <f t="shared" si="159"/>
        <v>0</v>
      </c>
      <c r="AF546" s="65">
        <v>0</v>
      </c>
      <c r="AG546" s="39">
        <f t="shared" si="160"/>
        <v>-4.2241865900000022</v>
      </c>
      <c r="AH546" s="65">
        <f t="shared" si="149"/>
        <v>-5.4479623792511984E-2</v>
      </c>
      <c r="AI546" s="40" t="s">
        <v>37</v>
      </c>
      <c r="AJ546" s="15"/>
      <c r="AK546" s="20"/>
      <c r="AM546" s="20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  <c r="BF546" s="15"/>
      <c r="BG546" s="15"/>
      <c r="BH546" s="15"/>
      <c r="BI546" s="15"/>
      <c r="BJ546" s="15"/>
      <c r="BK546" s="15"/>
      <c r="BL546" s="15"/>
    </row>
    <row r="547" spans="1:64" ht="21" customHeight="1" x14ac:dyDescent="0.25">
      <c r="A547" s="27" t="s">
        <v>1394</v>
      </c>
      <c r="B547" s="33" t="s">
        <v>104</v>
      </c>
      <c r="C547" s="33" t="s">
        <v>36</v>
      </c>
      <c r="D547" s="35">
        <v>0</v>
      </c>
      <c r="E547" s="35">
        <v>0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35">
        <v>0</v>
      </c>
      <c r="O547" s="35">
        <v>0</v>
      </c>
      <c r="P547" s="35">
        <v>0</v>
      </c>
      <c r="Q547" s="35">
        <v>0</v>
      </c>
      <c r="R547" s="35">
        <v>0</v>
      </c>
      <c r="S547" s="35">
        <v>0</v>
      </c>
      <c r="T547" s="35">
        <v>0</v>
      </c>
      <c r="U547" s="35">
        <v>0</v>
      </c>
      <c r="V547" s="35">
        <v>0</v>
      </c>
      <c r="W547" s="35">
        <v>0</v>
      </c>
      <c r="X547" s="35">
        <v>0</v>
      </c>
      <c r="Y547" s="35">
        <v>0</v>
      </c>
      <c r="Z547" s="35">
        <v>0</v>
      </c>
      <c r="AA547" s="35">
        <v>0</v>
      </c>
      <c r="AB547" s="35">
        <v>0</v>
      </c>
      <c r="AC547" s="35">
        <v>0</v>
      </c>
      <c r="AD547" s="35">
        <v>0</v>
      </c>
      <c r="AE547" s="35">
        <v>0</v>
      </c>
      <c r="AF547" s="31">
        <v>0</v>
      </c>
      <c r="AG547" s="35">
        <v>0</v>
      </c>
      <c r="AH547" s="31">
        <v>0</v>
      </c>
      <c r="AI547" s="32" t="s">
        <v>37</v>
      </c>
      <c r="AJ547" s="15"/>
      <c r="AK547" s="20"/>
      <c r="AM547" s="20"/>
      <c r="AV547" s="15"/>
      <c r="AW547" s="15"/>
      <c r="AX547" s="15"/>
      <c r="AY547" s="15"/>
      <c r="AZ547" s="15"/>
      <c r="BA547" s="15"/>
      <c r="BB547" s="15"/>
      <c r="BC547" s="15"/>
      <c r="BD547" s="15"/>
      <c r="BE547" s="15"/>
      <c r="BF547" s="15"/>
      <c r="BG547" s="15"/>
      <c r="BH547" s="15"/>
      <c r="BI547" s="15"/>
      <c r="BJ547" s="15"/>
      <c r="BK547" s="15"/>
      <c r="BL547" s="15"/>
    </row>
    <row r="548" spans="1:64" x14ac:dyDescent="0.25">
      <c r="A548" s="27" t="s">
        <v>1395</v>
      </c>
      <c r="B548" s="28" t="s">
        <v>120</v>
      </c>
      <c r="C548" s="29" t="s">
        <v>36</v>
      </c>
      <c r="D548" s="30">
        <f>SUM(D549)</f>
        <v>452.15748615000001</v>
      </c>
      <c r="E548" s="30">
        <f t="shared" ref="E548:AG548" si="161">SUM(E549)</f>
        <v>0</v>
      </c>
      <c r="F548" s="30">
        <f t="shared" si="161"/>
        <v>0</v>
      </c>
      <c r="G548" s="30">
        <f t="shared" si="161"/>
        <v>0</v>
      </c>
      <c r="H548" s="30">
        <f t="shared" si="161"/>
        <v>0</v>
      </c>
      <c r="I548" s="30">
        <f t="shared" si="161"/>
        <v>0</v>
      </c>
      <c r="J548" s="30">
        <f t="shared" si="161"/>
        <v>0</v>
      </c>
      <c r="K548" s="30">
        <f t="shared" si="161"/>
        <v>0</v>
      </c>
      <c r="L548" s="30">
        <f t="shared" si="161"/>
        <v>0</v>
      </c>
      <c r="M548" s="30">
        <f t="shared" si="161"/>
        <v>0</v>
      </c>
      <c r="N548" s="30">
        <f t="shared" si="161"/>
        <v>0</v>
      </c>
      <c r="O548" s="30">
        <f t="shared" si="161"/>
        <v>0</v>
      </c>
      <c r="P548" s="30">
        <f t="shared" si="161"/>
        <v>0</v>
      </c>
      <c r="Q548" s="30">
        <f t="shared" si="161"/>
        <v>0</v>
      </c>
      <c r="R548" s="30">
        <f t="shared" si="161"/>
        <v>0</v>
      </c>
      <c r="S548" s="30">
        <f t="shared" si="161"/>
        <v>35.281787689999994</v>
      </c>
      <c r="T548" s="30">
        <f t="shared" si="161"/>
        <v>0</v>
      </c>
      <c r="U548" s="30">
        <f t="shared" si="161"/>
        <v>0</v>
      </c>
      <c r="V548" s="30">
        <f t="shared" si="161"/>
        <v>0.13</v>
      </c>
      <c r="W548" s="30">
        <f t="shared" si="161"/>
        <v>0</v>
      </c>
      <c r="X548" s="30">
        <f t="shared" si="161"/>
        <v>0</v>
      </c>
      <c r="Y548" s="30">
        <f t="shared" si="161"/>
        <v>0</v>
      </c>
      <c r="Z548" s="30">
        <f t="shared" si="161"/>
        <v>0</v>
      </c>
      <c r="AA548" s="30">
        <f t="shared" si="161"/>
        <v>0</v>
      </c>
      <c r="AB548" s="30">
        <f t="shared" si="161"/>
        <v>0</v>
      </c>
      <c r="AC548" s="30">
        <f t="shared" si="161"/>
        <v>0</v>
      </c>
      <c r="AD548" s="30">
        <f t="shared" si="161"/>
        <v>0</v>
      </c>
      <c r="AE548" s="30">
        <f t="shared" si="161"/>
        <v>0</v>
      </c>
      <c r="AF548" s="31">
        <v>0</v>
      </c>
      <c r="AG548" s="30">
        <f t="shared" si="161"/>
        <v>35.281787689999994</v>
      </c>
      <c r="AH548" s="31">
        <v>1</v>
      </c>
      <c r="AI548" s="61" t="s">
        <v>37</v>
      </c>
      <c r="AJ548" s="15"/>
      <c r="AK548" s="20"/>
      <c r="AM548" s="20"/>
      <c r="AV548" s="15"/>
      <c r="AW548" s="15"/>
      <c r="AX548" s="15"/>
      <c r="AY548" s="15"/>
      <c r="AZ548" s="15"/>
      <c r="BA548" s="15"/>
      <c r="BB548" s="15"/>
      <c r="BC548" s="15"/>
      <c r="BD548" s="15"/>
      <c r="BE548" s="15"/>
      <c r="BF548" s="15"/>
      <c r="BG548" s="15"/>
      <c r="BH548" s="15"/>
      <c r="BI548" s="15"/>
      <c r="BJ548" s="15"/>
      <c r="BK548" s="15"/>
      <c r="BL548" s="15"/>
    </row>
    <row r="549" spans="1:64" ht="63" x14ac:dyDescent="0.25">
      <c r="A549" s="37" t="s">
        <v>1395</v>
      </c>
      <c r="B549" s="50" t="s">
        <v>1396</v>
      </c>
      <c r="C549" s="52" t="s">
        <v>1397</v>
      </c>
      <c r="D549" s="39">
        <v>452.15748615000001</v>
      </c>
      <c r="E549" s="39">
        <v>0</v>
      </c>
      <c r="F549" s="39">
        <v>0</v>
      </c>
      <c r="G549" s="39">
        <v>0</v>
      </c>
      <c r="H549" s="39">
        <v>0</v>
      </c>
      <c r="I549" s="39">
        <v>0</v>
      </c>
      <c r="J549" s="39">
        <v>0</v>
      </c>
      <c r="K549" s="39">
        <v>0</v>
      </c>
      <c r="L549" s="39">
        <v>0</v>
      </c>
      <c r="M549" s="39">
        <v>0</v>
      </c>
      <c r="N549" s="39">
        <v>0</v>
      </c>
      <c r="O549" s="39">
        <v>0</v>
      </c>
      <c r="P549" s="39">
        <v>0</v>
      </c>
      <c r="Q549" s="39">
        <v>0</v>
      </c>
      <c r="R549" s="39">
        <v>0</v>
      </c>
      <c r="S549" s="39">
        <v>35.281787689999994</v>
      </c>
      <c r="T549" s="39">
        <v>0</v>
      </c>
      <c r="U549" s="39">
        <v>0</v>
      </c>
      <c r="V549" s="39">
        <v>0.13</v>
      </c>
      <c r="W549" s="39">
        <v>0</v>
      </c>
      <c r="X549" s="39" t="s">
        <v>1398</v>
      </c>
      <c r="Y549" s="39">
        <v>0</v>
      </c>
      <c r="Z549" s="39">
        <v>0</v>
      </c>
      <c r="AA549" s="39">
        <v>0</v>
      </c>
      <c r="AB549" s="39">
        <v>0</v>
      </c>
      <c r="AC549" s="39">
        <v>0</v>
      </c>
      <c r="AD549" s="39">
        <v>0</v>
      </c>
      <c r="AE549" s="39">
        <f>R549-E549</f>
        <v>0</v>
      </c>
      <c r="AF549" s="65">
        <v>0</v>
      </c>
      <c r="AG549" s="39">
        <f t="shared" ref="AG549" si="162">S549-F549</f>
        <v>35.281787689999994</v>
      </c>
      <c r="AH549" s="65">
        <v>1</v>
      </c>
      <c r="AI549" s="62" t="s">
        <v>1399</v>
      </c>
      <c r="AJ549" s="15"/>
      <c r="AK549" s="20"/>
      <c r="AM549" s="20"/>
      <c r="AV549" s="15"/>
      <c r="AW549" s="15"/>
      <c r="AX549" s="15"/>
      <c r="AY549" s="15"/>
      <c r="AZ549" s="15"/>
      <c r="BA549" s="15"/>
      <c r="BB549" s="15"/>
      <c r="BC549" s="15"/>
      <c r="BD549" s="15"/>
      <c r="BE549" s="15"/>
      <c r="BF549" s="15"/>
      <c r="BG549" s="15"/>
      <c r="BH549" s="15"/>
      <c r="BI549" s="15"/>
      <c r="BJ549" s="15"/>
      <c r="BK549" s="15"/>
      <c r="BL549" s="15"/>
    </row>
    <row r="550" spans="1:64" ht="31.5" x14ac:dyDescent="0.25">
      <c r="A550" s="27" t="s">
        <v>1400</v>
      </c>
      <c r="B550" s="28" t="s">
        <v>125</v>
      </c>
      <c r="C550" s="29" t="s">
        <v>36</v>
      </c>
      <c r="D550" s="30">
        <f t="shared" ref="D550:AE550" si="163">SUM(D551:D552)</f>
        <v>800.40272015999994</v>
      </c>
      <c r="E550" s="30">
        <f t="shared" si="163"/>
        <v>0</v>
      </c>
      <c r="F550" s="30">
        <f t="shared" si="163"/>
        <v>0</v>
      </c>
      <c r="G550" s="30">
        <f t="shared" si="163"/>
        <v>0</v>
      </c>
      <c r="H550" s="30">
        <f t="shared" si="163"/>
        <v>0</v>
      </c>
      <c r="I550" s="30">
        <f t="shared" si="163"/>
        <v>0</v>
      </c>
      <c r="J550" s="30">
        <f t="shared" si="163"/>
        <v>0</v>
      </c>
      <c r="K550" s="30">
        <f t="shared" si="163"/>
        <v>0</v>
      </c>
      <c r="L550" s="30">
        <f t="shared" si="163"/>
        <v>0</v>
      </c>
      <c r="M550" s="30">
        <f t="shared" si="163"/>
        <v>0</v>
      </c>
      <c r="N550" s="30">
        <f t="shared" si="163"/>
        <v>0</v>
      </c>
      <c r="O550" s="30">
        <f t="shared" si="163"/>
        <v>0</v>
      </c>
      <c r="P550" s="30">
        <f t="shared" si="163"/>
        <v>0</v>
      </c>
      <c r="Q550" s="30">
        <f t="shared" si="163"/>
        <v>0</v>
      </c>
      <c r="R550" s="30">
        <f t="shared" si="163"/>
        <v>0</v>
      </c>
      <c r="S550" s="30">
        <f t="shared" si="163"/>
        <v>0</v>
      </c>
      <c r="T550" s="30">
        <f t="shared" si="163"/>
        <v>0</v>
      </c>
      <c r="U550" s="30">
        <f t="shared" si="163"/>
        <v>0</v>
      </c>
      <c r="V550" s="30">
        <f t="shared" si="163"/>
        <v>0</v>
      </c>
      <c r="W550" s="30">
        <f t="shared" si="163"/>
        <v>0</v>
      </c>
      <c r="X550" s="30">
        <f t="shared" si="163"/>
        <v>0</v>
      </c>
      <c r="Y550" s="30">
        <f t="shared" si="163"/>
        <v>0</v>
      </c>
      <c r="Z550" s="30">
        <f t="shared" si="163"/>
        <v>0</v>
      </c>
      <c r="AA550" s="30">
        <f t="shared" si="163"/>
        <v>0</v>
      </c>
      <c r="AB550" s="30">
        <f t="shared" si="163"/>
        <v>0</v>
      </c>
      <c r="AC550" s="30">
        <f t="shared" si="163"/>
        <v>0</v>
      </c>
      <c r="AD550" s="30">
        <f t="shared" si="163"/>
        <v>0</v>
      </c>
      <c r="AE550" s="30">
        <f t="shared" si="163"/>
        <v>0</v>
      </c>
      <c r="AF550" s="31">
        <v>0</v>
      </c>
      <c r="AG550" s="30">
        <f>SUM(AG551:AG552)</f>
        <v>0</v>
      </c>
      <c r="AH550" s="31">
        <v>0</v>
      </c>
      <c r="AI550" s="61" t="s">
        <v>37</v>
      </c>
      <c r="AJ550" s="15"/>
      <c r="AK550" s="20"/>
      <c r="AM550" s="20"/>
      <c r="AV550" s="15"/>
      <c r="AW550" s="15"/>
      <c r="AX550" s="15"/>
      <c r="AY550" s="15"/>
      <c r="AZ550" s="15"/>
      <c r="BA550" s="15"/>
      <c r="BB550" s="15"/>
      <c r="BC550" s="15"/>
      <c r="BD550" s="15"/>
      <c r="BE550" s="15"/>
      <c r="BF550" s="15"/>
      <c r="BG550" s="15"/>
      <c r="BH550" s="15"/>
      <c r="BI550" s="15"/>
      <c r="BJ550" s="15"/>
      <c r="BK550" s="15"/>
      <c r="BL550" s="15"/>
    </row>
    <row r="551" spans="1:64" x14ac:dyDescent="0.25">
      <c r="A551" s="37" t="s">
        <v>1400</v>
      </c>
      <c r="B551" s="44" t="s">
        <v>1401</v>
      </c>
      <c r="C551" s="39" t="s">
        <v>1402</v>
      </c>
      <c r="D551" s="39">
        <v>706.36599999999999</v>
      </c>
      <c r="E551" s="39">
        <v>0</v>
      </c>
      <c r="F551" s="39">
        <v>0</v>
      </c>
      <c r="G551" s="39">
        <v>0</v>
      </c>
      <c r="H551" s="39">
        <v>0</v>
      </c>
      <c r="I551" s="39">
        <v>0</v>
      </c>
      <c r="J551" s="39">
        <v>0</v>
      </c>
      <c r="K551" s="39">
        <v>0</v>
      </c>
      <c r="L551" s="39">
        <v>0</v>
      </c>
      <c r="M551" s="39">
        <v>0</v>
      </c>
      <c r="N551" s="39">
        <v>0</v>
      </c>
      <c r="O551" s="39">
        <v>0</v>
      </c>
      <c r="P551" s="39">
        <v>0</v>
      </c>
      <c r="Q551" s="39">
        <v>0</v>
      </c>
      <c r="R551" s="39">
        <v>0</v>
      </c>
      <c r="S551" s="39">
        <v>0</v>
      </c>
      <c r="T551" s="39">
        <v>0</v>
      </c>
      <c r="U551" s="39">
        <v>0</v>
      </c>
      <c r="V551" s="39">
        <v>0</v>
      </c>
      <c r="W551" s="39">
        <v>0</v>
      </c>
      <c r="X551" s="39">
        <v>0</v>
      </c>
      <c r="Y551" s="39">
        <v>0</v>
      </c>
      <c r="Z551" s="39">
        <v>0</v>
      </c>
      <c r="AA551" s="39">
        <v>0</v>
      </c>
      <c r="AB551" s="39">
        <v>0</v>
      </c>
      <c r="AC551" s="39">
        <v>0</v>
      </c>
      <c r="AD551" s="39">
        <v>0</v>
      </c>
      <c r="AE551" s="39">
        <f t="shared" ref="AE551:AE552" si="164">R551-E551</f>
        <v>0</v>
      </c>
      <c r="AF551" s="65">
        <v>0</v>
      </c>
      <c r="AG551" s="39">
        <f t="shared" ref="AG551:AG552" si="165">S551-F551</f>
        <v>0</v>
      </c>
      <c r="AH551" s="65">
        <v>0</v>
      </c>
      <c r="AI551" s="62" t="s">
        <v>37</v>
      </c>
      <c r="AJ551" s="15"/>
      <c r="AK551" s="20"/>
      <c r="AM551" s="20"/>
      <c r="AV551" s="15"/>
      <c r="AW551" s="15"/>
      <c r="AX551" s="15"/>
      <c r="AY551" s="15"/>
      <c r="AZ551" s="15"/>
      <c r="BA551" s="15"/>
      <c r="BB551" s="15"/>
      <c r="BC551" s="15"/>
      <c r="BD551" s="15"/>
      <c r="BE551" s="15"/>
      <c r="BF551" s="15"/>
      <c r="BG551" s="15"/>
      <c r="BH551" s="15"/>
      <c r="BI551" s="15"/>
      <c r="BJ551" s="15"/>
      <c r="BK551" s="15"/>
      <c r="BL551" s="15"/>
    </row>
    <row r="552" spans="1:64" ht="31.5" x14ac:dyDescent="0.25">
      <c r="A552" s="37" t="s">
        <v>1400</v>
      </c>
      <c r="B552" s="44" t="s">
        <v>1403</v>
      </c>
      <c r="C552" s="39" t="s">
        <v>1404</v>
      </c>
      <c r="D552" s="39">
        <v>94.036720160000002</v>
      </c>
      <c r="E552" s="39">
        <v>0</v>
      </c>
      <c r="F552" s="39">
        <v>0</v>
      </c>
      <c r="G552" s="39">
        <v>0</v>
      </c>
      <c r="H552" s="39">
        <v>0</v>
      </c>
      <c r="I552" s="39">
        <v>0</v>
      </c>
      <c r="J552" s="39">
        <v>0</v>
      </c>
      <c r="K552" s="39">
        <v>0</v>
      </c>
      <c r="L552" s="39">
        <v>0</v>
      </c>
      <c r="M552" s="39">
        <v>0</v>
      </c>
      <c r="N552" s="39">
        <v>0</v>
      </c>
      <c r="O552" s="39">
        <v>0</v>
      </c>
      <c r="P552" s="39">
        <v>0</v>
      </c>
      <c r="Q552" s="39">
        <v>0</v>
      </c>
      <c r="R552" s="39">
        <v>0</v>
      </c>
      <c r="S552" s="39">
        <v>0</v>
      </c>
      <c r="T552" s="39">
        <v>0</v>
      </c>
      <c r="U552" s="39">
        <v>0</v>
      </c>
      <c r="V552" s="39">
        <v>0</v>
      </c>
      <c r="W552" s="39">
        <v>0</v>
      </c>
      <c r="X552" s="39">
        <v>0</v>
      </c>
      <c r="Y552" s="39">
        <v>0</v>
      </c>
      <c r="Z552" s="39">
        <v>0</v>
      </c>
      <c r="AA552" s="39">
        <v>0</v>
      </c>
      <c r="AB552" s="39">
        <v>0</v>
      </c>
      <c r="AC552" s="39">
        <v>0</v>
      </c>
      <c r="AD552" s="39">
        <v>0</v>
      </c>
      <c r="AE552" s="39">
        <f t="shared" si="164"/>
        <v>0</v>
      </c>
      <c r="AF552" s="65">
        <v>0</v>
      </c>
      <c r="AG552" s="39">
        <f t="shared" si="165"/>
        <v>0</v>
      </c>
      <c r="AH552" s="65">
        <v>0</v>
      </c>
      <c r="AI552" s="62" t="s">
        <v>37</v>
      </c>
      <c r="AJ552" s="15"/>
      <c r="AK552" s="20"/>
      <c r="AM552" s="20"/>
      <c r="AV552" s="15"/>
      <c r="AW552" s="15"/>
      <c r="AX552" s="15"/>
      <c r="AY552" s="15"/>
      <c r="AZ552" s="15"/>
      <c r="BA552" s="15"/>
      <c r="BB552" s="15"/>
      <c r="BC552" s="15"/>
      <c r="BD552" s="15"/>
      <c r="BE552" s="15"/>
      <c r="BF552" s="15"/>
      <c r="BG552" s="15"/>
      <c r="BH552" s="15"/>
      <c r="BI552" s="15"/>
      <c r="BJ552" s="15"/>
      <c r="BK552" s="15"/>
      <c r="BL552" s="15"/>
    </row>
    <row r="553" spans="1:64" ht="31.5" x14ac:dyDescent="0.25">
      <c r="A553" s="27" t="s">
        <v>1405</v>
      </c>
      <c r="B553" s="28" t="s">
        <v>140</v>
      </c>
      <c r="C553" s="29" t="s">
        <v>36</v>
      </c>
      <c r="D553" s="30">
        <f t="shared" ref="D553:AE553" si="166">D554+D564+D566+D567</f>
        <v>2611.6923157400001</v>
      </c>
      <c r="E553" s="30">
        <f t="shared" si="166"/>
        <v>0</v>
      </c>
      <c r="F553" s="30">
        <f t="shared" si="166"/>
        <v>905.25279367999997</v>
      </c>
      <c r="G553" s="30">
        <f t="shared" si="166"/>
        <v>0</v>
      </c>
      <c r="H553" s="30">
        <f t="shared" si="166"/>
        <v>0</v>
      </c>
      <c r="I553" s="30">
        <f t="shared" si="166"/>
        <v>0</v>
      </c>
      <c r="J553" s="30">
        <f t="shared" si="166"/>
        <v>0</v>
      </c>
      <c r="K553" s="30">
        <f t="shared" si="166"/>
        <v>0</v>
      </c>
      <c r="L553" s="30">
        <f t="shared" si="166"/>
        <v>21</v>
      </c>
      <c r="M553" s="30">
        <f t="shared" si="166"/>
        <v>0</v>
      </c>
      <c r="N553" s="30">
        <f t="shared" si="166"/>
        <v>0</v>
      </c>
      <c r="O553" s="30">
        <f t="shared" si="166"/>
        <v>0</v>
      </c>
      <c r="P553" s="30">
        <f t="shared" si="166"/>
        <v>0</v>
      </c>
      <c r="Q553" s="30">
        <f t="shared" si="166"/>
        <v>0</v>
      </c>
      <c r="R553" s="30">
        <f t="shared" si="166"/>
        <v>0</v>
      </c>
      <c r="S553" s="30">
        <f t="shared" si="166"/>
        <v>166.65055953999999</v>
      </c>
      <c r="T553" s="30">
        <f t="shared" si="166"/>
        <v>0</v>
      </c>
      <c r="U553" s="30">
        <f t="shared" si="166"/>
        <v>0</v>
      </c>
      <c r="V553" s="30">
        <f t="shared" si="166"/>
        <v>0</v>
      </c>
      <c r="W553" s="30">
        <f t="shared" si="166"/>
        <v>0</v>
      </c>
      <c r="X553" s="30">
        <f t="shared" si="166"/>
        <v>0</v>
      </c>
      <c r="Y553" s="30">
        <f t="shared" si="166"/>
        <v>21</v>
      </c>
      <c r="Z553" s="30">
        <f t="shared" si="166"/>
        <v>0</v>
      </c>
      <c r="AA553" s="30">
        <f t="shared" si="166"/>
        <v>0</v>
      </c>
      <c r="AB553" s="30">
        <f t="shared" si="166"/>
        <v>0</v>
      </c>
      <c r="AC553" s="30">
        <f t="shared" si="166"/>
        <v>0</v>
      </c>
      <c r="AD553" s="30">
        <f t="shared" si="166"/>
        <v>0</v>
      </c>
      <c r="AE553" s="30">
        <f t="shared" si="166"/>
        <v>0</v>
      </c>
      <c r="AF553" s="31">
        <v>0</v>
      </c>
      <c r="AG553" s="30">
        <f>AG554+AG564+AG566+AG567</f>
        <v>-774.86592050000002</v>
      </c>
      <c r="AH553" s="31">
        <f t="shared" si="149"/>
        <v>-0.85596633991047288</v>
      </c>
      <c r="AI553" s="61" t="s">
        <v>37</v>
      </c>
      <c r="AJ553" s="15"/>
      <c r="AK553" s="20"/>
      <c r="AM553" s="20"/>
      <c r="AV553" s="15"/>
      <c r="AW553" s="15"/>
      <c r="AX553" s="15"/>
      <c r="AY553" s="15"/>
      <c r="AZ553" s="15"/>
      <c r="BA553" s="15"/>
      <c r="BB553" s="15"/>
      <c r="BC553" s="15"/>
      <c r="BD553" s="15"/>
      <c r="BE553" s="15"/>
      <c r="BF553" s="15"/>
      <c r="BG553" s="15"/>
      <c r="BH553" s="15"/>
      <c r="BI553" s="15"/>
      <c r="BJ553" s="15"/>
      <c r="BK553" s="15"/>
      <c r="BL553" s="15"/>
    </row>
    <row r="554" spans="1:64" ht="31.5" x14ac:dyDescent="0.25">
      <c r="A554" s="27" t="s">
        <v>1406</v>
      </c>
      <c r="B554" s="28" t="s">
        <v>142</v>
      </c>
      <c r="C554" s="29" t="s">
        <v>36</v>
      </c>
      <c r="D554" s="30">
        <f t="shared" ref="D554:AE554" si="167">SUM(D555:D563)</f>
        <v>2169.1995986000002</v>
      </c>
      <c r="E554" s="30">
        <f t="shared" si="167"/>
        <v>0</v>
      </c>
      <c r="F554" s="30">
        <f t="shared" si="167"/>
        <v>786.01295745999994</v>
      </c>
      <c r="G554" s="30">
        <f t="shared" si="167"/>
        <v>0</v>
      </c>
      <c r="H554" s="30">
        <f t="shared" si="167"/>
        <v>0</v>
      </c>
      <c r="I554" s="30">
        <f t="shared" si="167"/>
        <v>0</v>
      </c>
      <c r="J554" s="30">
        <f t="shared" si="167"/>
        <v>0</v>
      </c>
      <c r="K554" s="30">
        <f t="shared" si="167"/>
        <v>0</v>
      </c>
      <c r="L554" s="30">
        <f t="shared" si="167"/>
        <v>4</v>
      </c>
      <c r="M554" s="30">
        <f t="shared" si="167"/>
        <v>0</v>
      </c>
      <c r="N554" s="30">
        <f t="shared" si="167"/>
        <v>0</v>
      </c>
      <c r="O554" s="30">
        <f t="shared" si="167"/>
        <v>0</v>
      </c>
      <c r="P554" s="30">
        <f t="shared" si="167"/>
        <v>0</v>
      </c>
      <c r="Q554" s="30">
        <f t="shared" si="167"/>
        <v>0</v>
      </c>
      <c r="R554" s="30">
        <f t="shared" si="167"/>
        <v>0</v>
      </c>
      <c r="S554" s="30">
        <f t="shared" si="167"/>
        <v>57.376097369999997</v>
      </c>
      <c r="T554" s="30">
        <f t="shared" si="167"/>
        <v>0</v>
      </c>
      <c r="U554" s="30">
        <f t="shared" si="167"/>
        <v>0</v>
      </c>
      <c r="V554" s="30">
        <f t="shared" si="167"/>
        <v>0</v>
      </c>
      <c r="W554" s="30">
        <f t="shared" si="167"/>
        <v>0</v>
      </c>
      <c r="X554" s="30">
        <f t="shared" si="167"/>
        <v>0</v>
      </c>
      <c r="Y554" s="30">
        <f t="shared" si="167"/>
        <v>3</v>
      </c>
      <c r="Z554" s="30">
        <f t="shared" si="167"/>
        <v>0</v>
      </c>
      <c r="AA554" s="30">
        <f t="shared" si="167"/>
        <v>0</v>
      </c>
      <c r="AB554" s="30">
        <f t="shared" si="167"/>
        <v>0</v>
      </c>
      <c r="AC554" s="30">
        <f t="shared" si="167"/>
        <v>0</v>
      </c>
      <c r="AD554" s="30">
        <f t="shared" si="167"/>
        <v>0</v>
      </c>
      <c r="AE554" s="30">
        <f t="shared" si="167"/>
        <v>0</v>
      </c>
      <c r="AF554" s="31">
        <v>0</v>
      </c>
      <c r="AG554" s="30">
        <f>SUM(AG555:AG563)</f>
        <v>-728.63686009000003</v>
      </c>
      <c r="AH554" s="31">
        <f t="shared" si="149"/>
        <v>-0.92700362401733083</v>
      </c>
      <c r="AI554" s="61" t="s">
        <v>37</v>
      </c>
      <c r="AJ554" s="15"/>
      <c r="AK554" s="20"/>
      <c r="AM554" s="20"/>
      <c r="AV554" s="15"/>
      <c r="AW554" s="15"/>
      <c r="AX554" s="15"/>
      <c r="AY554" s="15"/>
      <c r="AZ554" s="15"/>
      <c r="BA554" s="15"/>
      <c r="BB554" s="15"/>
      <c r="BC554" s="15"/>
      <c r="BD554" s="15"/>
      <c r="BE554" s="15"/>
      <c r="BF554" s="15"/>
      <c r="BG554" s="15"/>
      <c r="BH554" s="15"/>
      <c r="BI554" s="15"/>
      <c r="BJ554" s="15"/>
      <c r="BK554" s="15"/>
      <c r="BL554" s="15"/>
    </row>
    <row r="555" spans="1:64" ht="31.5" x14ac:dyDescent="0.25">
      <c r="A555" s="37" t="s">
        <v>1406</v>
      </c>
      <c r="B555" s="50" t="s">
        <v>1407</v>
      </c>
      <c r="C555" s="52" t="s">
        <v>1408</v>
      </c>
      <c r="D555" s="39">
        <v>1.19</v>
      </c>
      <c r="E555" s="39">
        <v>0</v>
      </c>
      <c r="F555" s="39">
        <v>1.19</v>
      </c>
      <c r="G555" s="39">
        <v>0</v>
      </c>
      <c r="H555" s="39">
        <v>0</v>
      </c>
      <c r="I555" s="39">
        <v>0</v>
      </c>
      <c r="J555" s="39">
        <v>0</v>
      </c>
      <c r="K555" s="39" t="s">
        <v>1409</v>
      </c>
      <c r="L555" s="39">
        <v>1</v>
      </c>
      <c r="M555" s="39">
        <v>0</v>
      </c>
      <c r="N555" s="39">
        <v>0</v>
      </c>
      <c r="O555" s="39">
        <v>0</v>
      </c>
      <c r="P555" s="39">
        <v>0</v>
      </c>
      <c r="Q555" s="39">
        <v>0</v>
      </c>
      <c r="R555" s="39">
        <v>0</v>
      </c>
      <c r="S555" s="39">
        <v>1.19</v>
      </c>
      <c r="T555" s="39">
        <v>0</v>
      </c>
      <c r="U555" s="39">
        <v>0</v>
      </c>
      <c r="V555" s="39">
        <v>0</v>
      </c>
      <c r="W555" s="39">
        <v>0</v>
      </c>
      <c r="X555" s="39" t="s">
        <v>1409</v>
      </c>
      <c r="Y555" s="39">
        <v>1</v>
      </c>
      <c r="Z555" s="39">
        <v>0</v>
      </c>
      <c r="AA555" s="39">
        <v>0</v>
      </c>
      <c r="AB555" s="39">
        <v>0</v>
      </c>
      <c r="AC555" s="39">
        <v>0</v>
      </c>
      <c r="AD555" s="39">
        <v>0</v>
      </c>
      <c r="AE555" s="39">
        <f t="shared" ref="AE555:AE562" si="168">R555-E555</f>
        <v>0</v>
      </c>
      <c r="AF555" s="65">
        <v>0</v>
      </c>
      <c r="AG555" s="39">
        <f t="shared" ref="AG555:AG562" si="169">S555-F555</f>
        <v>0</v>
      </c>
      <c r="AH555" s="65">
        <f t="shared" si="149"/>
        <v>0</v>
      </c>
      <c r="AI555" s="62" t="s">
        <v>37</v>
      </c>
      <c r="AJ555" s="15"/>
      <c r="AK555" s="20"/>
      <c r="AM555" s="20"/>
      <c r="AV555" s="15"/>
      <c r="AW555" s="15"/>
      <c r="AX555" s="15"/>
      <c r="AY555" s="15"/>
      <c r="AZ555" s="15"/>
      <c r="BA555" s="15"/>
      <c r="BB555" s="15"/>
      <c r="BC555" s="15"/>
      <c r="BD555" s="15"/>
      <c r="BE555" s="15"/>
      <c r="BF555" s="15"/>
      <c r="BG555" s="15"/>
      <c r="BH555" s="15"/>
      <c r="BI555" s="15"/>
      <c r="BJ555" s="15"/>
      <c r="BK555" s="15"/>
      <c r="BL555" s="15"/>
    </row>
    <row r="556" spans="1:64" ht="33" customHeight="1" x14ac:dyDescent="0.25">
      <c r="A556" s="37" t="s">
        <v>1406</v>
      </c>
      <c r="B556" s="50" t="s">
        <v>1410</v>
      </c>
      <c r="C556" s="52" t="s">
        <v>1411</v>
      </c>
      <c r="D556" s="39" t="s">
        <v>37</v>
      </c>
      <c r="E556" s="39" t="s">
        <v>37</v>
      </c>
      <c r="F556" s="39" t="s">
        <v>37</v>
      </c>
      <c r="G556" s="39" t="s">
        <v>37</v>
      </c>
      <c r="H556" s="39" t="s">
        <v>37</v>
      </c>
      <c r="I556" s="39" t="s">
        <v>37</v>
      </c>
      <c r="J556" s="39" t="s">
        <v>37</v>
      </c>
      <c r="K556" s="39" t="s">
        <v>37</v>
      </c>
      <c r="L556" s="39" t="s">
        <v>37</v>
      </c>
      <c r="M556" s="39" t="s">
        <v>37</v>
      </c>
      <c r="N556" s="39" t="s">
        <v>37</v>
      </c>
      <c r="O556" s="39" t="s">
        <v>37</v>
      </c>
      <c r="P556" s="39" t="s">
        <v>37</v>
      </c>
      <c r="Q556" s="39" t="s">
        <v>37</v>
      </c>
      <c r="R556" s="39">
        <v>0</v>
      </c>
      <c r="S556" s="39">
        <v>0</v>
      </c>
      <c r="T556" s="39">
        <v>0</v>
      </c>
      <c r="U556" s="39">
        <v>0</v>
      </c>
      <c r="V556" s="39">
        <v>0</v>
      </c>
      <c r="W556" s="39">
        <v>0</v>
      </c>
      <c r="X556" s="39">
        <v>0</v>
      </c>
      <c r="Y556" s="39">
        <v>0</v>
      </c>
      <c r="Z556" s="39">
        <v>0</v>
      </c>
      <c r="AA556" s="39">
        <v>0</v>
      </c>
      <c r="AB556" s="39">
        <v>0</v>
      </c>
      <c r="AC556" s="39">
        <v>0</v>
      </c>
      <c r="AD556" s="39">
        <v>0</v>
      </c>
      <c r="AE556" s="39" t="s">
        <v>37</v>
      </c>
      <c r="AF556" s="65" t="s">
        <v>37</v>
      </c>
      <c r="AG556" s="39" t="s">
        <v>37</v>
      </c>
      <c r="AH556" s="65" t="s">
        <v>37</v>
      </c>
      <c r="AI556" s="62" t="s">
        <v>1412</v>
      </c>
      <c r="AJ556" s="15"/>
      <c r="AK556" s="20"/>
      <c r="AM556" s="20"/>
      <c r="AV556" s="15"/>
      <c r="AW556" s="15"/>
      <c r="AX556" s="15"/>
      <c r="AY556" s="15"/>
      <c r="AZ556" s="15"/>
      <c r="BA556" s="15"/>
      <c r="BB556" s="15"/>
      <c r="BC556" s="15"/>
      <c r="BD556" s="15"/>
      <c r="BE556" s="15"/>
      <c r="BF556" s="15"/>
      <c r="BG556" s="15"/>
      <c r="BH556" s="15"/>
      <c r="BI556" s="15"/>
      <c r="BJ556" s="15"/>
      <c r="BK556" s="15"/>
      <c r="BL556" s="15"/>
    </row>
    <row r="557" spans="1:64" ht="47.25" x14ac:dyDescent="0.25">
      <c r="A557" s="37" t="s">
        <v>1406</v>
      </c>
      <c r="B557" s="50" t="s">
        <v>1413</v>
      </c>
      <c r="C557" s="52" t="s">
        <v>1414</v>
      </c>
      <c r="D557" s="39">
        <v>22.763382</v>
      </c>
      <c r="E557" s="39">
        <v>0</v>
      </c>
      <c r="F557" s="39">
        <v>0</v>
      </c>
      <c r="G557" s="39">
        <v>0</v>
      </c>
      <c r="H557" s="39">
        <v>0</v>
      </c>
      <c r="I557" s="39">
        <v>0</v>
      </c>
      <c r="J557" s="39">
        <v>0</v>
      </c>
      <c r="K557" s="39">
        <v>0</v>
      </c>
      <c r="L557" s="39">
        <v>0</v>
      </c>
      <c r="M557" s="39">
        <v>0</v>
      </c>
      <c r="N557" s="39">
        <v>0</v>
      </c>
      <c r="O557" s="39">
        <v>0</v>
      </c>
      <c r="P557" s="39">
        <v>0</v>
      </c>
      <c r="Q557" s="39">
        <v>0</v>
      </c>
      <c r="R557" s="39">
        <v>0</v>
      </c>
      <c r="S557" s="39">
        <v>0</v>
      </c>
      <c r="T557" s="39">
        <v>0</v>
      </c>
      <c r="U557" s="39">
        <v>0</v>
      </c>
      <c r="V557" s="39">
        <v>0</v>
      </c>
      <c r="W557" s="39">
        <v>0</v>
      </c>
      <c r="X557" s="39">
        <v>0</v>
      </c>
      <c r="Y557" s="39">
        <v>0</v>
      </c>
      <c r="Z557" s="39">
        <v>0</v>
      </c>
      <c r="AA557" s="39">
        <v>0</v>
      </c>
      <c r="AB557" s="39">
        <v>0</v>
      </c>
      <c r="AC557" s="39">
        <v>0</v>
      </c>
      <c r="AD557" s="39">
        <v>0</v>
      </c>
      <c r="AE557" s="39">
        <f t="shared" si="168"/>
        <v>0</v>
      </c>
      <c r="AF557" s="65">
        <v>0</v>
      </c>
      <c r="AG557" s="39">
        <f t="shared" si="169"/>
        <v>0</v>
      </c>
      <c r="AH557" s="65">
        <v>0</v>
      </c>
      <c r="AI557" s="62" t="s">
        <v>37</v>
      </c>
      <c r="AJ557" s="15"/>
      <c r="AK557" s="20"/>
      <c r="AM557" s="20"/>
      <c r="AV557" s="15"/>
      <c r="AW557" s="15"/>
      <c r="AX557" s="15"/>
      <c r="AY557" s="15"/>
      <c r="AZ557" s="15"/>
      <c r="BA557" s="15"/>
      <c r="BB557" s="15"/>
      <c r="BC557" s="15"/>
      <c r="BD557" s="15"/>
      <c r="BE557" s="15"/>
      <c r="BF557" s="15"/>
      <c r="BG557" s="15"/>
      <c r="BH557" s="15"/>
      <c r="BI557" s="15"/>
      <c r="BJ557" s="15"/>
      <c r="BK557" s="15"/>
      <c r="BL557" s="15"/>
    </row>
    <row r="558" spans="1:64" ht="126" x14ac:dyDescent="0.25">
      <c r="A558" s="37" t="s">
        <v>1406</v>
      </c>
      <c r="B558" s="50" t="s">
        <v>1415</v>
      </c>
      <c r="C558" s="52" t="s">
        <v>1416</v>
      </c>
      <c r="D558" s="39">
        <v>144.09899999999999</v>
      </c>
      <c r="E558" s="39">
        <v>0</v>
      </c>
      <c r="F558" s="39">
        <v>144.09899999999999</v>
      </c>
      <c r="G558" s="39">
        <v>0</v>
      </c>
      <c r="H558" s="39">
        <v>0</v>
      </c>
      <c r="I558" s="39">
        <v>0</v>
      </c>
      <c r="J558" s="39">
        <v>0</v>
      </c>
      <c r="K558" s="39" t="s">
        <v>1417</v>
      </c>
      <c r="L558" s="39">
        <v>1</v>
      </c>
      <c r="M558" s="39">
        <v>0</v>
      </c>
      <c r="N558" s="39">
        <v>0</v>
      </c>
      <c r="O558" s="39">
        <v>0</v>
      </c>
      <c r="P558" s="39">
        <v>0</v>
      </c>
      <c r="Q558" s="39">
        <v>0</v>
      </c>
      <c r="R558" s="39">
        <v>0</v>
      </c>
      <c r="S558" s="39">
        <v>0</v>
      </c>
      <c r="T558" s="39">
        <v>0</v>
      </c>
      <c r="U558" s="39">
        <v>0</v>
      </c>
      <c r="V558" s="39">
        <v>0</v>
      </c>
      <c r="W558" s="39">
        <v>0</v>
      </c>
      <c r="X558" s="39">
        <v>0</v>
      </c>
      <c r="Y558" s="39">
        <v>0</v>
      </c>
      <c r="Z558" s="39">
        <v>0</v>
      </c>
      <c r="AA558" s="39">
        <v>0</v>
      </c>
      <c r="AB558" s="39">
        <v>0</v>
      </c>
      <c r="AC558" s="39">
        <v>0</v>
      </c>
      <c r="AD558" s="39">
        <v>0</v>
      </c>
      <c r="AE558" s="39">
        <f t="shared" si="168"/>
        <v>0</v>
      </c>
      <c r="AF558" s="65">
        <v>0</v>
      </c>
      <c r="AG558" s="39">
        <f t="shared" si="169"/>
        <v>-144.09899999999999</v>
      </c>
      <c r="AH558" s="65">
        <f t="shared" si="149"/>
        <v>-1</v>
      </c>
      <c r="AI558" s="62" t="s">
        <v>1418</v>
      </c>
      <c r="AJ558" s="15"/>
      <c r="AK558" s="20"/>
      <c r="AM558" s="20"/>
      <c r="AV558" s="15"/>
      <c r="AW558" s="15"/>
      <c r="AX558" s="15"/>
      <c r="AY558" s="15"/>
      <c r="AZ558" s="15"/>
      <c r="BA558" s="15"/>
      <c r="BB558" s="15"/>
      <c r="BC558" s="15"/>
      <c r="BD558" s="15"/>
      <c r="BE558" s="15"/>
      <c r="BF558" s="15"/>
      <c r="BG558" s="15"/>
      <c r="BH558" s="15"/>
      <c r="BI558" s="15"/>
      <c r="BJ558" s="15"/>
      <c r="BK558" s="15"/>
      <c r="BL558" s="15"/>
    </row>
    <row r="559" spans="1:64" ht="61.5" customHeight="1" x14ac:dyDescent="0.25">
      <c r="A559" s="37" t="s">
        <v>1406</v>
      </c>
      <c r="B559" s="50" t="s">
        <v>1419</v>
      </c>
      <c r="C559" s="52" t="s">
        <v>1420</v>
      </c>
      <c r="D559" s="39">
        <v>1173.2239999999999</v>
      </c>
      <c r="E559" s="39">
        <v>0</v>
      </c>
      <c r="F559" s="39">
        <v>0</v>
      </c>
      <c r="G559" s="39">
        <v>0</v>
      </c>
      <c r="H559" s="39">
        <v>0</v>
      </c>
      <c r="I559" s="39">
        <v>0</v>
      </c>
      <c r="J559" s="39">
        <v>0</v>
      </c>
      <c r="K559" s="39">
        <v>0</v>
      </c>
      <c r="L559" s="39">
        <v>0</v>
      </c>
      <c r="M559" s="39">
        <v>0</v>
      </c>
      <c r="N559" s="39">
        <v>0</v>
      </c>
      <c r="O559" s="39">
        <v>0</v>
      </c>
      <c r="P559" s="39">
        <v>0</v>
      </c>
      <c r="Q559" s="39">
        <v>0</v>
      </c>
      <c r="R559" s="39">
        <v>0</v>
      </c>
      <c r="S559" s="39">
        <v>0</v>
      </c>
      <c r="T559" s="39">
        <v>0</v>
      </c>
      <c r="U559" s="39">
        <v>0</v>
      </c>
      <c r="V559" s="39">
        <v>0</v>
      </c>
      <c r="W559" s="39">
        <v>0</v>
      </c>
      <c r="X559" s="39">
        <v>0</v>
      </c>
      <c r="Y559" s="39">
        <v>0</v>
      </c>
      <c r="Z559" s="39">
        <v>0</v>
      </c>
      <c r="AA559" s="39">
        <v>0</v>
      </c>
      <c r="AB559" s="39">
        <v>0</v>
      </c>
      <c r="AC559" s="39">
        <v>0</v>
      </c>
      <c r="AD559" s="39">
        <v>0</v>
      </c>
      <c r="AE559" s="39">
        <f t="shared" si="168"/>
        <v>0</v>
      </c>
      <c r="AF559" s="65">
        <v>0</v>
      </c>
      <c r="AG559" s="39">
        <f t="shared" si="169"/>
        <v>0</v>
      </c>
      <c r="AH559" s="65">
        <v>0</v>
      </c>
      <c r="AI559" s="62" t="s">
        <v>37</v>
      </c>
      <c r="AJ559" s="15"/>
      <c r="AK559" s="20"/>
      <c r="AM559" s="20"/>
      <c r="AV559" s="15"/>
      <c r="AW559" s="15"/>
      <c r="AX559" s="15"/>
      <c r="AY559" s="15"/>
      <c r="AZ559" s="15"/>
      <c r="BA559" s="15"/>
      <c r="BB559" s="15"/>
      <c r="BC559" s="15"/>
      <c r="BD559" s="15"/>
      <c r="BE559" s="15"/>
      <c r="BF559" s="15"/>
      <c r="BG559" s="15"/>
      <c r="BH559" s="15"/>
      <c r="BI559" s="15"/>
      <c r="BJ559" s="15"/>
      <c r="BK559" s="15"/>
      <c r="BL559" s="15"/>
    </row>
    <row r="560" spans="1:64" ht="31.5" x14ac:dyDescent="0.25">
      <c r="A560" s="37" t="s">
        <v>1406</v>
      </c>
      <c r="B560" s="50" t="s">
        <v>1421</v>
      </c>
      <c r="C560" s="52" t="s">
        <v>1422</v>
      </c>
      <c r="D560" s="39" t="s">
        <v>37</v>
      </c>
      <c r="E560" s="39" t="s">
        <v>37</v>
      </c>
      <c r="F560" s="39" t="s">
        <v>37</v>
      </c>
      <c r="G560" s="39" t="s">
        <v>37</v>
      </c>
      <c r="H560" s="39" t="s">
        <v>37</v>
      </c>
      <c r="I560" s="39" t="s">
        <v>37</v>
      </c>
      <c r="J560" s="39" t="s">
        <v>37</v>
      </c>
      <c r="K560" s="39" t="s">
        <v>37</v>
      </c>
      <c r="L560" s="39" t="s">
        <v>37</v>
      </c>
      <c r="M560" s="39" t="s">
        <v>37</v>
      </c>
      <c r="N560" s="39" t="s">
        <v>37</v>
      </c>
      <c r="O560" s="39" t="s">
        <v>37</v>
      </c>
      <c r="P560" s="39" t="s">
        <v>37</v>
      </c>
      <c r="Q560" s="39" t="s">
        <v>37</v>
      </c>
      <c r="R560" s="39">
        <v>0</v>
      </c>
      <c r="S560" s="39">
        <v>0</v>
      </c>
      <c r="T560" s="39">
        <v>0</v>
      </c>
      <c r="U560" s="39">
        <v>0</v>
      </c>
      <c r="V560" s="39">
        <v>0</v>
      </c>
      <c r="W560" s="39">
        <v>0</v>
      </c>
      <c r="X560" s="39">
        <v>0</v>
      </c>
      <c r="Y560" s="39">
        <v>0</v>
      </c>
      <c r="Z560" s="39">
        <v>0</v>
      </c>
      <c r="AA560" s="39">
        <v>0</v>
      </c>
      <c r="AB560" s="39">
        <v>0</v>
      </c>
      <c r="AC560" s="39">
        <v>0</v>
      </c>
      <c r="AD560" s="39">
        <v>0</v>
      </c>
      <c r="AE560" s="39" t="s">
        <v>37</v>
      </c>
      <c r="AF560" s="65" t="s">
        <v>37</v>
      </c>
      <c r="AG560" s="39" t="s">
        <v>37</v>
      </c>
      <c r="AH560" s="65" t="s">
        <v>37</v>
      </c>
      <c r="AI560" s="62" t="s">
        <v>1423</v>
      </c>
      <c r="AJ560" s="15"/>
      <c r="AK560" s="20"/>
      <c r="AM560" s="20"/>
      <c r="AV560" s="15"/>
      <c r="AW560" s="15"/>
      <c r="AX560" s="15"/>
      <c r="AY560" s="15"/>
      <c r="AZ560" s="15"/>
      <c r="BA560" s="15"/>
      <c r="BB560" s="15"/>
      <c r="BC560" s="15"/>
      <c r="BD560" s="15"/>
      <c r="BE560" s="15"/>
      <c r="BF560" s="15"/>
      <c r="BG560" s="15"/>
      <c r="BH560" s="15"/>
      <c r="BI560" s="15"/>
      <c r="BJ560" s="15"/>
      <c r="BK560" s="15"/>
      <c r="BL560" s="15"/>
    </row>
    <row r="561" spans="1:64" ht="85.5" customHeight="1" x14ac:dyDescent="0.25">
      <c r="A561" s="37" t="s">
        <v>1406</v>
      </c>
      <c r="B561" s="50" t="s">
        <v>1424</v>
      </c>
      <c r="C561" s="52" t="s">
        <v>1425</v>
      </c>
      <c r="D561" s="39">
        <v>763.84599999999989</v>
      </c>
      <c r="E561" s="39">
        <v>0</v>
      </c>
      <c r="F561" s="39">
        <v>604.28399999999999</v>
      </c>
      <c r="G561" s="39">
        <v>0</v>
      </c>
      <c r="H561" s="39">
        <v>0</v>
      </c>
      <c r="I561" s="39">
        <v>0</v>
      </c>
      <c r="J561" s="39">
        <v>0</v>
      </c>
      <c r="K561" s="39" t="s">
        <v>1426</v>
      </c>
      <c r="L561" s="39">
        <v>1</v>
      </c>
      <c r="M561" s="39">
        <v>0</v>
      </c>
      <c r="N561" s="39">
        <v>0</v>
      </c>
      <c r="O561" s="39">
        <v>0</v>
      </c>
      <c r="P561" s="39">
        <v>0</v>
      </c>
      <c r="Q561" s="39">
        <v>0</v>
      </c>
      <c r="R561" s="39">
        <v>0</v>
      </c>
      <c r="S561" s="39">
        <v>33.995415700000002</v>
      </c>
      <c r="T561" s="39">
        <v>0</v>
      </c>
      <c r="U561" s="39">
        <v>0</v>
      </c>
      <c r="V561" s="39">
        <v>0</v>
      </c>
      <c r="W561" s="39">
        <v>0</v>
      </c>
      <c r="X561" s="39" t="s">
        <v>1427</v>
      </c>
      <c r="Y561" s="39">
        <v>1</v>
      </c>
      <c r="Z561" s="39">
        <v>0</v>
      </c>
      <c r="AA561" s="39">
        <v>0</v>
      </c>
      <c r="AB561" s="39">
        <v>0</v>
      </c>
      <c r="AC561" s="39">
        <v>0</v>
      </c>
      <c r="AD561" s="39">
        <v>0</v>
      </c>
      <c r="AE561" s="39">
        <f t="shared" si="168"/>
        <v>0</v>
      </c>
      <c r="AF561" s="65">
        <v>0</v>
      </c>
      <c r="AG561" s="39">
        <f t="shared" si="169"/>
        <v>-570.28858430000002</v>
      </c>
      <c r="AH561" s="65">
        <f t="shared" si="149"/>
        <v>-0.9437426513030297</v>
      </c>
      <c r="AI561" s="62" t="s">
        <v>1428</v>
      </c>
      <c r="AJ561" s="15"/>
      <c r="AK561" s="20"/>
      <c r="AM561" s="20"/>
      <c r="AV561" s="15"/>
      <c r="AW561" s="15"/>
      <c r="AX561" s="15"/>
      <c r="AY561" s="15"/>
      <c r="AZ561" s="15"/>
      <c r="BA561" s="15"/>
      <c r="BB561" s="15"/>
      <c r="BC561" s="15"/>
      <c r="BD561" s="15"/>
      <c r="BE561" s="15"/>
      <c r="BF561" s="15"/>
      <c r="BG561" s="15"/>
      <c r="BH561" s="15"/>
      <c r="BI561" s="15"/>
      <c r="BJ561" s="15"/>
      <c r="BK561" s="15"/>
      <c r="BL561" s="15"/>
    </row>
    <row r="562" spans="1:64" ht="31.5" x14ac:dyDescent="0.25">
      <c r="A562" s="37" t="s">
        <v>1406</v>
      </c>
      <c r="B562" s="50" t="s">
        <v>1429</v>
      </c>
      <c r="C562" s="52" t="s">
        <v>1430</v>
      </c>
      <c r="D562" s="39">
        <v>64.0772166</v>
      </c>
      <c r="E562" s="39">
        <v>0</v>
      </c>
      <c r="F562" s="39">
        <v>36.439957459999995</v>
      </c>
      <c r="G562" s="39">
        <v>0</v>
      </c>
      <c r="H562" s="39">
        <v>0</v>
      </c>
      <c r="I562" s="39">
        <v>0</v>
      </c>
      <c r="J562" s="39">
        <v>0</v>
      </c>
      <c r="K562" s="39" t="s">
        <v>1431</v>
      </c>
      <c r="L562" s="39">
        <v>1</v>
      </c>
      <c r="M562" s="39">
        <v>0</v>
      </c>
      <c r="N562" s="39">
        <v>0</v>
      </c>
      <c r="O562" s="39">
        <v>0</v>
      </c>
      <c r="P562" s="39">
        <v>0</v>
      </c>
      <c r="Q562" s="39">
        <v>0</v>
      </c>
      <c r="R562" s="39">
        <v>0</v>
      </c>
      <c r="S562" s="39">
        <v>22.19068167</v>
      </c>
      <c r="T562" s="39">
        <v>0</v>
      </c>
      <c r="U562" s="39">
        <v>0</v>
      </c>
      <c r="V562" s="39">
        <v>0</v>
      </c>
      <c r="W562" s="39">
        <v>0</v>
      </c>
      <c r="X562" s="39" t="s">
        <v>1431</v>
      </c>
      <c r="Y562" s="39">
        <v>1</v>
      </c>
      <c r="Z562" s="39">
        <v>0</v>
      </c>
      <c r="AA562" s="39">
        <v>0</v>
      </c>
      <c r="AB562" s="39">
        <v>0</v>
      </c>
      <c r="AC562" s="39">
        <v>0</v>
      </c>
      <c r="AD562" s="39">
        <v>0</v>
      </c>
      <c r="AE562" s="39">
        <f t="shared" si="168"/>
        <v>0</v>
      </c>
      <c r="AF562" s="65">
        <v>0</v>
      </c>
      <c r="AG562" s="39">
        <f t="shared" si="169"/>
        <v>-14.249275789999995</v>
      </c>
      <c r="AH562" s="65">
        <f t="shared" si="149"/>
        <v>-0.39103436950060583</v>
      </c>
      <c r="AI562" s="62" t="s">
        <v>1432</v>
      </c>
      <c r="AJ562" s="15"/>
      <c r="AK562" s="20"/>
      <c r="AM562" s="20"/>
      <c r="AV562" s="15"/>
      <c r="AW562" s="15"/>
      <c r="AX562" s="15"/>
      <c r="AY562" s="15"/>
      <c r="AZ562" s="15"/>
      <c r="BA562" s="15"/>
      <c r="BB562" s="15"/>
      <c r="BC562" s="15"/>
      <c r="BD562" s="15"/>
      <c r="BE562" s="15"/>
      <c r="BF562" s="15"/>
      <c r="BG562" s="15"/>
      <c r="BH562" s="15"/>
      <c r="BI562" s="15"/>
      <c r="BJ562" s="15"/>
      <c r="BK562" s="15"/>
      <c r="BL562" s="15"/>
    </row>
    <row r="563" spans="1:64" ht="47.25" x14ac:dyDescent="0.25">
      <c r="A563" s="37" t="s">
        <v>1406</v>
      </c>
      <c r="B563" s="50" t="s">
        <v>1433</v>
      </c>
      <c r="C563" s="52" t="s">
        <v>1434</v>
      </c>
      <c r="D563" s="39" t="s">
        <v>37</v>
      </c>
      <c r="E563" s="39" t="s">
        <v>37</v>
      </c>
      <c r="F563" s="39" t="s">
        <v>37</v>
      </c>
      <c r="G563" s="39" t="s">
        <v>37</v>
      </c>
      <c r="H563" s="39" t="s">
        <v>37</v>
      </c>
      <c r="I563" s="39" t="s">
        <v>37</v>
      </c>
      <c r="J563" s="39" t="s">
        <v>37</v>
      </c>
      <c r="K563" s="39" t="s">
        <v>37</v>
      </c>
      <c r="L563" s="39" t="s">
        <v>37</v>
      </c>
      <c r="M563" s="39" t="s">
        <v>37</v>
      </c>
      <c r="N563" s="39" t="s">
        <v>37</v>
      </c>
      <c r="O563" s="39" t="s">
        <v>37</v>
      </c>
      <c r="P563" s="39" t="s">
        <v>37</v>
      </c>
      <c r="Q563" s="39" t="s">
        <v>37</v>
      </c>
      <c r="R563" s="39">
        <v>0</v>
      </c>
      <c r="S563" s="39">
        <v>0</v>
      </c>
      <c r="T563" s="39">
        <v>0</v>
      </c>
      <c r="U563" s="39">
        <v>0</v>
      </c>
      <c r="V563" s="39">
        <v>0</v>
      </c>
      <c r="W563" s="39">
        <v>0</v>
      </c>
      <c r="X563" s="39">
        <v>0</v>
      </c>
      <c r="Y563" s="39">
        <v>0</v>
      </c>
      <c r="Z563" s="39">
        <v>0</v>
      </c>
      <c r="AA563" s="39">
        <v>0</v>
      </c>
      <c r="AB563" s="39">
        <v>0</v>
      </c>
      <c r="AC563" s="39">
        <v>0</v>
      </c>
      <c r="AD563" s="39">
        <v>0</v>
      </c>
      <c r="AE563" s="39" t="s">
        <v>37</v>
      </c>
      <c r="AF563" s="65" t="s">
        <v>37</v>
      </c>
      <c r="AG563" s="39" t="s">
        <v>37</v>
      </c>
      <c r="AH563" s="65" t="s">
        <v>37</v>
      </c>
      <c r="AI563" s="62" t="s">
        <v>1435</v>
      </c>
      <c r="AJ563" s="15"/>
      <c r="AK563" s="20"/>
      <c r="AM563" s="20"/>
      <c r="AV563" s="15"/>
      <c r="AW563" s="15"/>
      <c r="AX563" s="15"/>
      <c r="AY563" s="15"/>
      <c r="AZ563" s="15"/>
      <c r="BA563" s="15"/>
      <c r="BB563" s="15"/>
      <c r="BC563" s="15"/>
      <c r="BD563" s="15"/>
      <c r="BE563" s="15"/>
      <c r="BF563" s="15"/>
      <c r="BG563" s="15"/>
      <c r="BH563" s="15"/>
      <c r="BI563" s="15"/>
      <c r="BJ563" s="15"/>
      <c r="BK563" s="15"/>
      <c r="BL563" s="15"/>
    </row>
    <row r="564" spans="1:64" ht="31.5" x14ac:dyDescent="0.25">
      <c r="A564" s="27" t="s">
        <v>1436</v>
      </c>
      <c r="B564" s="28" t="s">
        <v>180</v>
      </c>
      <c r="C564" s="29" t="s">
        <v>36</v>
      </c>
      <c r="D564" s="30">
        <f>SUM(D565)</f>
        <v>0</v>
      </c>
      <c r="E564" s="30">
        <f t="shared" ref="E564:AD564" si="170">SUM(E565)</f>
        <v>0</v>
      </c>
      <c r="F564" s="30">
        <f t="shared" si="170"/>
        <v>0</v>
      </c>
      <c r="G564" s="30">
        <f t="shared" si="170"/>
        <v>0</v>
      </c>
      <c r="H564" s="30">
        <f t="shared" si="170"/>
        <v>0</v>
      </c>
      <c r="I564" s="30">
        <f t="shared" si="170"/>
        <v>0</v>
      </c>
      <c r="J564" s="30">
        <f t="shared" si="170"/>
        <v>0</v>
      </c>
      <c r="K564" s="30">
        <f t="shared" si="170"/>
        <v>0</v>
      </c>
      <c r="L564" s="30">
        <f t="shared" si="170"/>
        <v>0</v>
      </c>
      <c r="M564" s="30">
        <f t="shared" si="170"/>
        <v>0</v>
      </c>
      <c r="N564" s="30">
        <f t="shared" si="170"/>
        <v>0</v>
      </c>
      <c r="O564" s="30">
        <f t="shared" si="170"/>
        <v>0</v>
      </c>
      <c r="P564" s="30">
        <f t="shared" si="170"/>
        <v>0</v>
      </c>
      <c r="Q564" s="30">
        <f t="shared" si="170"/>
        <v>0</v>
      </c>
      <c r="R564" s="30">
        <f t="shared" si="170"/>
        <v>0</v>
      </c>
      <c r="S564" s="30">
        <f t="shared" si="170"/>
        <v>0</v>
      </c>
      <c r="T564" s="30">
        <f t="shared" si="170"/>
        <v>0</v>
      </c>
      <c r="U564" s="30">
        <f t="shared" si="170"/>
        <v>0</v>
      </c>
      <c r="V564" s="30">
        <f t="shared" si="170"/>
        <v>0</v>
      </c>
      <c r="W564" s="30">
        <f t="shared" si="170"/>
        <v>0</v>
      </c>
      <c r="X564" s="30">
        <f t="shared" si="170"/>
        <v>0</v>
      </c>
      <c r="Y564" s="30">
        <f t="shared" si="170"/>
        <v>0</v>
      </c>
      <c r="Z564" s="30">
        <f t="shared" si="170"/>
        <v>0</v>
      </c>
      <c r="AA564" s="30">
        <f t="shared" si="170"/>
        <v>0</v>
      </c>
      <c r="AB564" s="30">
        <f t="shared" si="170"/>
        <v>0</v>
      </c>
      <c r="AC564" s="30">
        <f t="shared" si="170"/>
        <v>0</v>
      </c>
      <c r="AD564" s="30">
        <f t="shared" si="170"/>
        <v>0</v>
      </c>
      <c r="AE564" s="30">
        <f>SUM(AE565)</f>
        <v>0</v>
      </c>
      <c r="AF564" s="31">
        <v>0</v>
      </c>
      <c r="AG564" s="30">
        <f>SUM(AG565)</f>
        <v>0</v>
      </c>
      <c r="AH564" s="31">
        <v>0</v>
      </c>
      <c r="AI564" s="61" t="s">
        <v>37</v>
      </c>
      <c r="AJ564" s="15"/>
      <c r="AK564" s="20"/>
      <c r="AM564" s="20"/>
      <c r="AV564" s="15"/>
      <c r="AW564" s="15"/>
      <c r="AX564" s="15"/>
      <c r="AY564" s="15"/>
      <c r="AZ564" s="15"/>
      <c r="BA564" s="15"/>
      <c r="BB564" s="15"/>
      <c r="BC564" s="15"/>
      <c r="BD564" s="15"/>
      <c r="BE564" s="15"/>
      <c r="BF564" s="15"/>
      <c r="BG564" s="15"/>
      <c r="BH564" s="15"/>
      <c r="BI564" s="15"/>
      <c r="BJ564" s="15"/>
      <c r="BK564" s="15"/>
      <c r="BL564" s="15"/>
    </row>
    <row r="565" spans="1:64" ht="47.25" x14ac:dyDescent="0.25">
      <c r="A565" s="37" t="s">
        <v>1436</v>
      </c>
      <c r="B565" s="50" t="s">
        <v>1437</v>
      </c>
      <c r="C565" s="52" t="s">
        <v>1438</v>
      </c>
      <c r="D565" s="39" t="s">
        <v>37</v>
      </c>
      <c r="E565" s="39" t="s">
        <v>37</v>
      </c>
      <c r="F565" s="39" t="s">
        <v>37</v>
      </c>
      <c r="G565" s="39" t="s">
        <v>37</v>
      </c>
      <c r="H565" s="39" t="s">
        <v>37</v>
      </c>
      <c r="I565" s="39" t="s">
        <v>37</v>
      </c>
      <c r="J565" s="39" t="s">
        <v>37</v>
      </c>
      <c r="K565" s="39" t="s">
        <v>37</v>
      </c>
      <c r="L565" s="39" t="s">
        <v>37</v>
      </c>
      <c r="M565" s="39" t="s">
        <v>37</v>
      </c>
      <c r="N565" s="39" t="s">
        <v>37</v>
      </c>
      <c r="O565" s="39" t="s">
        <v>37</v>
      </c>
      <c r="P565" s="39" t="s">
        <v>37</v>
      </c>
      <c r="Q565" s="39" t="s">
        <v>37</v>
      </c>
      <c r="R565" s="39">
        <v>0</v>
      </c>
      <c r="S565" s="39">
        <v>0</v>
      </c>
      <c r="T565" s="39">
        <v>0</v>
      </c>
      <c r="U565" s="39">
        <v>0</v>
      </c>
      <c r="V565" s="39">
        <v>0</v>
      </c>
      <c r="W565" s="39">
        <v>0</v>
      </c>
      <c r="X565" s="39">
        <v>0</v>
      </c>
      <c r="Y565" s="39">
        <v>0</v>
      </c>
      <c r="Z565" s="39">
        <v>0</v>
      </c>
      <c r="AA565" s="39">
        <v>0</v>
      </c>
      <c r="AB565" s="39">
        <v>0</v>
      </c>
      <c r="AC565" s="39">
        <v>0</v>
      </c>
      <c r="AD565" s="39">
        <v>0</v>
      </c>
      <c r="AE565" s="39" t="s">
        <v>37</v>
      </c>
      <c r="AF565" s="65" t="s">
        <v>37</v>
      </c>
      <c r="AG565" s="39" t="s">
        <v>37</v>
      </c>
      <c r="AH565" s="65" t="s">
        <v>37</v>
      </c>
      <c r="AI565" s="62" t="s">
        <v>1435</v>
      </c>
      <c r="AJ565" s="15"/>
      <c r="AK565" s="20"/>
      <c r="AM565" s="20"/>
      <c r="AV565" s="15"/>
      <c r="AW565" s="15"/>
      <c r="AX565" s="15"/>
      <c r="AY565" s="15"/>
      <c r="AZ565" s="15"/>
      <c r="BA565" s="15"/>
      <c r="BB565" s="15"/>
      <c r="BC565" s="15"/>
      <c r="BD565" s="15"/>
      <c r="BE565" s="15"/>
      <c r="BF565" s="15"/>
      <c r="BG565" s="15"/>
      <c r="BH565" s="15"/>
      <c r="BI565" s="15"/>
      <c r="BJ565" s="15"/>
      <c r="BK565" s="15"/>
      <c r="BL565" s="15"/>
    </row>
    <row r="566" spans="1:64" ht="31.5" x14ac:dyDescent="0.25">
      <c r="A566" s="27" t="s">
        <v>1439</v>
      </c>
      <c r="B566" s="28" t="s">
        <v>182</v>
      </c>
      <c r="C566" s="29" t="s">
        <v>36</v>
      </c>
      <c r="D566" s="30">
        <v>0</v>
      </c>
      <c r="E566" s="30">
        <v>0</v>
      </c>
      <c r="F566" s="30">
        <v>0</v>
      </c>
      <c r="G566" s="30">
        <v>0</v>
      </c>
      <c r="H566" s="30">
        <v>0</v>
      </c>
      <c r="I566" s="30">
        <v>0</v>
      </c>
      <c r="J566" s="30">
        <v>0</v>
      </c>
      <c r="K566" s="30">
        <v>0</v>
      </c>
      <c r="L566" s="30">
        <v>0</v>
      </c>
      <c r="M566" s="30">
        <v>0</v>
      </c>
      <c r="N566" s="30">
        <v>0</v>
      </c>
      <c r="O566" s="30">
        <v>0</v>
      </c>
      <c r="P566" s="30">
        <v>0</v>
      </c>
      <c r="Q566" s="30">
        <v>0</v>
      </c>
      <c r="R566" s="30">
        <v>0</v>
      </c>
      <c r="S566" s="30">
        <v>0</v>
      </c>
      <c r="T566" s="30">
        <v>0</v>
      </c>
      <c r="U566" s="30">
        <v>0</v>
      </c>
      <c r="V566" s="30">
        <v>0</v>
      </c>
      <c r="W566" s="30">
        <v>0</v>
      </c>
      <c r="X566" s="30">
        <v>0</v>
      </c>
      <c r="Y566" s="30">
        <v>0</v>
      </c>
      <c r="Z566" s="30">
        <v>0</v>
      </c>
      <c r="AA566" s="30">
        <v>0</v>
      </c>
      <c r="AB566" s="30">
        <v>0</v>
      </c>
      <c r="AC566" s="30">
        <v>0</v>
      </c>
      <c r="AD566" s="30">
        <v>0</v>
      </c>
      <c r="AE566" s="30">
        <v>0</v>
      </c>
      <c r="AF566" s="31">
        <v>0</v>
      </c>
      <c r="AG566" s="30">
        <v>0</v>
      </c>
      <c r="AH566" s="31">
        <v>0</v>
      </c>
      <c r="AI566" s="61" t="s">
        <v>37</v>
      </c>
      <c r="AJ566" s="15"/>
      <c r="AK566" s="20"/>
      <c r="AM566" s="20"/>
      <c r="AV566" s="15"/>
      <c r="AW566" s="15"/>
      <c r="AX566" s="15"/>
      <c r="AY566" s="15"/>
      <c r="AZ566" s="15"/>
      <c r="BA566" s="15"/>
      <c r="BB566" s="15"/>
      <c r="BC566" s="15"/>
      <c r="BD566" s="15"/>
      <c r="BE566" s="15"/>
      <c r="BF566" s="15"/>
      <c r="BG566" s="15"/>
      <c r="BH566" s="15"/>
      <c r="BI566" s="15"/>
      <c r="BJ566" s="15"/>
      <c r="BK566" s="15"/>
      <c r="BL566" s="15"/>
    </row>
    <row r="567" spans="1:64" ht="31.5" x14ac:dyDescent="0.25">
      <c r="A567" s="27" t="s">
        <v>1440</v>
      </c>
      <c r="B567" s="28" t="s">
        <v>225</v>
      </c>
      <c r="C567" s="29" t="s">
        <v>36</v>
      </c>
      <c r="D567" s="30">
        <f t="shared" ref="D567:AE567" si="171">SUM(D568:D583)</f>
        <v>442.49271713999997</v>
      </c>
      <c r="E567" s="30">
        <f t="shared" si="171"/>
        <v>0</v>
      </c>
      <c r="F567" s="30">
        <f t="shared" si="171"/>
        <v>119.23983622</v>
      </c>
      <c r="G567" s="30">
        <f t="shared" si="171"/>
        <v>0</v>
      </c>
      <c r="H567" s="30">
        <f t="shared" si="171"/>
        <v>0</v>
      </c>
      <c r="I567" s="30">
        <f t="shared" si="171"/>
        <v>0</v>
      </c>
      <c r="J567" s="30">
        <f t="shared" si="171"/>
        <v>0</v>
      </c>
      <c r="K567" s="30">
        <f t="shared" si="171"/>
        <v>0</v>
      </c>
      <c r="L567" s="30">
        <f t="shared" si="171"/>
        <v>17</v>
      </c>
      <c r="M567" s="30">
        <f t="shared" si="171"/>
        <v>0</v>
      </c>
      <c r="N567" s="30">
        <f t="shared" si="171"/>
        <v>0</v>
      </c>
      <c r="O567" s="30">
        <f t="shared" si="171"/>
        <v>0</v>
      </c>
      <c r="P567" s="30">
        <f t="shared" si="171"/>
        <v>0</v>
      </c>
      <c r="Q567" s="30">
        <f t="shared" si="171"/>
        <v>0</v>
      </c>
      <c r="R567" s="30">
        <f t="shared" si="171"/>
        <v>0</v>
      </c>
      <c r="S567" s="30">
        <f t="shared" si="171"/>
        <v>109.27446216999999</v>
      </c>
      <c r="T567" s="30">
        <f t="shared" si="171"/>
        <v>0</v>
      </c>
      <c r="U567" s="30">
        <f t="shared" si="171"/>
        <v>0</v>
      </c>
      <c r="V567" s="30">
        <f t="shared" si="171"/>
        <v>0</v>
      </c>
      <c r="W567" s="30">
        <f t="shared" si="171"/>
        <v>0</v>
      </c>
      <c r="X567" s="30">
        <f t="shared" si="171"/>
        <v>0</v>
      </c>
      <c r="Y567" s="30">
        <f t="shared" si="171"/>
        <v>18</v>
      </c>
      <c r="Z567" s="30">
        <f t="shared" si="171"/>
        <v>0</v>
      </c>
      <c r="AA567" s="30">
        <f t="shared" si="171"/>
        <v>0</v>
      </c>
      <c r="AB567" s="30">
        <f t="shared" si="171"/>
        <v>0</v>
      </c>
      <c r="AC567" s="30">
        <f t="shared" si="171"/>
        <v>0</v>
      </c>
      <c r="AD567" s="30">
        <f t="shared" si="171"/>
        <v>0</v>
      </c>
      <c r="AE567" s="30">
        <f t="shared" si="171"/>
        <v>0</v>
      </c>
      <c r="AF567" s="31">
        <v>0</v>
      </c>
      <c r="AG567" s="30">
        <f>SUM(AG568:AG583)</f>
        <v>-46.229060410000002</v>
      </c>
      <c r="AH567" s="31">
        <f t="shared" ref="AH567:AH610" si="172">AG567/F567</f>
        <v>-0.38769812065748244</v>
      </c>
      <c r="AI567" s="61" t="s">
        <v>37</v>
      </c>
      <c r="AJ567" s="15"/>
      <c r="AK567" s="20"/>
      <c r="AM567" s="20"/>
      <c r="AV567" s="15"/>
      <c r="AW567" s="15"/>
      <c r="AX567" s="15"/>
      <c r="AY567" s="15"/>
      <c r="AZ567" s="15"/>
      <c r="BA567" s="15"/>
      <c r="BB567" s="15"/>
      <c r="BC567" s="15"/>
      <c r="BD567" s="15"/>
      <c r="BE567" s="15"/>
      <c r="BF567" s="15"/>
      <c r="BG567" s="15"/>
      <c r="BH567" s="15"/>
      <c r="BI567" s="15"/>
      <c r="BJ567" s="15"/>
      <c r="BK567" s="15"/>
      <c r="BL567" s="15"/>
    </row>
    <row r="568" spans="1:64" ht="47.25" x14ac:dyDescent="0.25">
      <c r="A568" s="37" t="s">
        <v>1440</v>
      </c>
      <c r="B568" s="50" t="s">
        <v>1441</v>
      </c>
      <c r="C568" s="52" t="s">
        <v>1442</v>
      </c>
      <c r="D568" s="39">
        <v>54.320999999999998</v>
      </c>
      <c r="E568" s="39">
        <v>0</v>
      </c>
      <c r="F568" s="39">
        <v>2</v>
      </c>
      <c r="G568" s="39">
        <v>0</v>
      </c>
      <c r="H568" s="39">
        <v>0</v>
      </c>
      <c r="I568" s="39">
        <v>0</v>
      </c>
      <c r="J568" s="39">
        <v>0</v>
      </c>
      <c r="K568" s="39" t="s">
        <v>1443</v>
      </c>
      <c r="L568" s="39">
        <v>1</v>
      </c>
      <c r="M568" s="39">
        <v>0</v>
      </c>
      <c r="N568" s="39">
        <v>0</v>
      </c>
      <c r="O568" s="39">
        <v>0</v>
      </c>
      <c r="P568" s="39">
        <v>0</v>
      </c>
      <c r="Q568" s="39">
        <v>0</v>
      </c>
      <c r="R568" s="39">
        <v>0</v>
      </c>
      <c r="S568" s="39">
        <v>0</v>
      </c>
      <c r="T568" s="39">
        <v>0</v>
      </c>
      <c r="U568" s="39">
        <v>0</v>
      </c>
      <c r="V568" s="39">
        <v>0</v>
      </c>
      <c r="W568" s="39">
        <v>0</v>
      </c>
      <c r="X568" s="39">
        <v>0</v>
      </c>
      <c r="Y568" s="39">
        <v>0</v>
      </c>
      <c r="Z568" s="39">
        <v>0</v>
      </c>
      <c r="AA568" s="39">
        <v>0</v>
      </c>
      <c r="AB568" s="39">
        <v>0</v>
      </c>
      <c r="AC568" s="39">
        <v>0</v>
      </c>
      <c r="AD568" s="39">
        <v>0</v>
      </c>
      <c r="AE568" s="39">
        <f t="shared" ref="AE568:AE580" si="173">R568-E568</f>
        <v>0</v>
      </c>
      <c r="AF568" s="65">
        <v>0</v>
      </c>
      <c r="AG568" s="39">
        <f t="shared" ref="AG568:AG580" si="174">S568-F568</f>
        <v>-2</v>
      </c>
      <c r="AH568" s="65">
        <f t="shared" si="172"/>
        <v>-1</v>
      </c>
      <c r="AI568" s="62" t="s">
        <v>1444</v>
      </c>
      <c r="AJ568" s="15"/>
      <c r="AK568" s="20"/>
      <c r="AM568" s="20"/>
      <c r="AV568" s="15"/>
      <c r="AW568" s="15"/>
      <c r="AX568" s="15"/>
      <c r="AY568" s="15"/>
      <c r="AZ568" s="15"/>
      <c r="BA568" s="15"/>
      <c r="BB568" s="15"/>
      <c r="BC568" s="15"/>
      <c r="BD568" s="15"/>
      <c r="BE568" s="15"/>
      <c r="BF568" s="15"/>
      <c r="BG568" s="15"/>
      <c r="BH568" s="15"/>
      <c r="BI568" s="15"/>
      <c r="BJ568" s="15"/>
      <c r="BK568" s="15"/>
      <c r="BL568" s="15"/>
    </row>
    <row r="569" spans="1:64" ht="63" x14ac:dyDescent="0.25">
      <c r="A569" s="37" t="s">
        <v>1440</v>
      </c>
      <c r="B569" s="50" t="s">
        <v>1445</v>
      </c>
      <c r="C569" s="52" t="s">
        <v>1446</v>
      </c>
      <c r="D569" s="39">
        <v>131.333</v>
      </c>
      <c r="E569" s="39">
        <v>0</v>
      </c>
      <c r="F569" s="39">
        <v>8</v>
      </c>
      <c r="G569" s="39">
        <v>0</v>
      </c>
      <c r="H569" s="39">
        <v>0</v>
      </c>
      <c r="I569" s="39">
        <v>0</v>
      </c>
      <c r="J569" s="39">
        <v>0</v>
      </c>
      <c r="K569" s="39" t="s">
        <v>1443</v>
      </c>
      <c r="L569" s="39">
        <v>1</v>
      </c>
      <c r="M569" s="39">
        <v>0</v>
      </c>
      <c r="N569" s="39">
        <v>0</v>
      </c>
      <c r="O569" s="39">
        <v>0</v>
      </c>
      <c r="P569" s="39">
        <v>0</v>
      </c>
      <c r="Q569" s="39">
        <v>0</v>
      </c>
      <c r="R569" s="39">
        <v>0</v>
      </c>
      <c r="S569" s="39">
        <v>0</v>
      </c>
      <c r="T569" s="39">
        <v>0</v>
      </c>
      <c r="U569" s="39">
        <v>0</v>
      </c>
      <c r="V569" s="39">
        <v>0</v>
      </c>
      <c r="W569" s="39">
        <v>0</v>
      </c>
      <c r="X569" s="39">
        <v>0</v>
      </c>
      <c r="Y569" s="39">
        <v>0</v>
      </c>
      <c r="Z569" s="39">
        <v>0</v>
      </c>
      <c r="AA569" s="39">
        <v>0</v>
      </c>
      <c r="AB569" s="39">
        <v>0</v>
      </c>
      <c r="AC569" s="39">
        <v>0</v>
      </c>
      <c r="AD569" s="39">
        <v>0</v>
      </c>
      <c r="AE569" s="39">
        <f t="shared" si="173"/>
        <v>0</v>
      </c>
      <c r="AF569" s="65">
        <v>0</v>
      </c>
      <c r="AG569" s="39">
        <f t="shared" si="174"/>
        <v>-8</v>
      </c>
      <c r="AH569" s="65">
        <f t="shared" si="172"/>
        <v>-1</v>
      </c>
      <c r="AI569" s="62" t="s">
        <v>1447</v>
      </c>
      <c r="AJ569" s="15"/>
      <c r="AK569" s="20"/>
      <c r="AM569" s="20"/>
      <c r="AV569" s="15"/>
      <c r="AW569" s="15"/>
      <c r="AX569" s="15"/>
      <c r="AY569" s="15"/>
      <c r="AZ569" s="15"/>
      <c r="BA569" s="15"/>
      <c r="BB569" s="15"/>
      <c r="BC569" s="15"/>
      <c r="BD569" s="15"/>
      <c r="BE569" s="15"/>
      <c r="BF569" s="15"/>
      <c r="BG569" s="15"/>
      <c r="BH569" s="15"/>
      <c r="BI569" s="15"/>
      <c r="BJ569" s="15"/>
      <c r="BK569" s="15"/>
      <c r="BL569" s="15"/>
    </row>
    <row r="570" spans="1:64" ht="47.25" x14ac:dyDescent="0.25">
      <c r="A570" s="37" t="s">
        <v>1440</v>
      </c>
      <c r="B570" s="50" t="s">
        <v>1448</v>
      </c>
      <c r="C570" s="52" t="s">
        <v>1449</v>
      </c>
      <c r="D570" s="39">
        <v>62.811999999999998</v>
      </c>
      <c r="E570" s="39">
        <v>0</v>
      </c>
      <c r="F570" s="39">
        <v>7</v>
      </c>
      <c r="G570" s="39">
        <v>0</v>
      </c>
      <c r="H570" s="39">
        <v>0</v>
      </c>
      <c r="I570" s="39">
        <v>0</v>
      </c>
      <c r="J570" s="39">
        <v>0</v>
      </c>
      <c r="K570" s="39" t="s">
        <v>1450</v>
      </c>
      <c r="L570" s="39">
        <v>1</v>
      </c>
      <c r="M570" s="39">
        <v>0</v>
      </c>
      <c r="N570" s="39">
        <v>0</v>
      </c>
      <c r="O570" s="39">
        <v>0</v>
      </c>
      <c r="P570" s="39">
        <v>0</v>
      </c>
      <c r="Q570" s="39">
        <v>0</v>
      </c>
      <c r="R570" s="39">
        <v>0</v>
      </c>
      <c r="S570" s="39">
        <v>6.2102762199999999</v>
      </c>
      <c r="T570" s="39">
        <v>0</v>
      </c>
      <c r="U570" s="39">
        <v>0</v>
      </c>
      <c r="V570" s="39">
        <v>0</v>
      </c>
      <c r="W570" s="39">
        <v>0</v>
      </c>
      <c r="X570" s="39" t="s">
        <v>1451</v>
      </c>
      <c r="Y570" s="39">
        <v>2</v>
      </c>
      <c r="Z570" s="39">
        <v>0</v>
      </c>
      <c r="AA570" s="39">
        <v>0</v>
      </c>
      <c r="AB570" s="39">
        <v>0</v>
      </c>
      <c r="AC570" s="39">
        <v>0</v>
      </c>
      <c r="AD570" s="39">
        <v>0</v>
      </c>
      <c r="AE570" s="39">
        <f t="shared" si="173"/>
        <v>0</v>
      </c>
      <c r="AF570" s="65">
        <v>0</v>
      </c>
      <c r="AG570" s="39">
        <f t="shared" si="174"/>
        <v>-0.7897237800000001</v>
      </c>
      <c r="AH570" s="65">
        <f t="shared" si="172"/>
        <v>-0.11281768285714287</v>
      </c>
      <c r="AI570" s="62" t="s">
        <v>37</v>
      </c>
      <c r="AJ570" s="15"/>
      <c r="AK570" s="20"/>
      <c r="AM570" s="20"/>
      <c r="AV570" s="15"/>
      <c r="AW570" s="15"/>
      <c r="AX570" s="15"/>
      <c r="AY570" s="15"/>
      <c r="AZ570" s="15"/>
      <c r="BA570" s="15"/>
      <c r="BB570" s="15"/>
      <c r="BC570" s="15"/>
      <c r="BD570" s="15"/>
      <c r="BE570" s="15"/>
      <c r="BF570" s="15"/>
      <c r="BG570" s="15"/>
      <c r="BH570" s="15"/>
      <c r="BI570" s="15"/>
      <c r="BJ570" s="15"/>
      <c r="BK570" s="15"/>
      <c r="BL570" s="15"/>
    </row>
    <row r="571" spans="1:64" x14ac:dyDescent="0.25">
      <c r="A571" s="37" t="s">
        <v>1440</v>
      </c>
      <c r="B571" s="50" t="s">
        <v>1452</v>
      </c>
      <c r="C571" s="52" t="s">
        <v>1453</v>
      </c>
      <c r="D571" s="39">
        <v>9.7999779999999994</v>
      </c>
      <c r="E571" s="39">
        <v>0</v>
      </c>
      <c r="F571" s="39">
        <v>9.7999779999999994</v>
      </c>
      <c r="G571" s="39">
        <v>0</v>
      </c>
      <c r="H571" s="39">
        <v>0</v>
      </c>
      <c r="I571" s="39">
        <v>0</v>
      </c>
      <c r="J571" s="39">
        <v>0</v>
      </c>
      <c r="K571" s="39" t="s">
        <v>1454</v>
      </c>
      <c r="L571" s="39">
        <v>1</v>
      </c>
      <c r="M571" s="39">
        <v>0</v>
      </c>
      <c r="N571" s="39">
        <v>0</v>
      </c>
      <c r="O571" s="39">
        <v>0</v>
      </c>
      <c r="P571" s="39">
        <v>0</v>
      </c>
      <c r="Q571" s="39">
        <v>0</v>
      </c>
      <c r="R571" s="39">
        <v>0</v>
      </c>
      <c r="S571" s="39">
        <v>10.186172000000001</v>
      </c>
      <c r="T571" s="39">
        <v>0</v>
      </c>
      <c r="U571" s="39">
        <v>0</v>
      </c>
      <c r="V571" s="39">
        <v>0</v>
      </c>
      <c r="W571" s="39">
        <v>0</v>
      </c>
      <c r="X571" s="39" t="s">
        <v>1454</v>
      </c>
      <c r="Y571" s="39">
        <v>1</v>
      </c>
      <c r="Z571" s="39">
        <v>0</v>
      </c>
      <c r="AA571" s="39">
        <v>0</v>
      </c>
      <c r="AB571" s="39">
        <v>0</v>
      </c>
      <c r="AC571" s="39">
        <v>0</v>
      </c>
      <c r="AD571" s="39">
        <v>0</v>
      </c>
      <c r="AE571" s="39">
        <f t="shared" si="173"/>
        <v>0</v>
      </c>
      <c r="AF571" s="65">
        <v>0</v>
      </c>
      <c r="AG571" s="39">
        <f t="shared" si="174"/>
        <v>0.38619400000000148</v>
      </c>
      <c r="AH571" s="65">
        <f t="shared" si="172"/>
        <v>3.9407639486537777E-2</v>
      </c>
      <c r="AI571" s="62" t="s">
        <v>37</v>
      </c>
      <c r="AJ571" s="15"/>
      <c r="AK571" s="20"/>
      <c r="AM571" s="20"/>
      <c r="AV571" s="15"/>
      <c r="AW571" s="15"/>
      <c r="AX571" s="15"/>
      <c r="AY571" s="15"/>
      <c r="AZ571" s="15"/>
      <c r="BA571" s="15"/>
      <c r="BB571" s="15"/>
      <c r="BC571" s="15"/>
      <c r="BD571" s="15"/>
      <c r="BE571" s="15"/>
      <c r="BF571" s="15"/>
      <c r="BG571" s="15"/>
      <c r="BH571" s="15"/>
      <c r="BI571" s="15"/>
      <c r="BJ571" s="15"/>
      <c r="BK571" s="15"/>
      <c r="BL571" s="15"/>
    </row>
    <row r="572" spans="1:64" ht="31.5" x14ac:dyDescent="0.25">
      <c r="A572" s="37" t="s">
        <v>1440</v>
      </c>
      <c r="B572" s="50" t="s">
        <v>1455</v>
      </c>
      <c r="C572" s="52" t="s">
        <v>1456</v>
      </c>
      <c r="D572" s="39">
        <v>11.546019980000001</v>
      </c>
      <c r="E572" s="39">
        <v>0</v>
      </c>
      <c r="F572" s="39">
        <v>10</v>
      </c>
      <c r="G572" s="39">
        <v>0</v>
      </c>
      <c r="H572" s="39">
        <v>0</v>
      </c>
      <c r="I572" s="39">
        <v>0</v>
      </c>
      <c r="J572" s="39">
        <v>0</v>
      </c>
      <c r="K572" s="39" t="s">
        <v>1426</v>
      </c>
      <c r="L572" s="39">
        <v>1</v>
      </c>
      <c r="M572" s="39">
        <v>0</v>
      </c>
      <c r="N572" s="39">
        <v>0</v>
      </c>
      <c r="O572" s="39">
        <v>0</v>
      </c>
      <c r="P572" s="39">
        <v>0</v>
      </c>
      <c r="Q572" s="39">
        <v>0</v>
      </c>
      <c r="R572" s="39">
        <v>0</v>
      </c>
      <c r="S572" s="39">
        <v>10.4</v>
      </c>
      <c r="T572" s="39">
        <v>0</v>
      </c>
      <c r="U572" s="39">
        <v>0</v>
      </c>
      <c r="V572" s="39">
        <v>0</v>
      </c>
      <c r="W572" s="39">
        <v>0</v>
      </c>
      <c r="X572" s="39" t="s">
        <v>1426</v>
      </c>
      <c r="Y572" s="39">
        <v>1</v>
      </c>
      <c r="Z572" s="39">
        <v>0</v>
      </c>
      <c r="AA572" s="39">
        <v>0</v>
      </c>
      <c r="AB572" s="39">
        <v>0</v>
      </c>
      <c r="AC572" s="39">
        <v>0</v>
      </c>
      <c r="AD572" s="39">
        <v>0</v>
      </c>
      <c r="AE572" s="39">
        <f t="shared" si="173"/>
        <v>0</v>
      </c>
      <c r="AF572" s="65">
        <v>0</v>
      </c>
      <c r="AG572" s="39">
        <f t="shared" si="174"/>
        <v>0.40000000000000036</v>
      </c>
      <c r="AH572" s="65">
        <f t="shared" si="172"/>
        <v>4.0000000000000036E-2</v>
      </c>
      <c r="AI572" s="62" t="s">
        <v>37</v>
      </c>
      <c r="AJ572" s="15"/>
      <c r="AK572" s="20"/>
      <c r="AM572" s="20"/>
      <c r="AV572" s="15"/>
      <c r="AW572" s="15"/>
      <c r="AX572" s="15"/>
      <c r="AY572" s="15"/>
      <c r="AZ572" s="15"/>
      <c r="BA572" s="15"/>
      <c r="BB572" s="15"/>
      <c r="BC572" s="15"/>
      <c r="BD572" s="15"/>
      <c r="BE572" s="15"/>
      <c r="BF572" s="15"/>
      <c r="BG572" s="15"/>
      <c r="BH572" s="15"/>
      <c r="BI572" s="15"/>
      <c r="BJ572" s="15"/>
      <c r="BK572" s="15"/>
      <c r="BL572" s="15"/>
    </row>
    <row r="573" spans="1:64" ht="47.25" x14ac:dyDescent="0.25">
      <c r="A573" s="37" t="s">
        <v>1440</v>
      </c>
      <c r="B573" s="50" t="s">
        <v>1457</v>
      </c>
      <c r="C573" s="52" t="s">
        <v>1458</v>
      </c>
      <c r="D573" s="39" t="s">
        <v>37</v>
      </c>
      <c r="E573" s="39" t="s">
        <v>37</v>
      </c>
      <c r="F573" s="39" t="s">
        <v>37</v>
      </c>
      <c r="G573" s="39" t="s">
        <v>37</v>
      </c>
      <c r="H573" s="39" t="s">
        <v>37</v>
      </c>
      <c r="I573" s="39" t="s">
        <v>37</v>
      </c>
      <c r="J573" s="39" t="s">
        <v>37</v>
      </c>
      <c r="K573" s="39" t="s">
        <v>37</v>
      </c>
      <c r="L573" s="39" t="s">
        <v>37</v>
      </c>
      <c r="M573" s="39" t="s">
        <v>37</v>
      </c>
      <c r="N573" s="39" t="s">
        <v>37</v>
      </c>
      <c r="O573" s="39" t="s">
        <v>37</v>
      </c>
      <c r="P573" s="39" t="s">
        <v>37</v>
      </c>
      <c r="Q573" s="39" t="s">
        <v>37</v>
      </c>
      <c r="R573" s="39">
        <v>0</v>
      </c>
      <c r="S573" s="39">
        <v>4.0110319399999996</v>
      </c>
      <c r="T573" s="39">
        <v>0</v>
      </c>
      <c r="U573" s="39">
        <v>0</v>
      </c>
      <c r="V573" s="39">
        <v>0</v>
      </c>
      <c r="W573" s="39">
        <v>0</v>
      </c>
      <c r="X573" s="39" t="s">
        <v>1459</v>
      </c>
      <c r="Y573" s="39">
        <v>1</v>
      </c>
      <c r="Z573" s="39">
        <v>0</v>
      </c>
      <c r="AA573" s="39">
        <v>0</v>
      </c>
      <c r="AB573" s="39">
        <v>0</v>
      </c>
      <c r="AC573" s="39">
        <v>0</v>
      </c>
      <c r="AD573" s="39">
        <v>0</v>
      </c>
      <c r="AE573" s="39" t="s">
        <v>37</v>
      </c>
      <c r="AF573" s="65" t="s">
        <v>37</v>
      </c>
      <c r="AG573" s="39" t="s">
        <v>37</v>
      </c>
      <c r="AH573" s="65" t="s">
        <v>37</v>
      </c>
      <c r="AI573" s="62" t="s">
        <v>1460</v>
      </c>
      <c r="AJ573" s="15"/>
      <c r="AK573" s="20"/>
      <c r="AM573" s="20"/>
      <c r="AV573" s="15"/>
      <c r="AW573" s="15"/>
      <c r="AX573" s="15"/>
      <c r="AY573" s="15"/>
      <c r="AZ573" s="15"/>
      <c r="BA573" s="15"/>
      <c r="BB573" s="15"/>
      <c r="BC573" s="15"/>
      <c r="BD573" s="15"/>
      <c r="BE573" s="15"/>
      <c r="BF573" s="15"/>
      <c r="BG573" s="15"/>
      <c r="BH573" s="15"/>
      <c r="BI573" s="15"/>
      <c r="BJ573" s="15"/>
      <c r="BK573" s="15"/>
      <c r="BL573" s="15"/>
    </row>
    <row r="574" spans="1:64" ht="45" customHeight="1" x14ac:dyDescent="0.25">
      <c r="A574" s="37" t="s">
        <v>1440</v>
      </c>
      <c r="B574" s="50" t="s">
        <v>1461</v>
      </c>
      <c r="C574" s="52" t="s">
        <v>1462</v>
      </c>
      <c r="D574" s="39">
        <v>16.28396978</v>
      </c>
      <c r="E574" s="39">
        <v>0</v>
      </c>
      <c r="F574" s="39">
        <v>16.28396978</v>
      </c>
      <c r="G574" s="39">
        <v>0</v>
      </c>
      <c r="H574" s="39">
        <v>0</v>
      </c>
      <c r="I574" s="39">
        <v>0</v>
      </c>
      <c r="J574" s="39">
        <v>0</v>
      </c>
      <c r="K574" s="39" t="s">
        <v>1463</v>
      </c>
      <c r="L574" s="39">
        <v>4</v>
      </c>
      <c r="M574" s="39">
        <v>0</v>
      </c>
      <c r="N574" s="39">
        <v>0</v>
      </c>
      <c r="O574" s="39">
        <v>0</v>
      </c>
      <c r="P574" s="39">
        <v>0</v>
      </c>
      <c r="Q574" s="39">
        <v>0</v>
      </c>
      <c r="R574" s="39">
        <v>0</v>
      </c>
      <c r="S574" s="39">
        <v>14.748448199999999</v>
      </c>
      <c r="T574" s="39">
        <v>0</v>
      </c>
      <c r="U574" s="39">
        <v>0</v>
      </c>
      <c r="V574" s="39">
        <v>0</v>
      </c>
      <c r="W574" s="39">
        <v>0</v>
      </c>
      <c r="X574" s="39" t="s">
        <v>1463</v>
      </c>
      <c r="Y574" s="39">
        <v>4</v>
      </c>
      <c r="Z574" s="39">
        <v>0</v>
      </c>
      <c r="AA574" s="39">
        <v>0</v>
      </c>
      <c r="AB574" s="39">
        <v>0</v>
      </c>
      <c r="AC574" s="39">
        <v>0</v>
      </c>
      <c r="AD574" s="39">
        <v>0</v>
      </c>
      <c r="AE574" s="39">
        <f t="shared" si="173"/>
        <v>0</v>
      </c>
      <c r="AF574" s="65">
        <v>0</v>
      </c>
      <c r="AG574" s="39">
        <f t="shared" si="174"/>
        <v>-1.5355215800000011</v>
      </c>
      <c r="AH574" s="65">
        <f t="shared" si="172"/>
        <v>-9.4296513733766033E-2</v>
      </c>
      <c r="AI574" s="62" t="s">
        <v>37</v>
      </c>
      <c r="AJ574" s="15"/>
      <c r="AK574" s="20"/>
      <c r="AM574" s="20"/>
      <c r="AV574" s="15"/>
      <c r="AW574" s="15"/>
      <c r="AX574" s="15"/>
      <c r="AY574" s="15"/>
      <c r="AZ574" s="15"/>
      <c r="BA574" s="15"/>
      <c r="BB574" s="15"/>
      <c r="BC574" s="15"/>
      <c r="BD574" s="15"/>
      <c r="BE574" s="15"/>
      <c r="BF574" s="15"/>
      <c r="BG574" s="15"/>
      <c r="BH574" s="15"/>
      <c r="BI574" s="15"/>
      <c r="BJ574" s="15"/>
      <c r="BK574" s="15"/>
      <c r="BL574" s="15"/>
    </row>
    <row r="575" spans="1:64" ht="92.25" customHeight="1" x14ac:dyDescent="0.25">
      <c r="A575" s="37" t="s">
        <v>1440</v>
      </c>
      <c r="B575" s="50" t="s">
        <v>1464</v>
      </c>
      <c r="C575" s="52" t="s">
        <v>1465</v>
      </c>
      <c r="D575" s="39">
        <v>24.725446159999997</v>
      </c>
      <c r="E575" s="39">
        <v>0</v>
      </c>
      <c r="F575" s="39">
        <v>24.725446160000001</v>
      </c>
      <c r="G575" s="39">
        <v>0</v>
      </c>
      <c r="H575" s="39">
        <v>0</v>
      </c>
      <c r="I575" s="39">
        <v>0</v>
      </c>
      <c r="J575" s="39">
        <v>0</v>
      </c>
      <c r="K575" s="39" t="s">
        <v>1466</v>
      </c>
      <c r="L575" s="39">
        <v>2</v>
      </c>
      <c r="M575" s="39">
        <v>0</v>
      </c>
      <c r="N575" s="39">
        <v>0</v>
      </c>
      <c r="O575" s="39">
        <v>0</v>
      </c>
      <c r="P575" s="39">
        <v>0</v>
      </c>
      <c r="Q575" s="39">
        <v>0</v>
      </c>
      <c r="R575" s="39">
        <v>0</v>
      </c>
      <c r="S575" s="39">
        <v>20.868038519999999</v>
      </c>
      <c r="T575" s="39">
        <v>0</v>
      </c>
      <c r="U575" s="39">
        <v>0</v>
      </c>
      <c r="V575" s="39">
        <v>0</v>
      </c>
      <c r="W575" s="39">
        <v>0</v>
      </c>
      <c r="X575" s="39" t="s">
        <v>1466</v>
      </c>
      <c r="Y575" s="39">
        <v>2</v>
      </c>
      <c r="Z575" s="39">
        <v>0</v>
      </c>
      <c r="AA575" s="39">
        <v>0</v>
      </c>
      <c r="AB575" s="39">
        <v>0</v>
      </c>
      <c r="AC575" s="39">
        <v>0</v>
      </c>
      <c r="AD575" s="39">
        <v>0</v>
      </c>
      <c r="AE575" s="39">
        <f t="shared" si="173"/>
        <v>0</v>
      </c>
      <c r="AF575" s="65">
        <v>0</v>
      </c>
      <c r="AG575" s="39">
        <f t="shared" si="174"/>
        <v>-3.8574076400000017</v>
      </c>
      <c r="AH575" s="65">
        <f t="shared" si="172"/>
        <v>-0.15600962728997736</v>
      </c>
      <c r="AI575" s="62" t="s">
        <v>1432</v>
      </c>
      <c r="AJ575" s="15"/>
      <c r="AK575" s="20"/>
      <c r="AM575" s="20"/>
      <c r="AV575" s="15"/>
      <c r="AW575" s="15"/>
      <c r="AX575" s="15"/>
      <c r="AY575" s="15"/>
      <c r="AZ575" s="15"/>
      <c r="BA575" s="15"/>
      <c r="BB575" s="15"/>
      <c r="BC575" s="15"/>
      <c r="BD575" s="15"/>
      <c r="BE575" s="15"/>
      <c r="BF575" s="15"/>
      <c r="BG575" s="15"/>
      <c r="BH575" s="15"/>
      <c r="BI575" s="15"/>
      <c r="BJ575" s="15"/>
      <c r="BK575" s="15"/>
      <c r="BL575" s="15"/>
    </row>
    <row r="576" spans="1:64" ht="63" x14ac:dyDescent="0.25">
      <c r="A576" s="37" t="s">
        <v>1440</v>
      </c>
      <c r="B576" s="50" t="s">
        <v>1467</v>
      </c>
      <c r="C576" s="52" t="s">
        <v>1468</v>
      </c>
      <c r="D576" s="39">
        <v>15.078869910000002</v>
      </c>
      <c r="E576" s="39">
        <v>0</v>
      </c>
      <c r="F576" s="39">
        <v>8.3701743700000009</v>
      </c>
      <c r="G576" s="39">
        <v>0</v>
      </c>
      <c r="H576" s="39">
        <v>0</v>
      </c>
      <c r="I576" s="39">
        <v>0</v>
      </c>
      <c r="J576" s="39">
        <v>0</v>
      </c>
      <c r="K576" s="39" t="s">
        <v>1469</v>
      </c>
      <c r="L576" s="39">
        <v>3</v>
      </c>
      <c r="M576" s="39">
        <v>0</v>
      </c>
      <c r="N576" s="39">
        <v>0</v>
      </c>
      <c r="O576" s="39">
        <v>0</v>
      </c>
      <c r="P576" s="39">
        <v>0</v>
      </c>
      <c r="Q576" s="39">
        <v>0</v>
      </c>
      <c r="R576" s="39">
        <v>0</v>
      </c>
      <c r="S576" s="39">
        <v>10.597840870000001</v>
      </c>
      <c r="T576" s="39">
        <v>0</v>
      </c>
      <c r="U576" s="39">
        <v>0</v>
      </c>
      <c r="V576" s="39">
        <v>0</v>
      </c>
      <c r="W576" s="39">
        <v>0</v>
      </c>
      <c r="X576" s="39" t="s">
        <v>1469</v>
      </c>
      <c r="Y576" s="39">
        <v>3</v>
      </c>
      <c r="Z576" s="39">
        <v>0</v>
      </c>
      <c r="AA576" s="39">
        <v>0</v>
      </c>
      <c r="AB576" s="39">
        <v>0</v>
      </c>
      <c r="AC576" s="39">
        <v>0</v>
      </c>
      <c r="AD576" s="39">
        <v>0</v>
      </c>
      <c r="AE576" s="39">
        <f t="shared" si="173"/>
        <v>0</v>
      </c>
      <c r="AF576" s="65">
        <v>0</v>
      </c>
      <c r="AG576" s="39">
        <f t="shared" si="174"/>
        <v>2.2276664999999998</v>
      </c>
      <c r="AH576" s="65">
        <f t="shared" si="172"/>
        <v>0.26614338023641432</v>
      </c>
      <c r="AI576" s="62" t="s">
        <v>1470</v>
      </c>
      <c r="AJ576" s="15"/>
      <c r="AK576" s="20"/>
      <c r="AM576" s="20"/>
      <c r="AV576" s="15"/>
      <c r="AW576" s="15"/>
      <c r="AX576" s="15"/>
      <c r="AY576" s="15"/>
      <c r="AZ576" s="15"/>
      <c r="BA576" s="15"/>
      <c r="BB576" s="15"/>
      <c r="BC576" s="15"/>
      <c r="BD576" s="15"/>
      <c r="BE576" s="15"/>
      <c r="BF576" s="15"/>
      <c r="BG576" s="15"/>
      <c r="BH576" s="15"/>
      <c r="BI576" s="15"/>
      <c r="BJ576" s="15"/>
      <c r="BK576" s="15"/>
      <c r="BL576" s="15"/>
    </row>
    <row r="577" spans="1:64" ht="31.5" x14ac:dyDescent="0.25">
      <c r="A577" s="37" t="s">
        <v>1440</v>
      </c>
      <c r="B577" s="50" t="s">
        <v>1471</v>
      </c>
      <c r="C577" s="52" t="s">
        <v>1472</v>
      </c>
      <c r="D577" s="39">
        <v>23.117193310000001</v>
      </c>
      <c r="E577" s="39">
        <v>0</v>
      </c>
      <c r="F577" s="39">
        <v>3.0202679099999998</v>
      </c>
      <c r="G577" s="39">
        <v>0</v>
      </c>
      <c r="H577" s="39">
        <v>0</v>
      </c>
      <c r="I577" s="39">
        <v>0</v>
      </c>
      <c r="J577" s="39">
        <v>0</v>
      </c>
      <c r="K577" s="39" t="s">
        <v>305</v>
      </c>
      <c r="L577" s="39">
        <v>1</v>
      </c>
      <c r="M577" s="39">
        <v>0</v>
      </c>
      <c r="N577" s="39">
        <v>0</v>
      </c>
      <c r="O577" s="39">
        <v>0</v>
      </c>
      <c r="P577" s="39">
        <v>0</v>
      </c>
      <c r="Q577" s="39">
        <v>0</v>
      </c>
      <c r="R577" s="39">
        <v>0</v>
      </c>
      <c r="S577" s="39">
        <v>0</v>
      </c>
      <c r="T577" s="39">
        <v>0</v>
      </c>
      <c r="U577" s="39">
        <v>0</v>
      </c>
      <c r="V577" s="39">
        <v>0</v>
      </c>
      <c r="W577" s="39">
        <v>0</v>
      </c>
      <c r="X577" s="39">
        <v>0</v>
      </c>
      <c r="Y577" s="39">
        <v>0</v>
      </c>
      <c r="Z577" s="39">
        <v>0</v>
      </c>
      <c r="AA577" s="39">
        <v>0</v>
      </c>
      <c r="AB577" s="39">
        <v>0</v>
      </c>
      <c r="AC577" s="39">
        <v>0</v>
      </c>
      <c r="AD577" s="39">
        <v>0</v>
      </c>
      <c r="AE577" s="39">
        <f t="shared" si="173"/>
        <v>0</v>
      </c>
      <c r="AF577" s="65">
        <v>0</v>
      </c>
      <c r="AG577" s="39">
        <f t="shared" si="174"/>
        <v>-3.0202679099999998</v>
      </c>
      <c r="AH577" s="65">
        <f t="shared" si="172"/>
        <v>-1</v>
      </c>
      <c r="AI577" s="62" t="s">
        <v>1112</v>
      </c>
      <c r="AJ577" s="15"/>
      <c r="AK577" s="20"/>
      <c r="AM577" s="20"/>
      <c r="AV577" s="15"/>
      <c r="AW577" s="15"/>
      <c r="AX577" s="15"/>
      <c r="AY577" s="15"/>
      <c r="AZ577" s="15"/>
      <c r="BA577" s="15"/>
      <c r="BB577" s="15"/>
      <c r="BC577" s="15"/>
      <c r="BD577" s="15"/>
      <c r="BE577" s="15"/>
      <c r="BF577" s="15"/>
      <c r="BG577" s="15"/>
      <c r="BH577" s="15"/>
      <c r="BI577" s="15"/>
      <c r="BJ577" s="15"/>
      <c r="BK577" s="15"/>
      <c r="BL577" s="15"/>
    </row>
    <row r="578" spans="1:64" ht="47.25" x14ac:dyDescent="0.25">
      <c r="A578" s="37" t="s">
        <v>1440</v>
      </c>
      <c r="B578" s="50" t="s">
        <v>1473</v>
      </c>
      <c r="C578" s="52" t="s">
        <v>1474</v>
      </c>
      <c r="D578" s="39" t="s">
        <v>37</v>
      </c>
      <c r="E578" s="39" t="s">
        <v>37</v>
      </c>
      <c r="F578" s="39" t="s">
        <v>37</v>
      </c>
      <c r="G578" s="39" t="s">
        <v>37</v>
      </c>
      <c r="H578" s="39" t="s">
        <v>37</v>
      </c>
      <c r="I578" s="39" t="s">
        <v>37</v>
      </c>
      <c r="J578" s="39" t="s">
        <v>37</v>
      </c>
      <c r="K578" s="39" t="s">
        <v>37</v>
      </c>
      <c r="L578" s="39" t="s">
        <v>37</v>
      </c>
      <c r="M578" s="39" t="s">
        <v>37</v>
      </c>
      <c r="N578" s="39" t="s">
        <v>37</v>
      </c>
      <c r="O578" s="39" t="s">
        <v>37</v>
      </c>
      <c r="P578" s="39" t="s">
        <v>37</v>
      </c>
      <c r="Q578" s="39" t="s">
        <v>37</v>
      </c>
      <c r="R578" s="39">
        <v>0</v>
      </c>
      <c r="S578" s="39">
        <v>0</v>
      </c>
      <c r="T578" s="39">
        <v>0</v>
      </c>
      <c r="U578" s="39">
        <v>0</v>
      </c>
      <c r="V578" s="39">
        <v>0</v>
      </c>
      <c r="W578" s="39">
        <v>0</v>
      </c>
      <c r="X578" s="39">
        <v>0</v>
      </c>
      <c r="Y578" s="39">
        <v>0</v>
      </c>
      <c r="Z578" s="39">
        <v>0</v>
      </c>
      <c r="AA578" s="39">
        <v>0</v>
      </c>
      <c r="AB578" s="39">
        <v>0</v>
      </c>
      <c r="AC578" s="39">
        <v>0</v>
      </c>
      <c r="AD578" s="39">
        <v>0</v>
      </c>
      <c r="AE578" s="39" t="s">
        <v>37</v>
      </c>
      <c r="AF578" s="65" t="s">
        <v>37</v>
      </c>
      <c r="AG578" s="39" t="s">
        <v>37</v>
      </c>
      <c r="AH578" s="65" t="s">
        <v>37</v>
      </c>
      <c r="AI578" s="62" t="s">
        <v>1475</v>
      </c>
      <c r="AJ578" s="15"/>
      <c r="AK578" s="20"/>
      <c r="AM578" s="20"/>
      <c r="AV578" s="15"/>
      <c r="AW578" s="15"/>
      <c r="AX578" s="15"/>
      <c r="AY578" s="15"/>
      <c r="AZ578" s="15"/>
      <c r="BA578" s="15"/>
      <c r="BB578" s="15"/>
      <c r="BC578" s="15"/>
      <c r="BD578" s="15"/>
      <c r="BE578" s="15"/>
      <c r="BF578" s="15"/>
      <c r="BG578" s="15"/>
      <c r="BH578" s="15"/>
      <c r="BI578" s="15"/>
      <c r="BJ578" s="15"/>
      <c r="BK578" s="15"/>
      <c r="BL578" s="15"/>
    </row>
    <row r="579" spans="1:64" ht="31.5" x14ac:dyDescent="0.25">
      <c r="A579" s="37" t="s">
        <v>1440</v>
      </c>
      <c r="B579" s="50" t="s">
        <v>1476</v>
      </c>
      <c r="C579" s="52" t="s">
        <v>1477</v>
      </c>
      <c r="D579" s="39">
        <v>30.04</v>
      </c>
      <c r="E579" s="39">
        <v>0</v>
      </c>
      <c r="F579" s="39">
        <v>30.04</v>
      </c>
      <c r="G579" s="39">
        <v>0</v>
      </c>
      <c r="H579" s="39">
        <v>0</v>
      </c>
      <c r="I579" s="39">
        <v>0</v>
      </c>
      <c r="J579" s="39">
        <v>0</v>
      </c>
      <c r="K579" s="39" t="s">
        <v>1478</v>
      </c>
      <c r="L579" s="39">
        <v>2</v>
      </c>
      <c r="M579" s="39">
        <v>0</v>
      </c>
      <c r="N579" s="39">
        <v>0</v>
      </c>
      <c r="O579" s="39">
        <v>0</v>
      </c>
      <c r="P579" s="39">
        <v>0</v>
      </c>
      <c r="Q579" s="39">
        <v>0</v>
      </c>
      <c r="R579" s="39">
        <v>0</v>
      </c>
      <c r="S579" s="39">
        <v>0</v>
      </c>
      <c r="T579" s="39">
        <v>0</v>
      </c>
      <c r="U579" s="39">
        <v>0</v>
      </c>
      <c r="V579" s="39">
        <v>0</v>
      </c>
      <c r="W579" s="39">
        <v>0</v>
      </c>
      <c r="X579" s="39">
        <v>0</v>
      </c>
      <c r="Y579" s="39">
        <v>0</v>
      </c>
      <c r="Z579" s="39">
        <v>0</v>
      </c>
      <c r="AA579" s="39">
        <v>0</v>
      </c>
      <c r="AB579" s="39">
        <v>0</v>
      </c>
      <c r="AC579" s="39">
        <v>0</v>
      </c>
      <c r="AD579" s="39">
        <v>0</v>
      </c>
      <c r="AE579" s="39">
        <f t="shared" si="173"/>
        <v>0</v>
      </c>
      <c r="AF579" s="65">
        <v>0</v>
      </c>
      <c r="AG579" s="39">
        <f t="shared" si="174"/>
        <v>-30.04</v>
      </c>
      <c r="AH579" s="65">
        <f t="shared" si="172"/>
        <v>-1</v>
      </c>
      <c r="AI579" s="62" t="s">
        <v>1479</v>
      </c>
      <c r="AJ579" s="15"/>
      <c r="AK579" s="20"/>
      <c r="AM579" s="20"/>
      <c r="AV579" s="15"/>
      <c r="AW579" s="15"/>
      <c r="AX579" s="15"/>
      <c r="AY579" s="15"/>
      <c r="AZ579" s="15"/>
      <c r="BA579" s="15"/>
      <c r="BB579" s="15"/>
      <c r="BC579" s="15"/>
      <c r="BD579" s="15"/>
      <c r="BE579" s="15"/>
      <c r="BF579" s="15"/>
      <c r="BG579" s="15"/>
      <c r="BH579" s="15"/>
      <c r="BI579" s="15"/>
      <c r="BJ579" s="15"/>
      <c r="BK579" s="15"/>
      <c r="BL579" s="15"/>
    </row>
    <row r="580" spans="1:64" x14ac:dyDescent="0.25">
      <c r="A580" s="37" t="s">
        <v>1440</v>
      </c>
      <c r="B580" s="44" t="s">
        <v>1480</v>
      </c>
      <c r="C580" s="39" t="s">
        <v>1481</v>
      </c>
      <c r="D580" s="39">
        <v>63.435239999999993</v>
      </c>
      <c r="E580" s="39">
        <v>0</v>
      </c>
      <c r="F580" s="39">
        <v>0</v>
      </c>
      <c r="G580" s="39">
        <v>0</v>
      </c>
      <c r="H580" s="39">
        <v>0</v>
      </c>
      <c r="I580" s="39">
        <v>0</v>
      </c>
      <c r="J580" s="39">
        <v>0</v>
      </c>
      <c r="K580" s="39">
        <v>0</v>
      </c>
      <c r="L580" s="39">
        <v>0</v>
      </c>
      <c r="M580" s="39">
        <v>0</v>
      </c>
      <c r="N580" s="39">
        <v>0</v>
      </c>
      <c r="O580" s="39">
        <v>0</v>
      </c>
      <c r="P580" s="39">
        <v>0</v>
      </c>
      <c r="Q580" s="39">
        <v>0</v>
      </c>
      <c r="R580" s="39">
        <v>0</v>
      </c>
      <c r="S580" s="39">
        <v>0</v>
      </c>
      <c r="T580" s="39">
        <v>0</v>
      </c>
      <c r="U580" s="39">
        <v>0</v>
      </c>
      <c r="V580" s="39">
        <v>0</v>
      </c>
      <c r="W580" s="39">
        <v>0</v>
      </c>
      <c r="X580" s="39">
        <v>0</v>
      </c>
      <c r="Y580" s="39">
        <v>0</v>
      </c>
      <c r="Z580" s="39">
        <v>0</v>
      </c>
      <c r="AA580" s="39">
        <v>0</v>
      </c>
      <c r="AB580" s="39">
        <v>0</v>
      </c>
      <c r="AC580" s="39">
        <v>0</v>
      </c>
      <c r="AD580" s="39">
        <v>0</v>
      </c>
      <c r="AE580" s="39">
        <f t="shared" si="173"/>
        <v>0</v>
      </c>
      <c r="AF580" s="65">
        <v>0</v>
      </c>
      <c r="AG580" s="39">
        <f t="shared" si="174"/>
        <v>0</v>
      </c>
      <c r="AH580" s="65">
        <v>0</v>
      </c>
      <c r="AI580" s="62" t="s">
        <v>37</v>
      </c>
      <c r="AJ580" s="15"/>
      <c r="AK580" s="20"/>
      <c r="AM580" s="20"/>
      <c r="AV580" s="15"/>
      <c r="AW580" s="15"/>
      <c r="AX580" s="15"/>
      <c r="AY580" s="15"/>
      <c r="AZ580" s="15"/>
      <c r="BA580" s="15"/>
      <c r="BB580" s="15"/>
      <c r="BC580" s="15"/>
      <c r="BD580" s="15"/>
      <c r="BE580" s="15"/>
      <c r="BF580" s="15"/>
      <c r="BG580" s="15"/>
      <c r="BH580" s="15"/>
      <c r="BI580" s="15"/>
      <c r="BJ580" s="15"/>
      <c r="BK580" s="15"/>
      <c r="BL580" s="15"/>
    </row>
    <row r="581" spans="1:64" ht="47.25" x14ac:dyDescent="0.25">
      <c r="A581" s="37" t="s">
        <v>1440</v>
      </c>
      <c r="B581" s="44" t="s">
        <v>1482</v>
      </c>
      <c r="C581" s="39" t="s">
        <v>1483</v>
      </c>
      <c r="D581" s="39" t="s">
        <v>37</v>
      </c>
      <c r="E581" s="39" t="s">
        <v>37</v>
      </c>
      <c r="F581" s="39" t="s">
        <v>37</v>
      </c>
      <c r="G581" s="39" t="s">
        <v>37</v>
      </c>
      <c r="H581" s="39" t="s">
        <v>37</v>
      </c>
      <c r="I581" s="39" t="s">
        <v>37</v>
      </c>
      <c r="J581" s="39" t="s">
        <v>37</v>
      </c>
      <c r="K581" s="39" t="s">
        <v>37</v>
      </c>
      <c r="L581" s="39" t="s">
        <v>37</v>
      </c>
      <c r="M581" s="39" t="s">
        <v>37</v>
      </c>
      <c r="N581" s="39" t="s">
        <v>37</v>
      </c>
      <c r="O581" s="39" t="s">
        <v>37</v>
      </c>
      <c r="P581" s="39" t="s">
        <v>37</v>
      </c>
      <c r="Q581" s="39" t="s">
        <v>37</v>
      </c>
      <c r="R581" s="39">
        <v>0</v>
      </c>
      <c r="S581" s="39">
        <v>32.252654420000006</v>
      </c>
      <c r="T581" s="39">
        <v>0</v>
      </c>
      <c r="U581" s="39">
        <v>0</v>
      </c>
      <c r="V581" s="39">
        <v>0</v>
      </c>
      <c r="W581" s="39">
        <v>0</v>
      </c>
      <c r="X581" s="39" t="s">
        <v>1484</v>
      </c>
      <c r="Y581" s="39">
        <v>4</v>
      </c>
      <c r="Z581" s="39">
        <v>0</v>
      </c>
      <c r="AA581" s="39">
        <v>0</v>
      </c>
      <c r="AB581" s="39">
        <v>0</v>
      </c>
      <c r="AC581" s="39">
        <v>0</v>
      </c>
      <c r="AD581" s="39">
        <v>0</v>
      </c>
      <c r="AE581" s="39" t="s">
        <v>37</v>
      </c>
      <c r="AF581" s="65" t="s">
        <v>37</v>
      </c>
      <c r="AG581" s="39" t="s">
        <v>37</v>
      </c>
      <c r="AH581" s="65" t="s">
        <v>37</v>
      </c>
      <c r="AI581" s="62" t="s">
        <v>1485</v>
      </c>
      <c r="AJ581" s="15"/>
      <c r="AK581" s="20"/>
      <c r="AM581" s="20"/>
      <c r="AV581" s="15"/>
      <c r="AW581" s="15"/>
      <c r="AX581" s="15"/>
      <c r="AY581" s="15"/>
      <c r="AZ581" s="15"/>
      <c r="BA581" s="15"/>
      <c r="BB581" s="15"/>
      <c r="BC581" s="15"/>
      <c r="BD581" s="15"/>
      <c r="BE581" s="15"/>
      <c r="BF581" s="15"/>
      <c r="BG581" s="15"/>
      <c r="BH581" s="15"/>
      <c r="BI581" s="15"/>
      <c r="BJ581" s="15"/>
      <c r="BK581" s="15"/>
      <c r="BL581" s="15"/>
    </row>
    <row r="582" spans="1:64" ht="47.25" x14ac:dyDescent="0.25">
      <c r="A582" s="37" t="s">
        <v>1440</v>
      </c>
      <c r="B582" s="63" t="s">
        <v>1486</v>
      </c>
      <c r="C582" s="43" t="s">
        <v>1487</v>
      </c>
      <c r="D582" s="39" t="s">
        <v>37</v>
      </c>
      <c r="E582" s="39" t="s">
        <v>37</v>
      </c>
      <c r="F582" s="39" t="s">
        <v>37</v>
      </c>
      <c r="G582" s="39" t="s">
        <v>37</v>
      </c>
      <c r="H582" s="39" t="s">
        <v>37</v>
      </c>
      <c r="I582" s="39" t="s">
        <v>37</v>
      </c>
      <c r="J582" s="39" t="s">
        <v>37</v>
      </c>
      <c r="K582" s="39" t="s">
        <v>37</v>
      </c>
      <c r="L582" s="39" t="s">
        <v>37</v>
      </c>
      <c r="M582" s="39" t="s">
        <v>37</v>
      </c>
      <c r="N582" s="39" t="s">
        <v>37</v>
      </c>
      <c r="O582" s="39" t="s">
        <v>37</v>
      </c>
      <c r="P582" s="39" t="s">
        <v>37</v>
      </c>
      <c r="Q582" s="39" t="s">
        <v>37</v>
      </c>
      <c r="R582" s="39">
        <v>0</v>
      </c>
      <c r="S582" s="39">
        <v>0</v>
      </c>
      <c r="T582" s="39">
        <v>0</v>
      </c>
      <c r="U582" s="39">
        <v>0</v>
      </c>
      <c r="V582" s="39">
        <v>0</v>
      </c>
      <c r="W582" s="39">
        <v>0</v>
      </c>
      <c r="X582" s="39">
        <v>0</v>
      </c>
      <c r="Y582" s="39">
        <v>0</v>
      </c>
      <c r="Z582" s="39">
        <v>0</v>
      </c>
      <c r="AA582" s="39">
        <v>0</v>
      </c>
      <c r="AB582" s="39">
        <v>0</v>
      </c>
      <c r="AC582" s="39">
        <v>0</v>
      </c>
      <c r="AD582" s="39">
        <v>0</v>
      </c>
      <c r="AE582" s="39" t="s">
        <v>37</v>
      </c>
      <c r="AF582" s="65" t="s">
        <v>37</v>
      </c>
      <c r="AG582" s="39" t="s">
        <v>37</v>
      </c>
      <c r="AH582" s="65" t="s">
        <v>37</v>
      </c>
      <c r="AI582" s="62" t="s">
        <v>1488</v>
      </c>
      <c r="AJ582" s="15"/>
      <c r="AK582" s="20"/>
      <c r="AM582" s="20"/>
      <c r="AV582" s="15"/>
      <c r="AW582" s="15"/>
      <c r="AX582" s="15"/>
      <c r="AY582" s="15"/>
      <c r="AZ582" s="15"/>
      <c r="BA582" s="15"/>
      <c r="BB582" s="15"/>
      <c r="BC582" s="15"/>
      <c r="BD582" s="15"/>
      <c r="BE582" s="15"/>
      <c r="BF582" s="15"/>
      <c r="BG582" s="15"/>
      <c r="BH582" s="15"/>
      <c r="BI582" s="15"/>
      <c r="BJ582" s="15"/>
      <c r="BK582" s="15"/>
      <c r="BL582" s="15"/>
    </row>
    <row r="583" spans="1:64" ht="47.25" x14ac:dyDescent="0.25">
      <c r="A583" s="37" t="s">
        <v>1440</v>
      </c>
      <c r="B583" s="63" t="s">
        <v>1489</v>
      </c>
      <c r="C583" s="43" t="s">
        <v>1490</v>
      </c>
      <c r="D583" s="39" t="s">
        <v>37</v>
      </c>
      <c r="E583" s="39" t="s">
        <v>37</v>
      </c>
      <c r="F583" s="39" t="s">
        <v>37</v>
      </c>
      <c r="G583" s="39" t="s">
        <v>37</v>
      </c>
      <c r="H583" s="39" t="s">
        <v>37</v>
      </c>
      <c r="I583" s="39" t="s">
        <v>37</v>
      </c>
      <c r="J583" s="39" t="s">
        <v>37</v>
      </c>
      <c r="K583" s="39" t="s">
        <v>37</v>
      </c>
      <c r="L583" s="39" t="s">
        <v>37</v>
      </c>
      <c r="M583" s="39" t="s">
        <v>37</v>
      </c>
      <c r="N583" s="39" t="s">
        <v>37</v>
      </c>
      <c r="O583" s="39" t="s">
        <v>37</v>
      </c>
      <c r="P583" s="39" t="s">
        <v>37</v>
      </c>
      <c r="Q583" s="39" t="s">
        <v>37</v>
      </c>
      <c r="R583" s="39">
        <v>0</v>
      </c>
      <c r="S583" s="39">
        <v>0</v>
      </c>
      <c r="T583" s="39">
        <v>0</v>
      </c>
      <c r="U583" s="39">
        <v>0</v>
      </c>
      <c r="V583" s="39">
        <v>0</v>
      </c>
      <c r="W583" s="39">
        <v>0</v>
      </c>
      <c r="X583" s="39">
        <v>0</v>
      </c>
      <c r="Y583" s="39">
        <v>0</v>
      </c>
      <c r="Z583" s="39">
        <v>0</v>
      </c>
      <c r="AA583" s="39">
        <v>0</v>
      </c>
      <c r="AB583" s="39">
        <v>0</v>
      </c>
      <c r="AC583" s="39">
        <v>0</v>
      </c>
      <c r="AD583" s="39">
        <v>0</v>
      </c>
      <c r="AE583" s="39" t="s">
        <v>37</v>
      </c>
      <c r="AF583" s="65" t="s">
        <v>37</v>
      </c>
      <c r="AG583" s="39" t="s">
        <v>37</v>
      </c>
      <c r="AH583" s="65" t="s">
        <v>37</v>
      </c>
      <c r="AI583" s="62" t="s">
        <v>1491</v>
      </c>
      <c r="AJ583" s="15"/>
      <c r="AK583" s="20"/>
      <c r="AM583" s="20"/>
      <c r="AV583" s="15"/>
      <c r="AW583" s="15"/>
      <c r="AX583" s="15"/>
      <c r="AY583" s="15"/>
      <c r="AZ583" s="15"/>
      <c r="BA583" s="15"/>
      <c r="BB583" s="15"/>
      <c r="BC583" s="15"/>
      <c r="BD583" s="15"/>
      <c r="BE583" s="15"/>
      <c r="BF583" s="15"/>
      <c r="BG583" s="15"/>
      <c r="BH583" s="15"/>
      <c r="BI583" s="15"/>
      <c r="BJ583" s="15"/>
      <c r="BK583" s="15"/>
      <c r="BL583" s="15"/>
    </row>
    <row r="584" spans="1:64" ht="47.25" x14ac:dyDescent="0.25">
      <c r="A584" s="27" t="s">
        <v>1492</v>
      </c>
      <c r="B584" s="28" t="s">
        <v>401</v>
      </c>
      <c r="C584" s="29" t="s">
        <v>36</v>
      </c>
      <c r="D584" s="30">
        <f>D585</f>
        <v>0</v>
      </c>
      <c r="E584" s="30">
        <f>E585</f>
        <v>0</v>
      </c>
      <c r="F584" s="30">
        <f>F585</f>
        <v>0</v>
      </c>
      <c r="G584" s="30">
        <f t="shared" ref="G584:AG584" si="175">G585</f>
        <v>0</v>
      </c>
      <c r="H584" s="30">
        <f t="shared" si="175"/>
        <v>0</v>
      </c>
      <c r="I584" s="30">
        <f t="shared" si="175"/>
        <v>0</v>
      </c>
      <c r="J584" s="30">
        <f t="shared" si="175"/>
        <v>0</v>
      </c>
      <c r="K584" s="30">
        <f t="shared" si="175"/>
        <v>0</v>
      </c>
      <c r="L584" s="30">
        <f t="shared" si="175"/>
        <v>0</v>
      </c>
      <c r="M584" s="30">
        <f t="shared" si="175"/>
        <v>0</v>
      </c>
      <c r="N584" s="30">
        <f t="shared" si="175"/>
        <v>0</v>
      </c>
      <c r="O584" s="30">
        <f t="shared" si="175"/>
        <v>0</v>
      </c>
      <c r="P584" s="30">
        <f t="shared" si="175"/>
        <v>0</v>
      </c>
      <c r="Q584" s="30">
        <f t="shared" si="175"/>
        <v>0</v>
      </c>
      <c r="R584" s="30">
        <f t="shared" si="175"/>
        <v>0</v>
      </c>
      <c r="S584" s="30">
        <f t="shared" si="175"/>
        <v>0</v>
      </c>
      <c r="T584" s="30">
        <f t="shared" si="175"/>
        <v>0</v>
      </c>
      <c r="U584" s="30">
        <f t="shared" si="175"/>
        <v>0</v>
      </c>
      <c r="V584" s="30">
        <f t="shared" si="175"/>
        <v>0</v>
      </c>
      <c r="W584" s="30">
        <f t="shared" si="175"/>
        <v>0</v>
      </c>
      <c r="X584" s="30">
        <f t="shared" si="175"/>
        <v>0</v>
      </c>
      <c r="Y584" s="30">
        <f t="shared" si="175"/>
        <v>0</v>
      </c>
      <c r="Z584" s="30">
        <f t="shared" si="175"/>
        <v>0</v>
      </c>
      <c r="AA584" s="30">
        <f t="shared" si="175"/>
        <v>0</v>
      </c>
      <c r="AB584" s="30">
        <f t="shared" si="175"/>
        <v>0</v>
      </c>
      <c r="AC584" s="30">
        <f t="shared" si="175"/>
        <v>0</v>
      </c>
      <c r="AD584" s="30">
        <f t="shared" si="175"/>
        <v>0</v>
      </c>
      <c r="AE584" s="30">
        <f t="shared" si="175"/>
        <v>0</v>
      </c>
      <c r="AF584" s="31">
        <v>0</v>
      </c>
      <c r="AG584" s="30">
        <f t="shared" si="175"/>
        <v>0</v>
      </c>
      <c r="AH584" s="31">
        <v>0</v>
      </c>
      <c r="AI584" s="61" t="s">
        <v>37</v>
      </c>
      <c r="AJ584" s="15"/>
      <c r="AK584" s="20"/>
      <c r="AM584" s="20"/>
      <c r="AV584" s="15"/>
      <c r="AW584" s="15"/>
      <c r="AX584" s="15"/>
      <c r="AY584" s="15"/>
      <c r="AZ584" s="15"/>
      <c r="BA584" s="15"/>
      <c r="BB584" s="15"/>
      <c r="BC584" s="15"/>
      <c r="BD584" s="15"/>
      <c r="BE584" s="15"/>
      <c r="BF584" s="15"/>
      <c r="BG584" s="15"/>
      <c r="BH584" s="15"/>
      <c r="BI584" s="15"/>
      <c r="BJ584" s="15"/>
      <c r="BK584" s="15"/>
      <c r="BL584" s="15"/>
    </row>
    <row r="585" spans="1:64" x14ac:dyDescent="0.25">
      <c r="A585" s="27" t="s">
        <v>1493</v>
      </c>
      <c r="B585" s="28" t="s">
        <v>409</v>
      </c>
      <c r="C585" s="29" t="s">
        <v>36</v>
      </c>
      <c r="D585" s="30">
        <v>0</v>
      </c>
      <c r="E585" s="30">
        <v>0</v>
      </c>
      <c r="F585" s="30">
        <v>0</v>
      </c>
      <c r="G585" s="30">
        <f>G586+G587</f>
        <v>0</v>
      </c>
      <c r="H585" s="30">
        <v>0</v>
      </c>
      <c r="I585" s="30">
        <f>I586+I587</f>
        <v>0</v>
      </c>
      <c r="J585" s="30">
        <v>0</v>
      </c>
      <c r="K585" s="30">
        <v>0</v>
      </c>
      <c r="L585" s="30">
        <v>0</v>
      </c>
      <c r="M585" s="30">
        <f>M586+M587</f>
        <v>0</v>
      </c>
      <c r="N585" s="30">
        <v>0</v>
      </c>
      <c r="O585" s="30">
        <f>O586+O587</f>
        <v>0</v>
      </c>
      <c r="P585" s="30">
        <v>0</v>
      </c>
      <c r="Q585" s="30">
        <v>0</v>
      </c>
      <c r="R585" s="30">
        <v>0</v>
      </c>
      <c r="S585" s="30">
        <v>0</v>
      </c>
      <c r="T585" s="30">
        <v>0</v>
      </c>
      <c r="U585" s="30">
        <f>U586+U587</f>
        <v>0</v>
      </c>
      <c r="V585" s="30">
        <v>0</v>
      </c>
      <c r="W585" s="30">
        <f>W586+W587</f>
        <v>0</v>
      </c>
      <c r="X585" s="30">
        <v>0</v>
      </c>
      <c r="Y585" s="30">
        <v>0</v>
      </c>
      <c r="Z585" s="30">
        <v>0</v>
      </c>
      <c r="AA585" s="30">
        <f>AA586+AA587</f>
        <v>0</v>
      </c>
      <c r="AB585" s="30">
        <v>0</v>
      </c>
      <c r="AC585" s="30">
        <f>AC586+AC587</f>
        <v>0</v>
      </c>
      <c r="AD585" s="30">
        <f t="shared" ref="AD585:AG585" si="176">AD586+AD587</f>
        <v>0</v>
      </c>
      <c r="AE585" s="30">
        <f t="shared" si="176"/>
        <v>0</v>
      </c>
      <c r="AF585" s="31">
        <v>0</v>
      </c>
      <c r="AG585" s="30">
        <f t="shared" si="176"/>
        <v>0</v>
      </c>
      <c r="AH585" s="31">
        <v>0</v>
      </c>
      <c r="AI585" s="61" t="s">
        <v>37</v>
      </c>
      <c r="AJ585" s="15"/>
      <c r="AK585" s="20"/>
      <c r="AM585" s="20"/>
      <c r="AV585" s="15"/>
      <c r="AW585" s="15"/>
      <c r="AX585" s="15"/>
      <c r="AY585" s="15"/>
      <c r="AZ585" s="15"/>
      <c r="BA585" s="15"/>
      <c r="BB585" s="15"/>
      <c r="BC585" s="15"/>
      <c r="BD585" s="15"/>
      <c r="BE585" s="15"/>
      <c r="BF585" s="15"/>
      <c r="BG585" s="15"/>
      <c r="BH585" s="15"/>
      <c r="BI585" s="15"/>
      <c r="BJ585" s="15"/>
      <c r="BK585" s="15"/>
      <c r="BL585" s="15"/>
    </row>
    <row r="586" spans="1:64" ht="47.25" x14ac:dyDescent="0.25">
      <c r="A586" s="27" t="s">
        <v>1494</v>
      </c>
      <c r="B586" s="28" t="s">
        <v>405</v>
      </c>
      <c r="C586" s="29" t="s">
        <v>36</v>
      </c>
      <c r="D586" s="30">
        <v>0</v>
      </c>
      <c r="E586" s="30">
        <v>0</v>
      </c>
      <c r="F586" s="30">
        <v>0</v>
      </c>
      <c r="G586" s="30">
        <v>0</v>
      </c>
      <c r="H586" s="30">
        <v>0</v>
      </c>
      <c r="I586" s="30">
        <v>0</v>
      </c>
      <c r="J586" s="30">
        <v>0</v>
      </c>
      <c r="K586" s="30">
        <v>0</v>
      </c>
      <c r="L586" s="30">
        <v>0</v>
      </c>
      <c r="M586" s="30">
        <v>0</v>
      </c>
      <c r="N586" s="30">
        <v>0</v>
      </c>
      <c r="O586" s="30">
        <v>0</v>
      </c>
      <c r="P586" s="30">
        <v>0</v>
      </c>
      <c r="Q586" s="30">
        <v>0</v>
      </c>
      <c r="R586" s="30">
        <v>0</v>
      </c>
      <c r="S586" s="30">
        <v>0</v>
      </c>
      <c r="T586" s="30">
        <v>0</v>
      </c>
      <c r="U586" s="30">
        <v>0</v>
      </c>
      <c r="V586" s="30">
        <v>0</v>
      </c>
      <c r="W586" s="30">
        <v>0</v>
      </c>
      <c r="X586" s="30">
        <v>0</v>
      </c>
      <c r="Y586" s="30">
        <v>0</v>
      </c>
      <c r="Z586" s="30">
        <v>0</v>
      </c>
      <c r="AA586" s="30">
        <v>0</v>
      </c>
      <c r="AB586" s="30">
        <v>0</v>
      </c>
      <c r="AC586" s="30">
        <v>0</v>
      </c>
      <c r="AD586" s="30">
        <v>0</v>
      </c>
      <c r="AE586" s="30">
        <v>0</v>
      </c>
      <c r="AF586" s="31">
        <v>0</v>
      </c>
      <c r="AG586" s="30">
        <v>0</v>
      </c>
      <c r="AH586" s="31">
        <v>0</v>
      </c>
      <c r="AI586" s="61" t="s">
        <v>37</v>
      </c>
      <c r="AJ586" s="15"/>
      <c r="AK586" s="20"/>
      <c r="AM586" s="20"/>
      <c r="AV586" s="15"/>
      <c r="AW586" s="15"/>
      <c r="AX586" s="15"/>
      <c r="AY586" s="15"/>
      <c r="AZ586" s="15"/>
      <c r="BA586" s="15"/>
      <c r="BB586" s="15"/>
      <c r="BC586" s="15"/>
      <c r="BD586" s="15"/>
      <c r="BE586" s="15"/>
      <c r="BF586" s="15"/>
      <c r="BG586" s="15"/>
      <c r="BH586" s="15"/>
      <c r="BI586" s="15"/>
      <c r="BJ586" s="15"/>
      <c r="BK586" s="15"/>
      <c r="BL586" s="15"/>
    </row>
    <row r="587" spans="1:64" ht="31.5" x14ac:dyDescent="0.25">
      <c r="A587" s="27" t="s">
        <v>1495</v>
      </c>
      <c r="B587" s="28" t="s">
        <v>407</v>
      </c>
      <c r="C587" s="29" t="s">
        <v>36</v>
      </c>
      <c r="D587" s="30">
        <v>0</v>
      </c>
      <c r="E587" s="30">
        <v>0</v>
      </c>
      <c r="F587" s="30">
        <v>0</v>
      </c>
      <c r="G587" s="30">
        <v>0</v>
      </c>
      <c r="H587" s="30">
        <v>0</v>
      </c>
      <c r="I587" s="30">
        <v>0</v>
      </c>
      <c r="J587" s="30">
        <v>0</v>
      </c>
      <c r="K587" s="30">
        <v>0</v>
      </c>
      <c r="L587" s="30">
        <v>0</v>
      </c>
      <c r="M587" s="30">
        <v>0</v>
      </c>
      <c r="N587" s="30">
        <v>0</v>
      </c>
      <c r="O587" s="30">
        <v>0</v>
      </c>
      <c r="P587" s="30">
        <v>0</v>
      </c>
      <c r="Q587" s="30">
        <v>0</v>
      </c>
      <c r="R587" s="30">
        <v>0</v>
      </c>
      <c r="S587" s="30">
        <v>0</v>
      </c>
      <c r="T587" s="30">
        <v>0</v>
      </c>
      <c r="U587" s="30">
        <v>0</v>
      </c>
      <c r="V587" s="30">
        <v>0</v>
      </c>
      <c r="W587" s="30">
        <v>0</v>
      </c>
      <c r="X587" s="30">
        <v>0</v>
      </c>
      <c r="Y587" s="30">
        <v>0</v>
      </c>
      <c r="Z587" s="30">
        <v>0</v>
      </c>
      <c r="AA587" s="30">
        <v>0</v>
      </c>
      <c r="AB587" s="30">
        <v>0</v>
      </c>
      <c r="AC587" s="30">
        <v>0</v>
      </c>
      <c r="AD587" s="30">
        <v>0</v>
      </c>
      <c r="AE587" s="30">
        <v>0</v>
      </c>
      <c r="AF587" s="31">
        <v>0</v>
      </c>
      <c r="AG587" s="30">
        <v>0</v>
      </c>
      <c r="AH587" s="31">
        <v>0</v>
      </c>
      <c r="AI587" s="61" t="s">
        <v>37</v>
      </c>
      <c r="AJ587" s="15"/>
      <c r="AK587" s="20"/>
      <c r="AM587" s="20"/>
      <c r="AV587" s="15"/>
      <c r="AW587" s="15"/>
      <c r="AX587" s="15"/>
      <c r="AY587" s="15"/>
      <c r="AZ587" s="15"/>
      <c r="BA587" s="15"/>
      <c r="BB587" s="15"/>
      <c r="BC587" s="15"/>
      <c r="BD587" s="15"/>
      <c r="BE587" s="15"/>
      <c r="BF587" s="15"/>
      <c r="BG587" s="15"/>
      <c r="BH587" s="15"/>
      <c r="BI587" s="15"/>
      <c r="BJ587" s="15"/>
      <c r="BK587" s="15"/>
      <c r="BL587" s="15"/>
    </row>
    <row r="588" spans="1:64" x14ac:dyDescent="0.25">
      <c r="A588" s="27" t="s">
        <v>1496</v>
      </c>
      <c r="B588" s="28" t="s">
        <v>409</v>
      </c>
      <c r="C588" s="29" t="s">
        <v>36</v>
      </c>
      <c r="D588" s="30">
        <v>0</v>
      </c>
      <c r="E588" s="30">
        <v>0</v>
      </c>
      <c r="F588" s="30">
        <v>0</v>
      </c>
      <c r="G588" s="30">
        <v>0</v>
      </c>
      <c r="H588" s="30">
        <v>0</v>
      </c>
      <c r="I588" s="30">
        <v>0</v>
      </c>
      <c r="J588" s="30">
        <v>0</v>
      </c>
      <c r="K588" s="30">
        <v>0</v>
      </c>
      <c r="L588" s="30">
        <v>0</v>
      </c>
      <c r="M588" s="30">
        <v>0</v>
      </c>
      <c r="N588" s="30">
        <v>0</v>
      </c>
      <c r="O588" s="30">
        <v>0</v>
      </c>
      <c r="P588" s="30">
        <v>0</v>
      </c>
      <c r="Q588" s="30">
        <v>0</v>
      </c>
      <c r="R588" s="30">
        <v>0</v>
      </c>
      <c r="S588" s="30">
        <v>0</v>
      </c>
      <c r="T588" s="30">
        <v>0</v>
      </c>
      <c r="U588" s="30">
        <v>0</v>
      </c>
      <c r="V588" s="30">
        <v>0</v>
      </c>
      <c r="W588" s="30">
        <v>0</v>
      </c>
      <c r="X588" s="30">
        <v>0</v>
      </c>
      <c r="Y588" s="30">
        <v>0</v>
      </c>
      <c r="Z588" s="30">
        <v>0</v>
      </c>
      <c r="AA588" s="30">
        <v>0</v>
      </c>
      <c r="AB588" s="30">
        <v>0</v>
      </c>
      <c r="AC588" s="30">
        <v>0</v>
      </c>
      <c r="AD588" s="30">
        <v>0</v>
      </c>
      <c r="AE588" s="30">
        <v>0</v>
      </c>
      <c r="AF588" s="31">
        <v>0</v>
      </c>
      <c r="AG588" s="30">
        <v>0</v>
      </c>
      <c r="AH588" s="31">
        <v>0</v>
      </c>
      <c r="AI588" s="61" t="s">
        <v>37</v>
      </c>
      <c r="AJ588" s="15"/>
      <c r="AK588" s="20"/>
      <c r="AM588" s="20"/>
      <c r="AV588" s="15"/>
      <c r="AW588" s="15"/>
      <c r="AX588" s="15"/>
      <c r="AY588" s="15"/>
      <c r="AZ588" s="15"/>
      <c r="BA588" s="15"/>
      <c r="BB588" s="15"/>
      <c r="BC588" s="15"/>
      <c r="BD588" s="15"/>
      <c r="BE588" s="15"/>
      <c r="BF588" s="15"/>
      <c r="BG588" s="15"/>
      <c r="BH588" s="15"/>
      <c r="BI588" s="15"/>
      <c r="BJ588" s="15"/>
      <c r="BK588" s="15"/>
      <c r="BL588" s="15"/>
    </row>
    <row r="589" spans="1:64" ht="47.25" x14ac:dyDescent="0.25">
      <c r="A589" s="27" t="s">
        <v>1497</v>
      </c>
      <c r="B589" s="28" t="s">
        <v>405</v>
      </c>
      <c r="C589" s="29" t="s">
        <v>36</v>
      </c>
      <c r="D589" s="30">
        <v>0</v>
      </c>
      <c r="E589" s="30">
        <v>0</v>
      </c>
      <c r="F589" s="30">
        <v>0</v>
      </c>
      <c r="G589" s="30">
        <v>0</v>
      </c>
      <c r="H589" s="30">
        <v>0</v>
      </c>
      <c r="I589" s="30">
        <v>0</v>
      </c>
      <c r="J589" s="30">
        <v>0</v>
      </c>
      <c r="K589" s="30">
        <v>0</v>
      </c>
      <c r="L589" s="30">
        <v>0</v>
      </c>
      <c r="M589" s="30">
        <v>0</v>
      </c>
      <c r="N589" s="30">
        <v>0</v>
      </c>
      <c r="O589" s="30">
        <v>0</v>
      </c>
      <c r="P589" s="30">
        <v>0</v>
      </c>
      <c r="Q589" s="30">
        <v>0</v>
      </c>
      <c r="R589" s="30">
        <v>0</v>
      </c>
      <c r="S589" s="30">
        <v>0</v>
      </c>
      <c r="T589" s="30">
        <v>0</v>
      </c>
      <c r="U589" s="30">
        <v>0</v>
      </c>
      <c r="V589" s="30">
        <v>0</v>
      </c>
      <c r="W589" s="30">
        <v>0</v>
      </c>
      <c r="X589" s="30">
        <v>0</v>
      </c>
      <c r="Y589" s="30">
        <v>0</v>
      </c>
      <c r="Z589" s="30">
        <v>0</v>
      </c>
      <c r="AA589" s="30">
        <v>0</v>
      </c>
      <c r="AB589" s="30">
        <v>0</v>
      </c>
      <c r="AC589" s="30">
        <v>0</v>
      </c>
      <c r="AD589" s="30">
        <v>0</v>
      </c>
      <c r="AE589" s="30">
        <v>0</v>
      </c>
      <c r="AF589" s="31">
        <v>0</v>
      </c>
      <c r="AG589" s="30">
        <v>0</v>
      </c>
      <c r="AH589" s="31">
        <v>0</v>
      </c>
      <c r="AI589" s="61" t="s">
        <v>37</v>
      </c>
      <c r="AJ589" s="15"/>
      <c r="AK589" s="20"/>
      <c r="AM589" s="20"/>
      <c r="AV589" s="15"/>
      <c r="AW589" s="15"/>
      <c r="AX589" s="15"/>
      <c r="AY589" s="15"/>
      <c r="AZ589" s="15"/>
      <c r="BA589" s="15"/>
      <c r="BB589" s="15"/>
      <c r="BC589" s="15"/>
      <c r="BD589" s="15"/>
      <c r="BE589" s="15"/>
      <c r="BF589" s="15"/>
      <c r="BG589" s="15"/>
      <c r="BH589" s="15"/>
      <c r="BI589" s="15"/>
      <c r="BJ589" s="15"/>
      <c r="BK589" s="15"/>
      <c r="BL589" s="15"/>
    </row>
    <row r="590" spans="1:64" ht="31.5" x14ac:dyDescent="0.25">
      <c r="A590" s="27" t="s">
        <v>1498</v>
      </c>
      <c r="B590" s="28" t="s">
        <v>407</v>
      </c>
      <c r="C590" s="29" t="s">
        <v>36</v>
      </c>
      <c r="D590" s="30">
        <v>0</v>
      </c>
      <c r="E590" s="30">
        <v>0</v>
      </c>
      <c r="F590" s="30">
        <v>0</v>
      </c>
      <c r="G590" s="30">
        <v>0</v>
      </c>
      <c r="H590" s="30">
        <v>0</v>
      </c>
      <c r="I590" s="30">
        <v>0</v>
      </c>
      <c r="J590" s="30">
        <v>0</v>
      </c>
      <c r="K590" s="30">
        <v>0</v>
      </c>
      <c r="L590" s="30">
        <v>0</v>
      </c>
      <c r="M590" s="30">
        <v>0</v>
      </c>
      <c r="N590" s="30">
        <v>0</v>
      </c>
      <c r="O590" s="30">
        <v>0</v>
      </c>
      <c r="P590" s="30">
        <v>0</v>
      </c>
      <c r="Q590" s="30">
        <v>0</v>
      </c>
      <c r="R590" s="30">
        <v>0</v>
      </c>
      <c r="S590" s="30">
        <v>0</v>
      </c>
      <c r="T590" s="30">
        <v>0</v>
      </c>
      <c r="U590" s="30">
        <v>0</v>
      </c>
      <c r="V590" s="30">
        <v>0</v>
      </c>
      <c r="W590" s="30">
        <v>0</v>
      </c>
      <c r="X590" s="30">
        <v>0</v>
      </c>
      <c r="Y590" s="30">
        <v>0</v>
      </c>
      <c r="Z590" s="30">
        <v>0</v>
      </c>
      <c r="AA590" s="30">
        <v>0</v>
      </c>
      <c r="AB590" s="30">
        <v>0</v>
      </c>
      <c r="AC590" s="30">
        <v>0</v>
      </c>
      <c r="AD590" s="30">
        <v>0</v>
      </c>
      <c r="AE590" s="30">
        <v>0</v>
      </c>
      <c r="AF590" s="31">
        <v>0</v>
      </c>
      <c r="AG590" s="30">
        <v>0</v>
      </c>
      <c r="AH590" s="31">
        <v>0</v>
      </c>
      <c r="AI590" s="61" t="s">
        <v>37</v>
      </c>
      <c r="AJ590" s="15"/>
      <c r="AK590" s="20"/>
      <c r="AM590" s="20"/>
      <c r="AV590" s="15"/>
      <c r="AW590" s="15"/>
      <c r="AX590" s="15"/>
      <c r="AY590" s="15"/>
      <c r="AZ590" s="15"/>
      <c r="BA590" s="15"/>
      <c r="BB590" s="15"/>
      <c r="BC590" s="15"/>
      <c r="BD590" s="15"/>
      <c r="BE590" s="15"/>
      <c r="BF590" s="15"/>
      <c r="BG590" s="15"/>
      <c r="BH590" s="15"/>
      <c r="BI590" s="15"/>
      <c r="BJ590" s="15"/>
      <c r="BK590" s="15"/>
      <c r="BL590" s="15"/>
    </row>
    <row r="591" spans="1:64" x14ac:dyDescent="0.25">
      <c r="A591" s="27" t="s">
        <v>1499</v>
      </c>
      <c r="B591" s="28" t="s">
        <v>413</v>
      </c>
      <c r="C591" s="29" t="s">
        <v>36</v>
      </c>
      <c r="D591" s="30">
        <f t="shared" ref="D591:AG591" si="177">D592+D593+D594+D595</f>
        <v>70.486000000000004</v>
      </c>
      <c r="E591" s="30">
        <f t="shared" si="177"/>
        <v>0</v>
      </c>
      <c r="F591" s="30">
        <f t="shared" si="177"/>
        <v>0</v>
      </c>
      <c r="G591" s="30">
        <f t="shared" si="177"/>
        <v>0</v>
      </c>
      <c r="H591" s="30">
        <f t="shared" si="177"/>
        <v>0</v>
      </c>
      <c r="I591" s="30">
        <f t="shared" si="177"/>
        <v>0</v>
      </c>
      <c r="J591" s="30">
        <f t="shared" si="177"/>
        <v>0</v>
      </c>
      <c r="K591" s="30">
        <f t="shared" si="177"/>
        <v>0</v>
      </c>
      <c r="L591" s="30">
        <f t="shared" si="177"/>
        <v>0</v>
      </c>
      <c r="M591" s="30">
        <f t="shared" si="177"/>
        <v>0</v>
      </c>
      <c r="N591" s="30">
        <f t="shared" si="177"/>
        <v>0</v>
      </c>
      <c r="O591" s="30">
        <f t="shared" si="177"/>
        <v>0</v>
      </c>
      <c r="P591" s="30">
        <f t="shared" si="177"/>
        <v>0</v>
      </c>
      <c r="Q591" s="30">
        <f t="shared" si="177"/>
        <v>0</v>
      </c>
      <c r="R591" s="30">
        <f t="shared" si="177"/>
        <v>0</v>
      </c>
      <c r="S591" s="30">
        <f t="shared" si="177"/>
        <v>0</v>
      </c>
      <c r="T591" s="30">
        <f t="shared" si="177"/>
        <v>0</v>
      </c>
      <c r="U591" s="30">
        <f t="shared" si="177"/>
        <v>0</v>
      </c>
      <c r="V591" s="30">
        <f t="shared" si="177"/>
        <v>0</v>
      </c>
      <c r="W591" s="30">
        <f t="shared" si="177"/>
        <v>0</v>
      </c>
      <c r="X591" s="30">
        <f t="shared" si="177"/>
        <v>0</v>
      </c>
      <c r="Y591" s="30">
        <f t="shared" si="177"/>
        <v>0</v>
      </c>
      <c r="Z591" s="30">
        <f t="shared" si="177"/>
        <v>0</v>
      </c>
      <c r="AA591" s="30">
        <f t="shared" si="177"/>
        <v>0</v>
      </c>
      <c r="AB591" s="30">
        <f t="shared" si="177"/>
        <v>0</v>
      </c>
      <c r="AC591" s="30">
        <f t="shared" si="177"/>
        <v>0</v>
      </c>
      <c r="AD591" s="30">
        <f t="shared" si="177"/>
        <v>0</v>
      </c>
      <c r="AE591" s="30">
        <f t="shared" si="177"/>
        <v>0</v>
      </c>
      <c r="AF591" s="31">
        <v>0</v>
      </c>
      <c r="AG591" s="30">
        <f t="shared" si="177"/>
        <v>0</v>
      </c>
      <c r="AH591" s="31">
        <v>0</v>
      </c>
      <c r="AI591" s="61" t="s">
        <v>37</v>
      </c>
      <c r="AJ591" s="15"/>
      <c r="AK591" s="20"/>
      <c r="AM591" s="20"/>
      <c r="AV591" s="15"/>
      <c r="AW591" s="15"/>
      <c r="AX591" s="15"/>
      <c r="AY591" s="15"/>
      <c r="AZ591" s="15"/>
      <c r="BA591" s="15"/>
      <c r="BB591" s="15"/>
      <c r="BC591" s="15"/>
      <c r="BD591" s="15"/>
      <c r="BE591" s="15"/>
      <c r="BF591" s="15"/>
      <c r="BG591" s="15"/>
      <c r="BH591" s="15"/>
      <c r="BI591" s="15"/>
      <c r="BJ591" s="15"/>
      <c r="BK591" s="15"/>
      <c r="BL591" s="15"/>
    </row>
    <row r="592" spans="1:64" ht="31.5" x14ac:dyDescent="0.25">
      <c r="A592" s="27" t="s">
        <v>1500</v>
      </c>
      <c r="B592" s="34" t="s">
        <v>415</v>
      </c>
      <c r="C592" s="34" t="s">
        <v>36</v>
      </c>
      <c r="D592" s="30">
        <v>0</v>
      </c>
      <c r="E592" s="30">
        <v>0</v>
      </c>
      <c r="F592" s="30">
        <v>0</v>
      </c>
      <c r="G592" s="30">
        <v>0</v>
      </c>
      <c r="H592" s="30">
        <v>0</v>
      </c>
      <c r="I592" s="30">
        <v>0</v>
      </c>
      <c r="J592" s="30">
        <v>0</v>
      </c>
      <c r="K592" s="30">
        <v>0</v>
      </c>
      <c r="L592" s="30">
        <v>0</v>
      </c>
      <c r="M592" s="30">
        <v>0</v>
      </c>
      <c r="N592" s="30">
        <v>0</v>
      </c>
      <c r="O592" s="30">
        <v>0</v>
      </c>
      <c r="P592" s="30">
        <v>0</v>
      </c>
      <c r="Q592" s="30">
        <v>0</v>
      </c>
      <c r="R592" s="30">
        <v>0</v>
      </c>
      <c r="S592" s="30">
        <v>0</v>
      </c>
      <c r="T592" s="30">
        <v>0</v>
      </c>
      <c r="U592" s="30">
        <v>0</v>
      </c>
      <c r="V592" s="30">
        <v>0</v>
      </c>
      <c r="W592" s="30">
        <v>0</v>
      </c>
      <c r="X592" s="30">
        <v>0</v>
      </c>
      <c r="Y592" s="30">
        <v>0</v>
      </c>
      <c r="Z592" s="30">
        <v>0</v>
      </c>
      <c r="AA592" s="30">
        <v>0</v>
      </c>
      <c r="AB592" s="30">
        <v>0</v>
      </c>
      <c r="AC592" s="30">
        <v>0</v>
      </c>
      <c r="AD592" s="30">
        <v>0</v>
      </c>
      <c r="AE592" s="30">
        <v>0</v>
      </c>
      <c r="AF592" s="31">
        <v>0</v>
      </c>
      <c r="AG592" s="30">
        <v>0</v>
      </c>
      <c r="AH592" s="31">
        <v>0</v>
      </c>
      <c r="AI592" s="61" t="s">
        <v>37</v>
      </c>
      <c r="AJ592" s="15"/>
      <c r="AK592" s="20"/>
      <c r="AM592" s="20"/>
      <c r="AV592" s="15"/>
      <c r="AW592" s="15"/>
      <c r="AX592" s="15"/>
      <c r="AY592" s="15"/>
      <c r="AZ592" s="15"/>
      <c r="BA592" s="15"/>
      <c r="BB592" s="15"/>
      <c r="BC592" s="15"/>
      <c r="BD592" s="15"/>
      <c r="BE592" s="15"/>
      <c r="BF592" s="15"/>
      <c r="BG592" s="15"/>
      <c r="BH592" s="15"/>
      <c r="BI592" s="15"/>
      <c r="BJ592" s="15"/>
      <c r="BK592" s="15"/>
      <c r="BL592" s="15"/>
    </row>
    <row r="593" spans="1:64" x14ac:dyDescent="0.25">
      <c r="A593" s="27" t="s">
        <v>1501</v>
      </c>
      <c r="B593" s="34" t="s">
        <v>417</v>
      </c>
      <c r="C593" s="34" t="s">
        <v>36</v>
      </c>
      <c r="D593" s="35">
        <v>0</v>
      </c>
      <c r="E593" s="35">
        <v>0</v>
      </c>
      <c r="F593" s="35">
        <v>0</v>
      </c>
      <c r="G593" s="35">
        <v>0</v>
      </c>
      <c r="H593" s="35">
        <v>0</v>
      </c>
      <c r="I593" s="35">
        <v>0</v>
      </c>
      <c r="J593" s="35">
        <v>0</v>
      </c>
      <c r="K593" s="35">
        <v>0</v>
      </c>
      <c r="L593" s="35">
        <v>0</v>
      </c>
      <c r="M593" s="35">
        <v>0</v>
      </c>
      <c r="N593" s="35">
        <v>0</v>
      </c>
      <c r="O593" s="35">
        <v>0</v>
      </c>
      <c r="P593" s="35">
        <v>0</v>
      </c>
      <c r="Q593" s="35">
        <v>0</v>
      </c>
      <c r="R593" s="35">
        <v>0</v>
      </c>
      <c r="S593" s="35">
        <v>0</v>
      </c>
      <c r="T593" s="35">
        <v>0</v>
      </c>
      <c r="U593" s="35">
        <v>0</v>
      </c>
      <c r="V593" s="35">
        <v>0</v>
      </c>
      <c r="W593" s="35">
        <v>0</v>
      </c>
      <c r="X593" s="35">
        <v>0</v>
      </c>
      <c r="Y593" s="35">
        <v>0</v>
      </c>
      <c r="Z593" s="35">
        <v>0</v>
      </c>
      <c r="AA593" s="35">
        <v>0</v>
      </c>
      <c r="AB593" s="35">
        <v>0</v>
      </c>
      <c r="AC593" s="35">
        <v>0</v>
      </c>
      <c r="AD593" s="35">
        <v>0</v>
      </c>
      <c r="AE593" s="35">
        <v>0</v>
      </c>
      <c r="AF593" s="31">
        <v>0</v>
      </c>
      <c r="AG593" s="35">
        <v>0</v>
      </c>
      <c r="AH593" s="31">
        <v>0</v>
      </c>
      <c r="AI593" s="61" t="s">
        <v>37</v>
      </c>
      <c r="AJ593" s="15"/>
      <c r="AK593" s="20"/>
      <c r="AM593" s="20"/>
      <c r="AV593" s="15"/>
      <c r="AW593" s="15"/>
      <c r="AX593" s="15"/>
      <c r="AY593" s="15"/>
      <c r="AZ593" s="15"/>
      <c r="BA593" s="15"/>
      <c r="BB593" s="15"/>
      <c r="BC593" s="15"/>
      <c r="BD593" s="15"/>
      <c r="BE593" s="15"/>
      <c r="BF593" s="15"/>
      <c r="BG593" s="15"/>
      <c r="BH593" s="15"/>
      <c r="BI593" s="15"/>
      <c r="BJ593" s="15"/>
      <c r="BK593" s="15"/>
      <c r="BL593" s="15"/>
    </row>
    <row r="594" spans="1:64" x14ac:dyDescent="0.25">
      <c r="A594" s="27" t="s">
        <v>1502</v>
      </c>
      <c r="B594" s="35" t="s">
        <v>425</v>
      </c>
      <c r="C594" s="35" t="s">
        <v>36</v>
      </c>
      <c r="D594" s="35">
        <v>0</v>
      </c>
      <c r="E594" s="35">
        <v>0</v>
      </c>
      <c r="F594" s="35">
        <v>0</v>
      </c>
      <c r="G594" s="30">
        <v>0</v>
      </c>
      <c r="H594" s="35">
        <v>0</v>
      </c>
      <c r="I594" s="35">
        <v>0</v>
      </c>
      <c r="J594" s="35">
        <v>0</v>
      </c>
      <c r="K594" s="30">
        <v>0</v>
      </c>
      <c r="L594" s="35">
        <v>0</v>
      </c>
      <c r="M594" s="35">
        <v>0</v>
      </c>
      <c r="N594" s="35">
        <v>0</v>
      </c>
      <c r="O594" s="30">
        <v>0</v>
      </c>
      <c r="P594" s="35">
        <v>0</v>
      </c>
      <c r="Q594" s="35">
        <v>0</v>
      </c>
      <c r="R594" s="35">
        <v>0</v>
      </c>
      <c r="S594" s="30">
        <v>0</v>
      </c>
      <c r="T594" s="35">
        <v>0</v>
      </c>
      <c r="U594" s="35">
        <v>0</v>
      </c>
      <c r="V594" s="35">
        <v>0</v>
      </c>
      <c r="W594" s="30">
        <v>0</v>
      </c>
      <c r="X594" s="35">
        <v>0</v>
      </c>
      <c r="Y594" s="35">
        <v>0</v>
      </c>
      <c r="Z594" s="35">
        <v>0</v>
      </c>
      <c r="AA594" s="30">
        <v>0</v>
      </c>
      <c r="AB594" s="35">
        <v>0</v>
      </c>
      <c r="AC594" s="35">
        <v>0</v>
      </c>
      <c r="AD594" s="35">
        <v>0</v>
      </c>
      <c r="AE594" s="35">
        <v>0</v>
      </c>
      <c r="AF594" s="31">
        <v>0</v>
      </c>
      <c r="AG594" s="35">
        <v>0</v>
      </c>
      <c r="AH594" s="31">
        <v>0</v>
      </c>
      <c r="AI594" s="61" t="s">
        <v>37</v>
      </c>
      <c r="AJ594" s="15"/>
      <c r="AK594" s="20"/>
      <c r="AM594" s="20"/>
      <c r="AV594" s="15"/>
      <c r="AW594" s="15"/>
      <c r="AX594" s="15"/>
      <c r="AY594" s="15"/>
      <c r="AZ594" s="15"/>
      <c r="BA594" s="15"/>
      <c r="BB594" s="15"/>
      <c r="BC594" s="15"/>
      <c r="BD594" s="15"/>
      <c r="BE594" s="15"/>
      <c r="BF594" s="15"/>
      <c r="BG594" s="15"/>
      <c r="BH594" s="15"/>
      <c r="BI594" s="15"/>
      <c r="BJ594" s="15"/>
      <c r="BK594" s="15"/>
      <c r="BL594" s="15"/>
    </row>
    <row r="595" spans="1:64" x14ac:dyDescent="0.25">
      <c r="A595" s="27" t="s">
        <v>1503</v>
      </c>
      <c r="B595" s="28" t="s">
        <v>433</v>
      </c>
      <c r="C595" s="29" t="s">
        <v>36</v>
      </c>
      <c r="D595" s="30">
        <f t="shared" ref="D595:AC595" si="178">SUM(D596:D596)</f>
        <v>70.486000000000004</v>
      </c>
      <c r="E595" s="30">
        <f t="shared" si="178"/>
        <v>0</v>
      </c>
      <c r="F595" s="30">
        <f t="shared" si="178"/>
        <v>0</v>
      </c>
      <c r="G595" s="30">
        <f t="shared" si="178"/>
        <v>0</v>
      </c>
      <c r="H595" s="30">
        <f t="shared" si="178"/>
        <v>0</v>
      </c>
      <c r="I595" s="30">
        <f t="shared" si="178"/>
        <v>0</v>
      </c>
      <c r="J595" s="30">
        <f t="shared" si="178"/>
        <v>0</v>
      </c>
      <c r="K595" s="30">
        <f t="shared" si="178"/>
        <v>0</v>
      </c>
      <c r="L595" s="30">
        <f t="shared" si="178"/>
        <v>0</v>
      </c>
      <c r="M595" s="30">
        <f t="shared" si="178"/>
        <v>0</v>
      </c>
      <c r="N595" s="30">
        <f t="shared" si="178"/>
        <v>0</v>
      </c>
      <c r="O595" s="30">
        <f t="shared" si="178"/>
        <v>0</v>
      </c>
      <c r="P595" s="30">
        <f t="shared" si="178"/>
        <v>0</v>
      </c>
      <c r="Q595" s="30">
        <f t="shared" si="178"/>
        <v>0</v>
      </c>
      <c r="R595" s="30">
        <f t="shared" si="178"/>
        <v>0</v>
      </c>
      <c r="S595" s="30">
        <f t="shared" si="178"/>
        <v>0</v>
      </c>
      <c r="T595" s="30">
        <f t="shared" si="178"/>
        <v>0</v>
      </c>
      <c r="U595" s="30">
        <f t="shared" si="178"/>
        <v>0</v>
      </c>
      <c r="V595" s="30">
        <f t="shared" si="178"/>
        <v>0</v>
      </c>
      <c r="W595" s="30">
        <f t="shared" si="178"/>
        <v>0</v>
      </c>
      <c r="X595" s="30">
        <f t="shared" si="178"/>
        <v>0</v>
      </c>
      <c r="Y595" s="30">
        <f t="shared" si="178"/>
        <v>0</v>
      </c>
      <c r="Z595" s="30">
        <f t="shared" si="178"/>
        <v>0</v>
      </c>
      <c r="AA595" s="30">
        <f t="shared" si="178"/>
        <v>0</v>
      </c>
      <c r="AB595" s="30">
        <f t="shared" si="178"/>
        <v>0</v>
      </c>
      <c r="AC595" s="30">
        <f t="shared" si="178"/>
        <v>0</v>
      </c>
      <c r="AD595" s="30">
        <f>SUM(AD596:AD596)</f>
        <v>0</v>
      </c>
      <c r="AE595" s="30">
        <f t="shared" ref="AE595:AG595" si="179">SUM(AE596:AE596)</f>
        <v>0</v>
      </c>
      <c r="AF595" s="31">
        <v>0</v>
      </c>
      <c r="AG595" s="30">
        <f t="shared" si="179"/>
        <v>0</v>
      </c>
      <c r="AH595" s="31">
        <v>0</v>
      </c>
      <c r="AI595" s="61" t="s">
        <v>37</v>
      </c>
      <c r="AJ595" s="15"/>
      <c r="AK595" s="20"/>
      <c r="AM595" s="20"/>
      <c r="AV595" s="15"/>
      <c r="AW595" s="15"/>
      <c r="AX595" s="15"/>
      <c r="AY595" s="15"/>
      <c r="AZ595" s="15"/>
      <c r="BA595" s="15"/>
      <c r="BB595" s="15"/>
      <c r="BC595" s="15"/>
      <c r="BD595" s="15"/>
      <c r="BE595" s="15"/>
      <c r="BF595" s="15"/>
      <c r="BG595" s="15"/>
      <c r="BH595" s="15"/>
      <c r="BI595" s="15"/>
      <c r="BJ595" s="15"/>
      <c r="BK595" s="15"/>
      <c r="BL595" s="15"/>
    </row>
    <row r="596" spans="1:64" ht="31.5" x14ac:dyDescent="0.25">
      <c r="A596" s="37" t="s">
        <v>1503</v>
      </c>
      <c r="B596" s="43" t="s">
        <v>1504</v>
      </c>
      <c r="C596" s="43" t="s">
        <v>1505</v>
      </c>
      <c r="D596" s="39">
        <v>70.486000000000004</v>
      </c>
      <c r="E596" s="39">
        <v>0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  <c r="K596" s="39">
        <v>0</v>
      </c>
      <c r="L596" s="39">
        <v>0</v>
      </c>
      <c r="M596" s="39">
        <v>0</v>
      </c>
      <c r="N596" s="39">
        <v>0</v>
      </c>
      <c r="O596" s="39">
        <v>0</v>
      </c>
      <c r="P596" s="39">
        <v>0</v>
      </c>
      <c r="Q596" s="39">
        <v>0</v>
      </c>
      <c r="R596" s="39">
        <v>0</v>
      </c>
      <c r="S596" s="39">
        <v>0</v>
      </c>
      <c r="T596" s="39">
        <v>0</v>
      </c>
      <c r="U596" s="39">
        <v>0</v>
      </c>
      <c r="V596" s="39">
        <v>0</v>
      </c>
      <c r="W596" s="39">
        <v>0</v>
      </c>
      <c r="X596" s="39">
        <v>0</v>
      </c>
      <c r="Y596" s="39">
        <v>0</v>
      </c>
      <c r="Z596" s="39">
        <v>0</v>
      </c>
      <c r="AA596" s="39">
        <v>0</v>
      </c>
      <c r="AB596" s="39">
        <v>0</v>
      </c>
      <c r="AC596" s="39">
        <v>0</v>
      </c>
      <c r="AD596" s="39">
        <v>0</v>
      </c>
      <c r="AE596" s="39">
        <f>R596-E596</f>
        <v>0</v>
      </c>
      <c r="AF596" s="65">
        <v>0</v>
      </c>
      <c r="AG596" s="39">
        <f t="shared" ref="AG596" si="180">S596-F596</f>
        <v>0</v>
      </c>
      <c r="AH596" s="65">
        <v>0</v>
      </c>
      <c r="AI596" s="62" t="s">
        <v>37</v>
      </c>
      <c r="AJ596" s="15"/>
      <c r="AK596" s="20"/>
      <c r="AM596" s="20"/>
      <c r="AV596" s="15"/>
      <c r="AW596" s="15"/>
      <c r="AX596" s="15"/>
      <c r="AY596" s="15"/>
      <c r="AZ596" s="15"/>
      <c r="BA596" s="15"/>
      <c r="BB596" s="15"/>
      <c r="BC596" s="15"/>
      <c r="BD596" s="15"/>
      <c r="BE596" s="15"/>
      <c r="BF596" s="15"/>
      <c r="BG596" s="15"/>
      <c r="BH596" s="15"/>
      <c r="BI596" s="15"/>
      <c r="BJ596" s="15"/>
      <c r="BK596" s="15"/>
      <c r="BL596" s="15"/>
    </row>
    <row r="597" spans="1:64" ht="31.5" x14ac:dyDescent="0.25">
      <c r="A597" s="27" t="s">
        <v>1506</v>
      </c>
      <c r="B597" s="28" t="s">
        <v>449</v>
      </c>
      <c r="C597" s="29" t="s">
        <v>36</v>
      </c>
      <c r="D597" s="30">
        <v>0</v>
      </c>
      <c r="E597" s="30">
        <v>0</v>
      </c>
      <c r="F597" s="30">
        <v>0</v>
      </c>
      <c r="G597" s="30">
        <v>0</v>
      </c>
      <c r="H597" s="30">
        <v>0</v>
      </c>
      <c r="I597" s="30">
        <v>0</v>
      </c>
      <c r="J597" s="30">
        <v>0</v>
      </c>
      <c r="K597" s="30">
        <v>0</v>
      </c>
      <c r="L597" s="30">
        <v>0</v>
      </c>
      <c r="M597" s="30">
        <v>0</v>
      </c>
      <c r="N597" s="30">
        <v>0</v>
      </c>
      <c r="O597" s="30">
        <v>0</v>
      </c>
      <c r="P597" s="30">
        <v>0</v>
      </c>
      <c r="Q597" s="30">
        <v>0</v>
      </c>
      <c r="R597" s="30">
        <v>0</v>
      </c>
      <c r="S597" s="30">
        <v>0</v>
      </c>
      <c r="T597" s="30">
        <v>0</v>
      </c>
      <c r="U597" s="30">
        <v>0</v>
      </c>
      <c r="V597" s="30">
        <v>0</v>
      </c>
      <c r="W597" s="30">
        <v>0</v>
      </c>
      <c r="X597" s="30">
        <v>0</v>
      </c>
      <c r="Y597" s="30">
        <v>0</v>
      </c>
      <c r="Z597" s="30">
        <v>0</v>
      </c>
      <c r="AA597" s="30">
        <v>0</v>
      </c>
      <c r="AB597" s="30">
        <v>0</v>
      </c>
      <c r="AC597" s="30">
        <v>0</v>
      </c>
      <c r="AD597" s="30">
        <v>0</v>
      </c>
      <c r="AE597" s="30">
        <v>0</v>
      </c>
      <c r="AF597" s="31">
        <v>0</v>
      </c>
      <c r="AG597" s="30">
        <v>0</v>
      </c>
      <c r="AH597" s="31">
        <v>0</v>
      </c>
      <c r="AI597" s="61" t="s">
        <v>37</v>
      </c>
      <c r="AJ597" s="15"/>
      <c r="AK597" s="20"/>
      <c r="AM597" s="20"/>
      <c r="AV597" s="15"/>
      <c r="AW597" s="15"/>
      <c r="AX597" s="15"/>
      <c r="AY597" s="15"/>
      <c r="AZ597" s="15"/>
      <c r="BA597" s="15"/>
      <c r="BB597" s="15"/>
      <c r="BC597" s="15"/>
      <c r="BD597" s="15"/>
      <c r="BE597" s="15"/>
      <c r="BF597" s="15"/>
      <c r="BG597" s="15"/>
      <c r="BH597" s="15"/>
      <c r="BI597" s="15"/>
      <c r="BJ597" s="15"/>
      <c r="BK597" s="15"/>
      <c r="BL597" s="15"/>
    </row>
    <row r="598" spans="1:64" x14ac:dyDescent="0.25">
      <c r="A598" s="27" t="s">
        <v>1507</v>
      </c>
      <c r="B598" s="28" t="s">
        <v>451</v>
      </c>
      <c r="C598" s="29" t="s">
        <v>36</v>
      </c>
      <c r="D598" s="30">
        <f t="shared" ref="D598:AE598" si="181">SUM(D599:D609)</f>
        <v>112.87234153000001</v>
      </c>
      <c r="E598" s="30">
        <f t="shared" si="181"/>
        <v>0</v>
      </c>
      <c r="F598" s="30">
        <f t="shared" si="181"/>
        <v>45.474099179999996</v>
      </c>
      <c r="G598" s="30">
        <f t="shared" si="181"/>
        <v>0</v>
      </c>
      <c r="H598" s="30">
        <f t="shared" si="181"/>
        <v>0</v>
      </c>
      <c r="I598" s="30">
        <f t="shared" si="181"/>
        <v>0</v>
      </c>
      <c r="J598" s="30">
        <f t="shared" si="181"/>
        <v>0</v>
      </c>
      <c r="K598" s="30">
        <f t="shared" si="181"/>
        <v>0</v>
      </c>
      <c r="L598" s="30">
        <f t="shared" si="181"/>
        <v>3</v>
      </c>
      <c r="M598" s="30">
        <f t="shared" si="181"/>
        <v>0</v>
      </c>
      <c r="N598" s="30">
        <f t="shared" si="181"/>
        <v>0</v>
      </c>
      <c r="O598" s="30">
        <f t="shared" si="181"/>
        <v>0</v>
      </c>
      <c r="P598" s="30">
        <f t="shared" si="181"/>
        <v>0</v>
      </c>
      <c r="Q598" s="30">
        <f t="shared" si="181"/>
        <v>0</v>
      </c>
      <c r="R598" s="30">
        <f t="shared" si="181"/>
        <v>0</v>
      </c>
      <c r="S598" s="30">
        <f t="shared" si="181"/>
        <v>112.43087933000001</v>
      </c>
      <c r="T598" s="30">
        <f t="shared" si="181"/>
        <v>0</v>
      </c>
      <c r="U598" s="30">
        <f t="shared" si="181"/>
        <v>0</v>
      </c>
      <c r="V598" s="30">
        <f t="shared" si="181"/>
        <v>0</v>
      </c>
      <c r="W598" s="30">
        <f t="shared" si="181"/>
        <v>0</v>
      </c>
      <c r="X598" s="30">
        <f t="shared" si="181"/>
        <v>0</v>
      </c>
      <c r="Y598" s="30">
        <f t="shared" si="181"/>
        <v>6</v>
      </c>
      <c r="Z598" s="30">
        <f t="shared" si="181"/>
        <v>0</v>
      </c>
      <c r="AA598" s="30">
        <f t="shared" si="181"/>
        <v>0</v>
      </c>
      <c r="AB598" s="30">
        <f t="shared" si="181"/>
        <v>0</v>
      </c>
      <c r="AC598" s="30">
        <f t="shared" si="181"/>
        <v>0</v>
      </c>
      <c r="AD598" s="30">
        <f t="shared" si="181"/>
        <v>0</v>
      </c>
      <c r="AE598" s="30">
        <f t="shared" si="181"/>
        <v>0</v>
      </c>
      <c r="AF598" s="31">
        <v>0</v>
      </c>
      <c r="AG598" s="30">
        <f>SUM(AG599:AG609)</f>
        <v>-23.9063631</v>
      </c>
      <c r="AH598" s="31">
        <f t="shared" si="172"/>
        <v>-0.52571383559180607</v>
      </c>
      <c r="AI598" s="61" t="s">
        <v>37</v>
      </c>
      <c r="AJ598" s="15"/>
      <c r="AK598" s="20"/>
      <c r="AM598" s="20"/>
      <c r="AV598" s="15"/>
      <c r="AW598" s="15"/>
      <c r="AX598" s="15"/>
      <c r="AY598" s="15"/>
      <c r="AZ598" s="15"/>
      <c r="BA598" s="15"/>
      <c r="BB598" s="15"/>
      <c r="BC598" s="15"/>
      <c r="BD598" s="15"/>
      <c r="BE598" s="15"/>
      <c r="BF598" s="15"/>
      <c r="BG598" s="15"/>
      <c r="BH598" s="15"/>
      <c r="BI598" s="15"/>
      <c r="BJ598" s="15"/>
      <c r="BK598" s="15"/>
      <c r="BL598" s="15"/>
    </row>
    <row r="599" spans="1:64" ht="31.5" x14ac:dyDescent="0.25">
      <c r="A599" s="37" t="s">
        <v>1507</v>
      </c>
      <c r="B599" s="50" t="s">
        <v>1508</v>
      </c>
      <c r="C599" s="52" t="s">
        <v>1509</v>
      </c>
      <c r="D599" s="39">
        <v>52.286654780000006</v>
      </c>
      <c r="E599" s="39">
        <v>0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39">
        <v>0</v>
      </c>
      <c r="O599" s="39">
        <v>0</v>
      </c>
      <c r="P599" s="39">
        <v>0</v>
      </c>
      <c r="Q599" s="39">
        <v>0</v>
      </c>
      <c r="R599" s="39">
        <v>0</v>
      </c>
      <c r="S599" s="39">
        <v>0</v>
      </c>
      <c r="T599" s="39">
        <v>0</v>
      </c>
      <c r="U599" s="39">
        <v>0</v>
      </c>
      <c r="V599" s="39">
        <v>0</v>
      </c>
      <c r="W599" s="39">
        <v>0</v>
      </c>
      <c r="X599" s="39">
        <v>0</v>
      </c>
      <c r="Y599" s="39">
        <v>0</v>
      </c>
      <c r="Z599" s="39">
        <v>0</v>
      </c>
      <c r="AA599" s="39">
        <v>0</v>
      </c>
      <c r="AB599" s="39">
        <v>0</v>
      </c>
      <c r="AC599" s="39">
        <v>0</v>
      </c>
      <c r="AD599" s="39">
        <v>0</v>
      </c>
      <c r="AE599" s="39">
        <f t="shared" ref="AE599:AE605" si="182">R599-E599</f>
        <v>0</v>
      </c>
      <c r="AF599" s="65">
        <v>0</v>
      </c>
      <c r="AG599" s="39">
        <f t="shared" ref="AG599:AG605" si="183">S599-F599</f>
        <v>0</v>
      </c>
      <c r="AH599" s="65">
        <v>0</v>
      </c>
      <c r="AI599" s="62" t="s">
        <v>37</v>
      </c>
      <c r="AJ599" s="15"/>
      <c r="AK599" s="20"/>
      <c r="AM599" s="20"/>
      <c r="AV599" s="15"/>
      <c r="AW599" s="15"/>
      <c r="AX599" s="15"/>
      <c r="AY599" s="15"/>
      <c r="AZ599" s="15"/>
      <c r="BA599" s="15"/>
      <c r="BB599" s="15"/>
      <c r="BC599" s="15"/>
      <c r="BD599" s="15"/>
      <c r="BE599" s="15"/>
      <c r="BF599" s="15"/>
      <c r="BG599" s="15"/>
      <c r="BH599" s="15"/>
      <c r="BI599" s="15"/>
      <c r="BJ599" s="15"/>
      <c r="BK599" s="15"/>
      <c r="BL599" s="15"/>
    </row>
    <row r="600" spans="1:64" ht="31.5" x14ac:dyDescent="0.25">
      <c r="A600" s="37" t="s">
        <v>1507</v>
      </c>
      <c r="B600" s="50" t="s">
        <v>1510</v>
      </c>
      <c r="C600" s="52" t="s">
        <v>1511</v>
      </c>
      <c r="D600" s="39">
        <v>19.058442899999999</v>
      </c>
      <c r="E600" s="39">
        <v>0</v>
      </c>
      <c r="F600" s="39">
        <v>3.94685533</v>
      </c>
      <c r="G600" s="39">
        <v>0</v>
      </c>
      <c r="H600" s="39">
        <v>0</v>
      </c>
      <c r="I600" s="39">
        <v>0</v>
      </c>
      <c r="J600" s="39">
        <v>0</v>
      </c>
      <c r="K600" s="39" t="s">
        <v>1512</v>
      </c>
      <c r="L600" s="39">
        <v>1</v>
      </c>
      <c r="M600" s="39">
        <v>0</v>
      </c>
      <c r="N600" s="39">
        <v>0</v>
      </c>
      <c r="O600" s="39">
        <v>0</v>
      </c>
      <c r="P600" s="39">
        <v>0</v>
      </c>
      <c r="Q600" s="39">
        <v>0</v>
      </c>
      <c r="R600" s="39">
        <v>0</v>
      </c>
      <c r="S600" s="39">
        <v>0</v>
      </c>
      <c r="T600" s="39">
        <v>0</v>
      </c>
      <c r="U600" s="39">
        <v>0</v>
      </c>
      <c r="V600" s="39">
        <v>0</v>
      </c>
      <c r="W600" s="39">
        <v>0</v>
      </c>
      <c r="X600" s="39">
        <v>0</v>
      </c>
      <c r="Y600" s="39">
        <v>0</v>
      </c>
      <c r="Z600" s="39">
        <v>0</v>
      </c>
      <c r="AA600" s="39">
        <v>0</v>
      </c>
      <c r="AB600" s="39">
        <v>0</v>
      </c>
      <c r="AC600" s="39">
        <v>0</v>
      </c>
      <c r="AD600" s="39">
        <v>0</v>
      </c>
      <c r="AE600" s="39">
        <f t="shared" si="182"/>
        <v>0</v>
      </c>
      <c r="AF600" s="65">
        <v>0</v>
      </c>
      <c r="AG600" s="39">
        <f t="shared" si="183"/>
        <v>-3.94685533</v>
      </c>
      <c r="AH600" s="65">
        <f t="shared" si="172"/>
        <v>-1</v>
      </c>
      <c r="AI600" s="62" t="s">
        <v>568</v>
      </c>
      <c r="AJ600" s="15"/>
      <c r="AK600" s="20"/>
      <c r="AM600" s="20"/>
      <c r="AV600" s="15"/>
      <c r="AW600" s="15"/>
      <c r="AX600" s="15"/>
      <c r="AY600" s="15"/>
      <c r="AZ600" s="15"/>
      <c r="BA600" s="15"/>
      <c r="BB600" s="15"/>
      <c r="BC600" s="15"/>
      <c r="BD600" s="15"/>
      <c r="BE600" s="15"/>
      <c r="BF600" s="15"/>
      <c r="BG600" s="15"/>
      <c r="BH600" s="15"/>
      <c r="BI600" s="15"/>
      <c r="BJ600" s="15"/>
      <c r="BK600" s="15"/>
      <c r="BL600" s="15"/>
    </row>
    <row r="601" spans="1:64" x14ac:dyDescent="0.25">
      <c r="A601" s="37" t="s">
        <v>1507</v>
      </c>
      <c r="B601" s="50" t="s">
        <v>1513</v>
      </c>
      <c r="C601" s="52" t="s">
        <v>1514</v>
      </c>
      <c r="D601" s="39">
        <v>36.83723363</v>
      </c>
      <c r="E601" s="39">
        <v>0</v>
      </c>
      <c r="F601" s="39">
        <v>36.83723363</v>
      </c>
      <c r="G601" s="39">
        <v>0</v>
      </c>
      <c r="H601" s="39">
        <v>0</v>
      </c>
      <c r="I601" s="39">
        <v>0</v>
      </c>
      <c r="J601" s="39">
        <v>0</v>
      </c>
      <c r="K601" s="39" t="s">
        <v>1515</v>
      </c>
      <c r="L601" s="39">
        <v>1</v>
      </c>
      <c r="M601" s="39">
        <v>0</v>
      </c>
      <c r="N601" s="39">
        <v>0</v>
      </c>
      <c r="O601" s="39">
        <v>0</v>
      </c>
      <c r="P601" s="39">
        <v>0</v>
      </c>
      <c r="Q601" s="39">
        <v>0</v>
      </c>
      <c r="R601" s="39">
        <v>0</v>
      </c>
      <c r="S601" s="39">
        <v>21.56773608</v>
      </c>
      <c r="T601" s="39">
        <v>0</v>
      </c>
      <c r="U601" s="39">
        <v>0</v>
      </c>
      <c r="V601" s="39">
        <v>0</v>
      </c>
      <c r="W601" s="39">
        <v>0</v>
      </c>
      <c r="X601" s="39" t="s">
        <v>1515</v>
      </c>
      <c r="Y601" s="39">
        <v>1</v>
      </c>
      <c r="Z601" s="39">
        <v>0</v>
      </c>
      <c r="AA601" s="39">
        <v>0</v>
      </c>
      <c r="AB601" s="39">
        <v>0</v>
      </c>
      <c r="AC601" s="39">
        <v>0</v>
      </c>
      <c r="AD601" s="39">
        <v>0</v>
      </c>
      <c r="AE601" s="39">
        <f t="shared" si="182"/>
        <v>0</v>
      </c>
      <c r="AF601" s="65">
        <v>0</v>
      </c>
      <c r="AG601" s="39">
        <f t="shared" si="183"/>
        <v>-15.269497550000001</v>
      </c>
      <c r="AH601" s="65">
        <f t="shared" si="172"/>
        <v>-0.41451260166193976</v>
      </c>
      <c r="AI601" s="62" t="s">
        <v>625</v>
      </c>
      <c r="AJ601" s="15"/>
      <c r="AK601" s="20"/>
      <c r="AM601" s="20"/>
      <c r="AV601" s="15"/>
      <c r="AW601" s="15"/>
      <c r="AX601" s="15"/>
      <c r="AY601" s="15"/>
      <c r="AZ601" s="15"/>
      <c r="BA601" s="15"/>
      <c r="BB601" s="15"/>
      <c r="BC601" s="15"/>
      <c r="BD601" s="15"/>
      <c r="BE601" s="15"/>
      <c r="BF601" s="15"/>
      <c r="BG601" s="15"/>
      <c r="BH601" s="15"/>
      <c r="BI601" s="15"/>
      <c r="BJ601" s="15"/>
      <c r="BK601" s="15"/>
      <c r="BL601" s="15"/>
    </row>
    <row r="602" spans="1:64" ht="31.5" x14ac:dyDescent="0.25">
      <c r="A602" s="37" t="s">
        <v>1507</v>
      </c>
      <c r="B602" s="50" t="s">
        <v>1516</v>
      </c>
      <c r="C602" s="52" t="s">
        <v>1517</v>
      </c>
      <c r="D602" s="39" t="s">
        <v>37</v>
      </c>
      <c r="E602" s="39" t="s">
        <v>37</v>
      </c>
      <c r="F602" s="39" t="s">
        <v>37</v>
      </c>
      <c r="G602" s="39" t="s">
        <v>37</v>
      </c>
      <c r="H602" s="39" t="s">
        <v>37</v>
      </c>
      <c r="I602" s="39" t="s">
        <v>37</v>
      </c>
      <c r="J602" s="39" t="s">
        <v>37</v>
      </c>
      <c r="K602" s="39" t="s">
        <v>37</v>
      </c>
      <c r="L602" s="39" t="s">
        <v>37</v>
      </c>
      <c r="M602" s="39" t="s">
        <v>37</v>
      </c>
      <c r="N602" s="39" t="s">
        <v>37</v>
      </c>
      <c r="O602" s="39" t="s">
        <v>37</v>
      </c>
      <c r="P602" s="39" t="s">
        <v>37</v>
      </c>
      <c r="Q602" s="39" t="s">
        <v>37</v>
      </c>
      <c r="R602" s="39">
        <v>0</v>
      </c>
      <c r="S602" s="39">
        <v>88.340480249999999</v>
      </c>
      <c r="T602" s="39">
        <v>0</v>
      </c>
      <c r="U602" s="39">
        <v>0</v>
      </c>
      <c r="V602" s="39">
        <v>0</v>
      </c>
      <c r="W602" s="39">
        <v>0</v>
      </c>
      <c r="X602" s="39" t="s">
        <v>1518</v>
      </c>
      <c r="Y602" s="39">
        <v>1</v>
      </c>
      <c r="Z602" s="39">
        <v>0</v>
      </c>
      <c r="AA602" s="39">
        <v>0</v>
      </c>
      <c r="AB602" s="39">
        <v>0</v>
      </c>
      <c r="AC602" s="39">
        <v>0</v>
      </c>
      <c r="AD602" s="39">
        <v>0</v>
      </c>
      <c r="AE602" s="39" t="s">
        <v>37</v>
      </c>
      <c r="AF602" s="65" t="s">
        <v>37</v>
      </c>
      <c r="AG602" s="39" t="s">
        <v>37</v>
      </c>
      <c r="AH602" s="65" t="s">
        <v>37</v>
      </c>
      <c r="AI602" s="62" t="s">
        <v>1519</v>
      </c>
      <c r="AJ602" s="15"/>
      <c r="AK602" s="20"/>
      <c r="AM602" s="20"/>
      <c r="AV602" s="15"/>
      <c r="AW602" s="15"/>
      <c r="AX602" s="15"/>
      <c r="AY602" s="15"/>
      <c r="AZ602" s="15"/>
      <c r="BA602" s="15"/>
      <c r="BB602" s="15"/>
      <c r="BC602" s="15"/>
      <c r="BD602" s="15"/>
      <c r="BE602" s="15"/>
      <c r="BF602" s="15"/>
      <c r="BG602" s="15"/>
      <c r="BH602" s="15"/>
      <c r="BI602" s="15"/>
      <c r="BJ602" s="15"/>
      <c r="BK602" s="15"/>
      <c r="BL602" s="15"/>
    </row>
    <row r="603" spans="1:64" x14ac:dyDescent="0.25">
      <c r="A603" s="37" t="s">
        <v>1507</v>
      </c>
      <c r="B603" s="50" t="s">
        <v>1520</v>
      </c>
      <c r="C603" s="52" t="s">
        <v>1521</v>
      </c>
      <c r="D603" s="39" t="s">
        <v>37</v>
      </c>
      <c r="E603" s="39" t="s">
        <v>37</v>
      </c>
      <c r="F603" s="39" t="s">
        <v>37</v>
      </c>
      <c r="G603" s="39" t="s">
        <v>37</v>
      </c>
      <c r="H603" s="39" t="s">
        <v>37</v>
      </c>
      <c r="I603" s="39" t="s">
        <v>37</v>
      </c>
      <c r="J603" s="39" t="s">
        <v>37</v>
      </c>
      <c r="K603" s="39" t="s">
        <v>37</v>
      </c>
      <c r="L603" s="39" t="s">
        <v>37</v>
      </c>
      <c r="M603" s="39" t="s">
        <v>37</v>
      </c>
      <c r="N603" s="39" t="s">
        <v>37</v>
      </c>
      <c r="O603" s="39" t="s">
        <v>37</v>
      </c>
      <c r="P603" s="39" t="s">
        <v>37</v>
      </c>
      <c r="Q603" s="39" t="s">
        <v>37</v>
      </c>
      <c r="R603" s="39">
        <v>0</v>
      </c>
      <c r="S603" s="39">
        <v>0</v>
      </c>
      <c r="T603" s="39">
        <v>0</v>
      </c>
      <c r="U603" s="39">
        <v>0</v>
      </c>
      <c r="V603" s="39">
        <v>0</v>
      </c>
      <c r="W603" s="39">
        <v>0</v>
      </c>
      <c r="X603" s="39">
        <v>0</v>
      </c>
      <c r="Y603" s="39">
        <v>0</v>
      </c>
      <c r="Z603" s="39">
        <v>0</v>
      </c>
      <c r="AA603" s="39">
        <v>0</v>
      </c>
      <c r="AB603" s="39">
        <v>0</v>
      </c>
      <c r="AC603" s="39">
        <v>0</v>
      </c>
      <c r="AD603" s="39">
        <v>0</v>
      </c>
      <c r="AE603" s="39" t="s">
        <v>37</v>
      </c>
      <c r="AF603" s="65" t="s">
        <v>37</v>
      </c>
      <c r="AG603" s="39" t="s">
        <v>37</v>
      </c>
      <c r="AH603" s="65" t="s">
        <v>37</v>
      </c>
      <c r="AI603" s="62" t="s">
        <v>1522</v>
      </c>
      <c r="AJ603" s="15"/>
      <c r="AK603" s="20"/>
      <c r="AM603" s="20"/>
      <c r="AV603" s="15"/>
      <c r="AW603" s="15"/>
      <c r="AX603" s="15"/>
      <c r="AY603" s="15"/>
      <c r="AZ603" s="15"/>
      <c r="BA603" s="15"/>
      <c r="BB603" s="15"/>
      <c r="BC603" s="15"/>
      <c r="BD603" s="15"/>
      <c r="BE603" s="15"/>
      <c r="BF603" s="15"/>
      <c r="BG603" s="15"/>
      <c r="BH603" s="15"/>
      <c r="BI603" s="15"/>
      <c r="BJ603" s="15"/>
      <c r="BK603" s="15"/>
      <c r="BL603" s="15"/>
    </row>
    <row r="604" spans="1:64" ht="31.5" x14ac:dyDescent="0.25">
      <c r="A604" s="37" t="s">
        <v>1507</v>
      </c>
      <c r="B604" s="50" t="s">
        <v>1523</v>
      </c>
      <c r="C604" s="52" t="s">
        <v>1524</v>
      </c>
      <c r="D604" s="39" t="s">
        <v>37</v>
      </c>
      <c r="E604" s="39" t="s">
        <v>37</v>
      </c>
      <c r="F604" s="39" t="s">
        <v>37</v>
      </c>
      <c r="G604" s="39" t="s">
        <v>37</v>
      </c>
      <c r="H604" s="39" t="s">
        <v>37</v>
      </c>
      <c r="I604" s="39" t="s">
        <v>37</v>
      </c>
      <c r="J604" s="39" t="s">
        <v>37</v>
      </c>
      <c r="K604" s="39" t="s">
        <v>37</v>
      </c>
      <c r="L604" s="39" t="s">
        <v>37</v>
      </c>
      <c r="M604" s="39" t="s">
        <v>37</v>
      </c>
      <c r="N604" s="39" t="s">
        <v>37</v>
      </c>
      <c r="O604" s="39" t="s">
        <v>37</v>
      </c>
      <c r="P604" s="39" t="s">
        <v>37</v>
      </c>
      <c r="Q604" s="39" t="s">
        <v>37</v>
      </c>
      <c r="R604" s="39">
        <v>0</v>
      </c>
      <c r="S604" s="39">
        <v>0</v>
      </c>
      <c r="T604" s="39">
        <v>0</v>
      </c>
      <c r="U604" s="39">
        <v>0</v>
      </c>
      <c r="V604" s="39">
        <v>0</v>
      </c>
      <c r="W604" s="39">
        <v>0</v>
      </c>
      <c r="X604" s="39">
        <v>0</v>
      </c>
      <c r="Y604" s="39">
        <v>0</v>
      </c>
      <c r="Z604" s="39">
        <v>0</v>
      </c>
      <c r="AA604" s="39">
        <v>0</v>
      </c>
      <c r="AB604" s="39">
        <v>0</v>
      </c>
      <c r="AC604" s="39">
        <v>0</v>
      </c>
      <c r="AD604" s="39">
        <v>0</v>
      </c>
      <c r="AE604" s="39" t="s">
        <v>37</v>
      </c>
      <c r="AF604" s="65" t="s">
        <v>37</v>
      </c>
      <c r="AG604" s="39" t="s">
        <v>37</v>
      </c>
      <c r="AH604" s="65" t="s">
        <v>37</v>
      </c>
      <c r="AI604" s="62" t="s">
        <v>1525</v>
      </c>
      <c r="AJ604" s="15"/>
      <c r="AK604" s="20"/>
      <c r="AM604" s="20"/>
      <c r="AV604" s="15"/>
      <c r="AW604" s="15"/>
      <c r="AX604" s="15"/>
      <c r="AY604" s="15"/>
      <c r="AZ604" s="15"/>
      <c r="BA604" s="15"/>
      <c r="BB604" s="15"/>
      <c r="BC604" s="15"/>
      <c r="BD604" s="15"/>
      <c r="BE604" s="15"/>
      <c r="BF604" s="15"/>
      <c r="BG604" s="15"/>
      <c r="BH604" s="15"/>
      <c r="BI604" s="15"/>
      <c r="BJ604" s="15"/>
      <c r="BK604" s="15"/>
      <c r="BL604" s="15"/>
    </row>
    <row r="605" spans="1:64" ht="31.5" x14ac:dyDescent="0.25">
      <c r="A605" s="37" t="s">
        <v>1507</v>
      </c>
      <c r="B605" s="50" t="s">
        <v>1526</v>
      </c>
      <c r="C605" s="52" t="s">
        <v>1527</v>
      </c>
      <c r="D605" s="39">
        <v>4.6900102199999996</v>
      </c>
      <c r="E605" s="39">
        <v>0</v>
      </c>
      <c r="F605" s="39">
        <v>4.6900102199999996</v>
      </c>
      <c r="G605" s="39">
        <v>0</v>
      </c>
      <c r="H605" s="39">
        <v>0</v>
      </c>
      <c r="I605" s="39">
        <v>0</v>
      </c>
      <c r="J605" s="39">
        <v>0</v>
      </c>
      <c r="K605" s="39" t="s">
        <v>1528</v>
      </c>
      <c r="L605" s="39">
        <v>1</v>
      </c>
      <c r="M605" s="39">
        <v>0</v>
      </c>
      <c r="N605" s="39">
        <v>0</v>
      </c>
      <c r="O605" s="39">
        <v>0</v>
      </c>
      <c r="P605" s="39">
        <v>0</v>
      </c>
      <c r="Q605" s="39">
        <v>0</v>
      </c>
      <c r="R605" s="39">
        <v>0</v>
      </c>
      <c r="S605" s="39">
        <v>0</v>
      </c>
      <c r="T605" s="39">
        <v>0</v>
      </c>
      <c r="U605" s="39">
        <v>0</v>
      </c>
      <c r="V605" s="39">
        <v>0</v>
      </c>
      <c r="W605" s="39">
        <v>0</v>
      </c>
      <c r="X605" s="39">
        <v>0</v>
      </c>
      <c r="Y605" s="39">
        <v>0</v>
      </c>
      <c r="Z605" s="39">
        <v>0</v>
      </c>
      <c r="AA605" s="39">
        <v>0</v>
      </c>
      <c r="AB605" s="39">
        <v>0</v>
      </c>
      <c r="AC605" s="39">
        <v>0</v>
      </c>
      <c r="AD605" s="39">
        <v>0</v>
      </c>
      <c r="AE605" s="39">
        <f t="shared" si="182"/>
        <v>0</v>
      </c>
      <c r="AF605" s="65">
        <v>0</v>
      </c>
      <c r="AG605" s="39">
        <f t="shared" si="183"/>
        <v>-4.6900102199999996</v>
      </c>
      <c r="AH605" s="65">
        <f t="shared" si="172"/>
        <v>-1</v>
      </c>
      <c r="AI605" s="62" t="s">
        <v>1529</v>
      </c>
      <c r="AJ605" s="15"/>
      <c r="AK605" s="20"/>
      <c r="AM605" s="20"/>
      <c r="AV605" s="15"/>
      <c r="AW605" s="15"/>
      <c r="AX605" s="15"/>
      <c r="AY605" s="15"/>
      <c r="AZ605" s="15"/>
      <c r="BA605" s="15"/>
      <c r="BB605" s="15"/>
      <c r="BC605" s="15"/>
      <c r="BD605" s="15"/>
      <c r="BE605" s="15"/>
      <c r="BF605" s="15"/>
      <c r="BG605" s="15"/>
      <c r="BH605" s="15"/>
      <c r="BI605" s="15"/>
      <c r="BJ605" s="15"/>
      <c r="BK605" s="15"/>
      <c r="BL605" s="15"/>
    </row>
    <row r="606" spans="1:64" ht="120" customHeight="1" x14ac:dyDescent="0.25">
      <c r="A606" s="37" t="s">
        <v>1507</v>
      </c>
      <c r="B606" s="50" t="s">
        <v>1530</v>
      </c>
      <c r="C606" s="52" t="s">
        <v>1531</v>
      </c>
      <c r="D606" s="39" t="s">
        <v>37</v>
      </c>
      <c r="E606" s="39" t="s">
        <v>37</v>
      </c>
      <c r="F606" s="39" t="s">
        <v>37</v>
      </c>
      <c r="G606" s="39" t="s">
        <v>37</v>
      </c>
      <c r="H606" s="39" t="s">
        <v>37</v>
      </c>
      <c r="I606" s="39" t="s">
        <v>37</v>
      </c>
      <c r="J606" s="39" t="s">
        <v>37</v>
      </c>
      <c r="K606" s="39" t="s">
        <v>37</v>
      </c>
      <c r="L606" s="39" t="s">
        <v>37</v>
      </c>
      <c r="M606" s="39" t="s">
        <v>37</v>
      </c>
      <c r="N606" s="39" t="s">
        <v>37</v>
      </c>
      <c r="O606" s="39" t="s">
        <v>37</v>
      </c>
      <c r="P606" s="39" t="s">
        <v>37</v>
      </c>
      <c r="Q606" s="39" t="s">
        <v>37</v>
      </c>
      <c r="R606" s="39">
        <v>0</v>
      </c>
      <c r="S606" s="39">
        <v>1.3720000000000001</v>
      </c>
      <c r="T606" s="39">
        <v>0</v>
      </c>
      <c r="U606" s="39">
        <v>0</v>
      </c>
      <c r="V606" s="39">
        <v>0</v>
      </c>
      <c r="W606" s="39">
        <v>0</v>
      </c>
      <c r="X606" s="39" t="s">
        <v>1532</v>
      </c>
      <c r="Y606" s="39">
        <v>1</v>
      </c>
      <c r="Z606" s="39">
        <v>0</v>
      </c>
      <c r="AA606" s="39">
        <v>0</v>
      </c>
      <c r="AB606" s="39">
        <v>0</v>
      </c>
      <c r="AC606" s="39">
        <v>0</v>
      </c>
      <c r="AD606" s="39">
        <v>0</v>
      </c>
      <c r="AE606" s="39" t="s">
        <v>37</v>
      </c>
      <c r="AF606" s="65" t="s">
        <v>37</v>
      </c>
      <c r="AG606" s="39" t="s">
        <v>37</v>
      </c>
      <c r="AH606" s="65" t="s">
        <v>37</v>
      </c>
      <c r="AI606" s="62" t="s">
        <v>1533</v>
      </c>
      <c r="AJ606" s="15"/>
      <c r="AK606" s="20"/>
      <c r="AM606" s="20"/>
      <c r="AV606" s="15"/>
      <c r="AW606" s="15"/>
      <c r="AX606" s="15"/>
      <c r="AY606" s="15"/>
      <c r="AZ606" s="15"/>
      <c r="BA606" s="15"/>
      <c r="BB606" s="15"/>
      <c r="BC606" s="15"/>
      <c r="BD606" s="15"/>
      <c r="BE606" s="15"/>
      <c r="BF606" s="15"/>
      <c r="BG606" s="15"/>
      <c r="BH606" s="15"/>
      <c r="BI606" s="15"/>
      <c r="BJ606" s="15"/>
      <c r="BK606" s="15"/>
      <c r="BL606" s="15"/>
    </row>
    <row r="607" spans="1:64" ht="94.5" x14ac:dyDescent="0.25">
      <c r="A607" s="37" t="s">
        <v>1507</v>
      </c>
      <c r="B607" s="50" t="s">
        <v>1534</v>
      </c>
      <c r="C607" s="52" t="s">
        <v>1535</v>
      </c>
      <c r="D607" s="39" t="s">
        <v>37</v>
      </c>
      <c r="E607" s="39" t="s">
        <v>37</v>
      </c>
      <c r="F607" s="39" t="s">
        <v>37</v>
      </c>
      <c r="G607" s="39" t="s">
        <v>37</v>
      </c>
      <c r="H607" s="39" t="s">
        <v>37</v>
      </c>
      <c r="I607" s="39" t="s">
        <v>37</v>
      </c>
      <c r="J607" s="39" t="s">
        <v>37</v>
      </c>
      <c r="K607" s="39" t="s">
        <v>37</v>
      </c>
      <c r="L607" s="39" t="s">
        <v>37</v>
      </c>
      <c r="M607" s="39" t="s">
        <v>37</v>
      </c>
      <c r="N607" s="39" t="s">
        <v>37</v>
      </c>
      <c r="O607" s="39" t="s">
        <v>37</v>
      </c>
      <c r="P607" s="39" t="s">
        <v>37</v>
      </c>
      <c r="Q607" s="39" t="s">
        <v>37</v>
      </c>
      <c r="R607" s="39">
        <v>0</v>
      </c>
      <c r="S607" s="39">
        <v>0.87146299999999999</v>
      </c>
      <c r="T607" s="39">
        <v>0</v>
      </c>
      <c r="U607" s="39">
        <v>0</v>
      </c>
      <c r="V607" s="39">
        <v>0</v>
      </c>
      <c r="W607" s="39">
        <v>0</v>
      </c>
      <c r="X607" s="39" t="s">
        <v>1536</v>
      </c>
      <c r="Y607" s="39">
        <v>1</v>
      </c>
      <c r="Z607" s="39">
        <v>0</v>
      </c>
      <c r="AA607" s="39">
        <v>0</v>
      </c>
      <c r="AB607" s="39">
        <v>0</v>
      </c>
      <c r="AC607" s="39">
        <v>0</v>
      </c>
      <c r="AD607" s="39">
        <v>0</v>
      </c>
      <c r="AE607" s="39" t="s">
        <v>37</v>
      </c>
      <c r="AF607" s="65" t="s">
        <v>37</v>
      </c>
      <c r="AG607" s="39" t="s">
        <v>37</v>
      </c>
      <c r="AH607" s="65" t="s">
        <v>37</v>
      </c>
      <c r="AI607" s="62" t="s">
        <v>1537</v>
      </c>
      <c r="AJ607" s="15"/>
      <c r="AK607" s="20"/>
      <c r="AM607" s="20"/>
      <c r="AV607" s="15"/>
      <c r="AW607" s="15"/>
      <c r="AX607" s="15"/>
      <c r="AY607" s="15"/>
      <c r="AZ607" s="15"/>
      <c r="BA607" s="15"/>
      <c r="BB607" s="15"/>
      <c r="BC607" s="15"/>
      <c r="BD607" s="15"/>
      <c r="BE607" s="15"/>
      <c r="BF607" s="15"/>
      <c r="BG607" s="15"/>
      <c r="BH607" s="15"/>
      <c r="BI607" s="15"/>
      <c r="BJ607" s="15"/>
      <c r="BK607" s="15"/>
      <c r="BL607" s="15"/>
    </row>
    <row r="608" spans="1:64" ht="114" customHeight="1" x14ac:dyDescent="0.25">
      <c r="A608" s="37" t="s">
        <v>1507</v>
      </c>
      <c r="B608" s="50" t="s">
        <v>1538</v>
      </c>
      <c r="C608" s="52" t="s">
        <v>1539</v>
      </c>
      <c r="D608" s="39" t="s">
        <v>37</v>
      </c>
      <c r="E608" s="39" t="s">
        <v>37</v>
      </c>
      <c r="F608" s="39" t="s">
        <v>37</v>
      </c>
      <c r="G608" s="39" t="s">
        <v>37</v>
      </c>
      <c r="H608" s="39" t="s">
        <v>37</v>
      </c>
      <c r="I608" s="39" t="s">
        <v>37</v>
      </c>
      <c r="J608" s="39" t="s">
        <v>37</v>
      </c>
      <c r="K608" s="39" t="s">
        <v>37</v>
      </c>
      <c r="L608" s="39" t="s">
        <v>37</v>
      </c>
      <c r="M608" s="39" t="s">
        <v>37</v>
      </c>
      <c r="N608" s="39" t="s">
        <v>37</v>
      </c>
      <c r="O608" s="39" t="s">
        <v>37</v>
      </c>
      <c r="P608" s="39" t="s">
        <v>37</v>
      </c>
      <c r="Q608" s="39" t="s">
        <v>37</v>
      </c>
      <c r="R608" s="39">
        <v>0</v>
      </c>
      <c r="S608" s="39">
        <v>0.16169999999999998</v>
      </c>
      <c r="T608" s="39">
        <v>0</v>
      </c>
      <c r="U608" s="39">
        <v>0</v>
      </c>
      <c r="V608" s="39">
        <v>0</v>
      </c>
      <c r="W608" s="39">
        <v>0</v>
      </c>
      <c r="X608" s="39" t="s">
        <v>1540</v>
      </c>
      <c r="Y608" s="39">
        <v>1</v>
      </c>
      <c r="Z608" s="39">
        <v>0</v>
      </c>
      <c r="AA608" s="39">
        <v>0</v>
      </c>
      <c r="AB608" s="39">
        <v>0</v>
      </c>
      <c r="AC608" s="39">
        <v>0</v>
      </c>
      <c r="AD608" s="39">
        <v>0</v>
      </c>
      <c r="AE608" s="39" t="s">
        <v>37</v>
      </c>
      <c r="AF608" s="65" t="s">
        <v>37</v>
      </c>
      <c r="AG608" s="39" t="s">
        <v>37</v>
      </c>
      <c r="AH608" s="65" t="s">
        <v>37</v>
      </c>
      <c r="AI608" s="62" t="s">
        <v>1541</v>
      </c>
      <c r="AJ608" s="15"/>
      <c r="AK608" s="20"/>
      <c r="AM608" s="20"/>
      <c r="AV608" s="15"/>
      <c r="AW608" s="15"/>
      <c r="AX608" s="15"/>
      <c r="AY608" s="15"/>
      <c r="AZ608" s="15"/>
      <c r="BA608" s="15"/>
      <c r="BB608" s="15"/>
      <c r="BC608" s="15"/>
      <c r="BD608" s="15"/>
      <c r="BE608" s="15"/>
      <c r="BF608" s="15"/>
      <c r="BG608" s="15"/>
      <c r="BH608" s="15"/>
      <c r="BI608" s="15"/>
      <c r="BJ608" s="15"/>
      <c r="BK608" s="15"/>
      <c r="BL608" s="15"/>
    </row>
    <row r="609" spans="1:64" ht="123" customHeight="1" x14ac:dyDescent="0.25">
      <c r="A609" s="37" t="s">
        <v>1507</v>
      </c>
      <c r="B609" s="50" t="s">
        <v>1542</v>
      </c>
      <c r="C609" s="52" t="s">
        <v>1543</v>
      </c>
      <c r="D609" s="39" t="s">
        <v>37</v>
      </c>
      <c r="E609" s="39" t="s">
        <v>37</v>
      </c>
      <c r="F609" s="39" t="s">
        <v>37</v>
      </c>
      <c r="G609" s="39" t="s">
        <v>37</v>
      </c>
      <c r="H609" s="39" t="s">
        <v>37</v>
      </c>
      <c r="I609" s="39" t="s">
        <v>37</v>
      </c>
      <c r="J609" s="39" t="s">
        <v>37</v>
      </c>
      <c r="K609" s="39" t="s">
        <v>37</v>
      </c>
      <c r="L609" s="39" t="s">
        <v>37</v>
      </c>
      <c r="M609" s="39" t="s">
        <v>37</v>
      </c>
      <c r="N609" s="39" t="s">
        <v>37</v>
      </c>
      <c r="O609" s="39" t="s">
        <v>37</v>
      </c>
      <c r="P609" s="39" t="s">
        <v>37</v>
      </c>
      <c r="Q609" s="39" t="s">
        <v>37</v>
      </c>
      <c r="R609" s="39">
        <v>0</v>
      </c>
      <c r="S609" s="39">
        <v>0.11749999999999999</v>
      </c>
      <c r="T609" s="39">
        <v>0</v>
      </c>
      <c r="U609" s="39">
        <v>0</v>
      </c>
      <c r="V609" s="39">
        <v>0</v>
      </c>
      <c r="W609" s="39">
        <v>0</v>
      </c>
      <c r="X609" s="39" t="s">
        <v>1544</v>
      </c>
      <c r="Y609" s="39">
        <v>1</v>
      </c>
      <c r="Z609" s="39">
        <v>0</v>
      </c>
      <c r="AA609" s="39">
        <v>0</v>
      </c>
      <c r="AB609" s="39">
        <v>0</v>
      </c>
      <c r="AC609" s="39">
        <v>0</v>
      </c>
      <c r="AD609" s="39">
        <v>0</v>
      </c>
      <c r="AE609" s="39" t="s">
        <v>37</v>
      </c>
      <c r="AF609" s="65" t="s">
        <v>37</v>
      </c>
      <c r="AG609" s="39" t="s">
        <v>37</v>
      </c>
      <c r="AH609" s="65" t="s">
        <v>37</v>
      </c>
      <c r="AI609" s="62" t="s">
        <v>1545</v>
      </c>
      <c r="AJ609" s="15"/>
      <c r="AK609" s="20"/>
      <c r="AM609" s="20"/>
      <c r="AV609" s="15"/>
      <c r="AW609" s="15"/>
      <c r="AX609" s="15"/>
      <c r="AY609" s="15"/>
      <c r="AZ609" s="15"/>
      <c r="BA609" s="15"/>
      <c r="BB609" s="15"/>
      <c r="BC609" s="15"/>
      <c r="BD609" s="15"/>
      <c r="BE609" s="15"/>
      <c r="BF609" s="15"/>
      <c r="BG609" s="15"/>
      <c r="BH609" s="15"/>
      <c r="BI609" s="15"/>
      <c r="BJ609" s="15"/>
      <c r="BK609" s="15"/>
      <c r="BL609" s="15"/>
    </row>
    <row r="610" spans="1:64" x14ac:dyDescent="0.25">
      <c r="A610" s="27" t="s">
        <v>1546</v>
      </c>
      <c r="B610" s="34" t="s">
        <v>1547</v>
      </c>
      <c r="C610" s="34" t="s">
        <v>36</v>
      </c>
      <c r="D610" s="34">
        <f t="shared" ref="D610:AE610" si="184">SUM(D611,D626,D631,D642,D649,D654,D655)</f>
        <v>274.01761202</v>
      </c>
      <c r="E610" s="34">
        <f t="shared" si="184"/>
        <v>0</v>
      </c>
      <c r="F610" s="34">
        <f t="shared" si="184"/>
        <v>34.425489540000001</v>
      </c>
      <c r="G610" s="34">
        <f t="shared" si="184"/>
        <v>0</v>
      </c>
      <c r="H610" s="34">
        <f t="shared" si="184"/>
        <v>0</v>
      </c>
      <c r="I610" s="34">
        <f t="shared" si="184"/>
        <v>0</v>
      </c>
      <c r="J610" s="34">
        <f t="shared" si="184"/>
        <v>0</v>
      </c>
      <c r="K610" s="34">
        <f t="shared" si="184"/>
        <v>0</v>
      </c>
      <c r="L610" s="34">
        <f t="shared" si="184"/>
        <v>22</v>
      </c>
      <c r="M610" s="34">
        <f t="shared" si="184"/>
        <v>0.1</v>
      </c>
      <c r="N610" s="34">
        <f t="shared" si="184"/>
        <v>0</v>
      </c>
      <c r="O610" s="34">
        <f t="shared" si="184"/>
        <v>0</v>
      </c>
      <c r="P610" s="34">
        <f t="shared" si="184"/>
        <v>0</v>
      </c>
      <c r="Q610" s="34">
        <f t="shared" si="184"/>
        <v>0</v>
      </c>
      <c r="R610" s="34">
        <f t="shared" si="184"/>
        <v>0</v>
      </c>
      <c r="S610" s="34">
        <f t="shared" si="184"/>
        <v>31.420643130000002</v>
      </c>
      <c r="T610" s="34">
        <f t="shared" si="184"/>
        <v>0</v>
      </c>
      <c r="U610" s="34">
        <f t="shared" si="184"/>
        <v>0</v>
      </c>
      <c r="V610" s="34">
        <f t="shared" si="184"/>
        <v>0</v>
      </c>
      <c r="W610" s="34">
        <f t="shared" si="184"/>
        <v>0</v>
      </c>
      <c r="X610" s="34">
        <f t="shared" si="184"/>
        <v>0</v>
      </c>
      <c r="Y610" s="34">
        <f t="shared" si="184"/>
        <v>55</v>
      </c>
      <c r="Z610" s="34">
        <f t="shared" si="184"/>
        <v>0</v>
      </c>
      <c r="AA610" s="34">
        <f t="shared" si="184"/>
        <v>0</v>
      </c>
      <c r="AB610" s="34">
        <f t="shared" si="184"/>
        <v>0</v>
      </c>
      <c r="AC610" s="34">
        <f t="shared" si="184"/>
        <v>0</v>
      </c>
      <c r="AD610" s="34">
        <f t="shared" si="184"/>
        <v>0</v>
      </c>
      <c r="AE610" s="34">
        <f t="shared" si="184"/>
        <v>0</v>
      </c>
      <c r="AF610" s="31">
        <v>0</v>
      </c>
      <c r="AG610" s="34">
        <f>SUM(AG611,AG626,AG631,AG642,AG649,AG654,AG655)</f>
        <v>-6.0876034099999972</v>
      </c>
      <c r="AH610" s="31">
        <f t="shared" si="172"/>
        <v>-0.17683418569623038</v>
      </c>
      <c r="AI610" s="61" t="s">
        <v>37</v>
      </c>
      <c r="AJ610" s="15"/>
      <c r="AK610" s="20"/>
      <c r="AM610" s="20"/>
      <c r="AV610" s="15"/>
      <c r="AW610" s="15"/>
      <c r="AX610" s="15"/>
      <c r="AY610" s="15"/>
      <c r="AZ610" s="15"/>
      <c r="BA610" s="15"/>
      <c r="BB610" s="15"/>
      <c r="BC610" s="15"/>
      <c r="BD610" s="15"/>
      <c r="BE610" s="15"/>
      <c r="BF610" s="15"/>
      <c r="BG610" s="15"/>
      <c r="BH610" s="15"/>
      <c r="BI610" s="15"/>
      <c r="BJ610" s="15"/>
      <c r="BK610" s="15"/>
      <c r="BL610" s="15"/>
    </row>
    <row r="611" spans="1:64" ht="31.5" x14ac:dyDescent="0.25">
      <c r="A611" s="27" t="s">
        <v>1548</v>
      </c>
      <c r="B611" s="28" t="s">
        <v>55</v>
      </c>
      <c r="C611" s="29" t="s">
        <v>36</v>
      </c>
      <c r="D611" s="30">
        <f>SUM(D612,D615,D618,D625)</f>
        <v>0</v>
      </c>
      <c r="E611" s="30">
        <f>SUM(E612,E615,E618,E625)</f>
        <v>0</v>
      </c>
      <c r="F611" s="30">
        <f t="shared" ref="F611:AG611" si="185">SUM(F612,F615,F618,F625)</f>
        <v>0</v>
      </c>
      <c r="G611" s="30">
        <f t="shared" si="185"/>
        <v>0</v>
      </c>
      <c r="H611" s="30">
        <f t="shared" si="185"/>
        <v>0</v>
      </c>
      <c r="I611" s="30">
        <f t="shared" si="185"/>
        <v>0</v>
      </c>
      <c r="J611" s="30">
        <f t="shared" si="185"/>
        <v>0</v>
      </c>
      <c r="K611" s="30">
        <f t="shared" si="185"/>
        <v>0</v>
      </c>
      <c r="L611" s="30">
        <f t="shared" si="185"/>
        <v>0</v>
      </c>
      <c r="M611" s="30">
        <f t="shared" si="185"/>
        <v>0</v>
      </c>
      <c r="N611" s="30">
        <f t="shared" si="185"/>
        <v>0</v>
      </c>
      <c r="O611" s="30">
        <f t="shared" si="185"/>
        <v>0</v>
      </c>
      <c r="P611" s="30">
        <f t="shared" si="185"/>
        <v>0</v>
      </c>
      <c r="Q611" s="30">
        <f t="shared" si="185"/>
        <v>0</v>
      </c>
      <c r="R611" s="30">
        <f t="shared" si="185"/>
        <v>0</v>
      </c>
      <c r="S611" s="30">
        <f t="shared" si="185"/>
        <v>0</v>
      </c>
      <c r="T611" s="30">
        <f t="shared" si="185"/>
        <v>0</v>
      </c>
      <c r="U611" s="30">
        <f t="shared" si="185"/>
        <v>0</v>
      </c>
      <c r="V611" s="30">
        <f t="shared" si="185"/>
        <v>0</v>
      </c>
      <c r="W611" s="30">
        <f t="shared" si="185"/>
        <v>0</v>
      </c>
      <c r="X611" s="30">
        <f t="shared" si="185"/>
        <v>0</v>
      </c>
      <c r="Y611" s="30">
        <f t="shared" si="185"/>
        <v>0</v>
      </c>
      <c r="Z611" s="30">
        <f t="shared" si="185"/>
        <v>0</v>
      </c>
      <c r="AA611" s="30">
        <f t="shared" si="185"/>
        <v>0</v>
      </c>
      <c r="AB611" s="30">
        <f t="shared" si="185"/>
        <v>0</v>
      </c>
      <c r="AC611" s="30">
        <f t="shared" si="185"/>
        <v>0</v>
      </c>
      <c r="AD611" s="30">
        <f t="shared" si="185"/>
        <v>0</v>
      </c>
      <c r="AE611" s="30">
        <f t="shared" si="185"/>
        <v>0</v>
      </c>
      <c r="AF611" s="31">
        <v>0</v>
      </c>
      <c r="AG611" s="30">
        <f t="shared" si="185"/>
        <v>0</v>
      </c>
      <c r="AH611" s="31">
        <v>0</v>
      </c>
      <c r="AI611" s="61" t="s">
        <v>37</v>
      </c>
      <c r="AJ611" s="15"/>
      <c r="AK611" s="20"/>
      <c r="AM611" s="20"/>
      <c r="AV611" s="15"/>
      <c r="AW611" s="15"/>
      <c r="AX611" s="15"/>
      <c r="AY611" s="15"/>
      <c r="AZ611" s="15"/>
      <c r="BA611" s="15"/>
      <c r="BB611" s="15"/>
      <c r="BC611" s="15"/>
      <c r="BD611" s="15"/>
      <c r="BE611" s="15"/>
      <c r="BF611" s="15"/>
      <c r="BG611" s="15"/>
      <c r="BH611" s="15"/>
      <c r="BI611" s="15"/>
      <c r="BJ611" s="15"/>
      <c r="BK611" s="15"/>
      <c r="BL611" s="15"/>
    </row>
    <row r="612" spans="1:64" ht="63" x14ac:dyDescent="0.25">
      <c r="A612" s="28" t="s">
        <v>1549</v>
      </c>
      <c r="B612" s="28" t="s">
        <v>57</v>
      </c>
      <c r="C612" s="29" t="s">
        <v>36</v>
      </c>
      <c r="D612" s="30">
        <f t="shared" ref="D612:AG612" si="186">D613+D614</f>
        <v>0</v>
      </c>
      <c r="E612" s="30">
        <f t="shared" si="186"/>
        <v>0</v>
      </c>
      <c r="F612" s="30">
        <f t="shared" si="186"/>
        <v>0</v>
      </c>
      <c r="G612" s="30">
        <f t="shared" si="186"/>
        <v>0</v>
      </c>
      <c r="H612" s="30">
        <f t="shared" si="186"/>
        <v>0</v>
      </c>
      <c r="I612" s="30">
        <f t="shared" si="186"/>
        <v>0</v>
      </c>
      <c r="J612" s="30">
        <f t="shared" si="186"/>
        <v>0</v>
      </c>
      <c r="K612" s="30">
        <f t="shared" si="186"/>
        <v>0</v>
      </c>
      <c r="L612" s="30">
        <f t="shared" si="186"/>
        <v>0</v>
      </c>
      <c r="M612" s="30">
        <f t="shared" si="186"/>
        <v>0</v>
      </c>
      <c r="N612" s="30">
        <f t="shared" si="186"/>
        <v>0</v>
      </c>
      <c r="O612" s="30">
        <f t="shared" si="186"/>
        <v>0</v>
      </c>
      <c r="P612" s="30">
        <f t="shared" si="186"/>
        <v>0</v>
      </c>
      <c r="Q612" s="30">
        <f t="shared" si="186"/>
        <v>0</v>
      </c>
      <c r="R612" s="30">
        <f t="shared" si="186"/>
        <v>0</v>
      </c>
      <c r="S612" s="30">
        <f t="shared" si="186"/>
        <v>0</v>
      </c>
      <c r="T612" s="30">
        <f t="shared" si="186"/>
        <v>0</v>
      </c>
      <c r="U612" s="30">
        <f t="shared" si="186"/>
        <v>0</v>
      </c>
      <c r="V612" s="30">
        <f t="shared" si="186"/>
        <v>0</v>
      </c>
      <c r="W612" s="30">
        <f t="shared" si="186"/>
        <v>0</v>
      </c>
      <c r="X612" s="30">
        <f t="shared" si="186"/>
        <v>0</v>
      </c>
      <c r="Y612" s="30">
        <f t="shared" si="186"/>
        <v>0</v>
      </c>
      <c r="Z612" s="30">
        <f t="shared" si="186"/>
        <v>0</v>
      </c>
      <c r="AA612" s="30">
        <f t="shared" si="186"/>
        <v>0</v>
      </c>
      <c r="AB612" s="30">
        <f t="shared" si="186"/>
        <v>0</v>
      </c>
      <c r="AC612" s="30">
        <f t="shared" si="186"/>
        <v>0</v>
      </c>
      <c r="AD612" s="30">
        <f t="shared" si="186"/>
        <v>0</v>
      </c>
      <c r="AE612" s="30">
        <f t="shared" si="186"/>
        <v>0</v>
      </c>
      <c r="AF612" s="31">
        <v>0</v>
      </c>
      <c r="AG612" s="30">
        <f t="shared" si="186"/>
        <v>0</v>
      </c>
      <c r="AH612" s="31">
        <v>0</v>
      </c>
      <c r="AI612" s="61" t="s">
        <v>37</v>
      </c>
      <c r="AJ612" s="15"/>
      <c r="AK612" s="20"/>
      <c r="AM612" s="20"/>
      <c r="AV612" s="15"/>
      <c r="AW612" s="15"/>
      <c r="AX612" s="15"/>
      <c r="AY612" s="15"/>
      <c r="AZ612" s="15"/>
      <c r="BA612" s="15"/>
      <c r="BB612" s="15"/>
      <c r="BC612" s="15"/>
      <c r="BD612" s="15"/>
      <c r="BE612" s="15"/>
      <c r="BF612" s="15"/>
      <c r="BG612" s="15"/>
      <c r="BH612" s="15"/>
      <c r="BI612" s="15"/>
      <c r="BJ612" s="15"/>
      <c r="BK612" s="15"/>
      <c r="BL612" s="15"/>
    </row>
    <row r="613" spans="1:64" ht="31.5" x14ac:dyDescent="0.25">
      <c r="A613" s="28" t="s">
        <v>1550</v>
      </c>
      <c r="B613" s="28" t="s">
        <v>61</v>
      </c>
      <c r="C613" s="29" t="s">
        <v>36</v>
      </c>
      <c r="D613" s="30">
        <v>0</v>
      </c>
      <c r="E613" s="30">
        <v>0</v>
      </c>
      <c r="F613" s="30">
        <v>0</v>
      </c>
      <c r="G613" s="30">
        <v>0</v>
      </c>
      <c r="H613" s="30">
        <v>0</v>
      </c>
      <c r="I613" s="30">
        <v>0</v>
      </c>
      <c r="J613" s="30">
        <v>0</v>
      </c>
      <c r="K613" s="30">
        <v>0</v>
      </c>
      <c r="L613" s="30">
        <v>0</v>
      </c>
      <c r="M613" s="30">
        <v>0</v>
      </c>
      <c r="N613" s="30">
        <v>0</v>
      </c>
      <c r="O613" s="30">
        <v>0</v>
      </c>
      <c r="P613" s="30">
        <v>0</v>
      </c>
      <c r="Q613" s="30">
        <v>0</v>
      </c>
      <c r="R613" s="30">
        <v>0</v>
      </c>
      <c r="S613" s="30">
        <v>0</v>
      </c>
      <c r="T613" s="30">
        <v>0</v>
      </c>
      <c r="U613" s="30">
        <v>0</v>
      </c>
      <c r="V613" s="30">
        <v>0</v>
      </c>
      <c r="W613" s="30">
        <v>0</v>
      </c>
      <c r="X613" s="30">
        <v>0</v>
      </c>
      <c r="Y613" s="30">
        <v>0</v>
      </c>
      <c r="Z613" s="30">
        <v>0</v>
      </c>
      <c r="AA613" s="30">
        <v>0</v>
      </c>
      <c r="AB613" s="30">
        <v>0</v>
      </c>
      <c r="AC613" s="30">
        <v>0</v>
      </c>
      <c r="AD613" s="30">
        <v>0</v>
      </c>
      <c r="AE613" s="30">
        <v>0</v>
      </c>
      <c r="AF613" s="31">
        <v>0</v>
      </c>
      <c r="AG613" s="30">
        <v>0</v>
      </c>
      <c r="AH613" s="31">
        <v>0</v>
      </c>
      <c r="AI613" s="61" t="s">
        <v>37</v>
      </c>
      <c r="AJ613" s="15"/>
      <c r="AK613" s="20"/>
      <c r="AM613" s="20"/>
      <c r="AV613" s="15"/>
      <c r="AW613" s="15"/>
      <c r="AX613" s="15"/>
      <c r="AY613" s="15"/>
      <c r="AZ613" s="15"/>
      <c r="BA613" s="15"/>
      <c r="BB613" s="15"/>
      <c r="BC613" s="15"/>
      <c r="BD613" s="15"/>
      <c r="BE613" s="15"/>
      <c r="BF613" s="15"/>
      <c r="BG613" s="15"/>
      <c r="BH613" s="15"/>
      <c r="BI613" s="15"/>
      <c r="BJ613" s="15"/>
      <c r="BK613" s="15"/>
      <c r="BL613" s="15"/>
    </row>
    <row r="614" spans="1:64" ht="31.5" x14ac:dyDescent="0.25">
      <c r="A614" s="28" t="s">
        <v>1551</v>
      </c>
      <c r="B614" s="28" t="s">
        <v>61</v>
      </c>
      <c r="C614" s="29" t="s">
        <v>36</v>
      </c>
      <c r="D614" s="30">
        <v>0</v>
      </c>
      <c r="E614" s="30">
        <v>0</v>
      </c>
      <c r="F614" s="30">
        <v>0</v>
      </c>
      <c r="G614" s="30">
        <v>0</v>
      </c>
      <c r="H614" s="30">
        <v>0</v>
      </c>
      <c r="I614" s="30">
        <v>0</v>
      </c>
      <c r="J614" s="30">
        <v>0</v>
      </c>
      <c r="K614" s="30">
        <v>0</v>
      </c>
      <c r="L614" s="30">
        <v>0</v>
      </c>
      <c r="M614" s="30">
        <v>0</v>
      </c>
      <c r="N614" s="30">
        <v>0</v>
      </c>
      <c r="O614" s="30">
        <v>0</v>
      </c>
      <c r="P614" s="30">
        <v>0</v>
      </c>
      <c r="Q614" s="30">
        <v>0</v>
      </c>
      <c r="R614" s="30">
        <v>0</v>
      </c>
      <c r="S614" s="30">
        <v>0</v>
      </c>
      <c r="T614" s="30">
        <v>0</v>
      </c>
      <c r="U614" s="30">
        <v>0</v>
      </c>
      <c r="V614" s="30">
        <v>0</v>
      </c>
      <c r="W614" s="30">
        <v>0</v>
      </c>
      <c r="X614" s="30">
        <v>0</v>
      </c>
      <c r="Y614" s="30">
        <v>0</v>
      </c>
      <c r="Z614" s="30">
        <v>0</v>
      </c>
      <c r="AA614" s="30">
        <v>0</v>
      </c>
      <c r="AB614" s="30">
        <v>0</v>
      </c>
      <c r="AC614" s="30">
        <v>0</v>
      </c>
      <c r="AD614" s="30">
        <v>0</v>
      </c>
      <c r="AE614" s="30">
        <v>0</v>
      </c>
      <c r="AF614" s="31">
        <v>0</v>
      </c>
      <c r="AG614" s="30">
        <v>0</v>
      </c>
      <c r="AH614" s="31">
        <v>0</v>
      </c>
      <c r="AI614" s="61" t="s">
        <v>37</v>
      </c>
      <c r="AJ614" s="15"/>
      <c r="AK614" s="20"/>
      <c r="AM614" s="20"/>
      <c r="AV614" s="15"/>
      <c r="AW614" s="15"/>
      <c r="AX614" s="15"/>
      <c r="AY614" s="15"/>
      <c r="AZ614" s="15"/>
      <c r="BA614" s="15"/>
      <c r="BB614" s="15"/>
      <c r="BC614" s="15"/>
      <c r="BD614" s="15"/>
      <c r="BE614" s="15"/>
      <c r="BF614" s="15"/>
      <c r="BG614" s="15"/>
      <c r="BH614" s="15"/>
      <c r="BI614" s="15"/>
      <c r="BJ614" s="15"/>
      <c r="BK614" s="15"/>
      <c r="BL614" s="15"/>
    </row>
    <row r="615" spans="1:64" ht="47.25" x14ac:dyDescent="0.25">
      <c r="A615" s="27" t="s">
        <v>1552</v>
      </c>
      <c r="B615" s="28" t="s">
        <v>63</v>
      </c>
      <c r="C615" s="29" t="s">
        <v>36</v>
      </c>
      <c r="D615" s="30">
        <f t="shared" ref="D615:AG615" si="187">D616+D617</f>
        <v>0</v>
      </c>
      <c r="E615" s="30">
        <f t="shared" si="187"/>
        <v>0</v>
      </c>
      <c r="F615" s="30">
        <f t="shared" si="187"/>
        <v>0</v>
      </c>
      <c r="G615" s="30">
        <f t="shared" si="187"/>
        <v>0</v>
      </c>
      <c r="H615" s="30">
        <f t="shared" si="187"/>
        <v>0</v>
      </c>
      <c r="I615" s="30">
        <f t="shared" si="187"/>
        <v>0</v>
      </c>
      <c r="J615" s="30">
        <f t="shared" si="187"/>
        <v>0</v>
      </c>
      <c r="K615" s="30">
        <f t="shared" si="187"/>
        <v>0</v>
      </c>
      <c r="L615" s="30">
        <f t="shared" si="187"/>
        <v>0</v>
      </c>
      <c r="M615" s="30">
        <f t="shared" si="187"/>
        <v>0</v>
      </c>
      <c r="N615" s="30">
        <f t="shared" si="187"/>
        <v>0</v>
      </c>
      <c r="O615" s="30">
        <f t="shared" si="187"/>
        <v>0</v>
      </c>
      <c r="P615" s="30">
        <f t="shared" si="187"/>
        <v>0</v>
      </c>
      <c r="Q615" s="30">
        <f t="shared" si="187"/>
        <v>0</v>
      </c>
      <c r="R615" s="30">
        <f t="shared" si="187"/>
        <v>0</v>
      </c>
      <c r="S615" s="30">
        <f t="shared" si="187"/>
        <v>0</v>
      </c>
      <c r="T615" s="30">
        <f t="shared" si="187"/>
        <v>0</v>
      </c>
      <c r="U615" s="30">
        <f t="shared" si="187"/>
        <v>0</v>
      </c>
      <c r="V615" s="30">
        <f t="shared" si="187"/>
        <v>0</v>
      </c>
      <c r="W615" s="30">
        <f t="shared" si="187"/>
        <v>0</v>
      </c>
      <c r="X615" s="30">
        <f t="shared" si="187"/>
        <v>0</v>
      </c>
      <c r="Y615" s="30">
        <f t="shared" si="187"/>
        <v>0</v>
      </c>
      <c r="Z615" s="30">
        <f t="shared" si="187"/>
        <v>0</v>
      </c>
      <c r="AA615" s="30">
        <f t="shared" si="187"/>
        <v>0</v>
      </c>
      <c r="AB615" s="30">
        <f t="shared" si="187"/>
        <v>0</v>
      </c>
      <c r="AC615" s="30">
        <f t="shared" si="187"/>
        <v>0</v>
      </c>
      <c r="AD615" s="30">
        <f t="shared" si="187"/>
        <v>0</v>
      </c>
      <c r="AE615" s="30">
        <f t="shared" si="187"/>
        <v>0</v>
      </c>
      <c r="AF615" s="31">
        <v>0</v>
      </c>
      <c r="AG615" s="30">
        <f t="shared" si="187"/>
        <v>0</v>
      </c>
      <c r="AH615" s="31">
        <v>0</v>
      </c>
      <c r="AI615" s="61" t="s">
        <v>37</v>
      </c>
      <c r="AJ615" s="15"/>
      <c r="AK615" s="20"/>
      <c r="AM615" s="20"/>
      <c r="AV615" s="15"/>
      <c r="AW615" s="15"/>
      <c r="AX615" s="15"/>
      <c r="AY615" s="15"/>
      <c r="AZ615" s="15"/>
      <c r="BA615" s="15"/>
      <c r="BB615" s="15"/>
      <c r="BC615" s="15"/>
      <c r="BD615" s="15"/>
      <c r="BE615" s="15"/>
      <c r="BF615" s="15"/>
      <c r="BG615" s="15"/>
      <c r="BH615" s="15"/>
      <c r="BI615" s="15"/>
      <c r="BJ615" s="15"/>
      <c r="BK615" s="15"/>
      <c r="BL615" s="15"/>
    </row>
    <row r="616" spans="1:64" ht="31.5" x14ac:dyDescent="0.25">
      <c r="A616" s="27" t="s">
        <v>1553</v>
      </c>
      <c r="B616" s="28" t="s">
        <v>1378</v>
      </c>
      <c r="C616" s="29" t="s">
        <v>36</v>
      </c>
      <c r="D616" s="30">
        <v>0</v>
      </c>
      <c r="E616" s="30">
        <v>0</v>
      </c>
      <c r="F616" s="30">
        <v>0</v>
      </c>
      <c r="G616" s="30">
        <v>0</v>
      </c>
      <c r="H616" s="30">
        <v>0</v>
      </c>
      <c r="I616" s="30">
        <v>0</v>
      </c>
      <c r="J616" s="30">
        <v>0</v>
      </c>
      <c r="K616" s="30">
        <v>0</v>
      </c>
      <c r="L616" s="30">
        <v>0</v>
      </c>
      <c r="M616" s="30">
        <v>0</v>
      </c>
      <c r="N616" s="30">
        <v>0</v>
      </c>
      <c r="O616" s="30">
        <v>0</v>
      </c>
      <c r="P616" s="30">
        <v>0</v>
      </c>
      <c r="Q616" s="30">
        <v>0</v>
      </c>
      <c r="R616" s="30">
        <v>0</v>
      </c>
      <c r="S616" s="30">
        <v>0</v>
      </c>
      <c r="T616" s="30">
        <v>0</v>
      </c>
      <c r="U616" s="30">
        <v>0</v>
      </c>
      <c r="V616" s="30">
        <v>0</v>
      </c>
      <c r="W616" s="30">
        <v>0</v>
      </c>
      <c r="X616" s="30">
        <v>0</v>
      </c>
      <c r="Y616" s="30">
        <v>0</v>
      </c>
      <c r="Z616" s="30">
        <v>0</v>
      </c>
      <c r="AA616" s="30">
        <v>0</v>
      </c>
      <c r="AB616" s="30">
        <v>0</v>
      </c>
      <c r="AC616" s="30">
        <v>0</v>
      </c>
      <c r="AD616" s="30">
        <v>0</v>
      </c>
      <c r="AE616" s="30">
        <v>0</v>
      </c>
      <c r="AF616" s="31">
        <v>0</v>
      </c>
      <c r="AG616" s="30">
        <v>0</v>
      </c>
      <c r="AH616" s="31">
        <v>0</v>
      </c>
      <c r="AI616" s="61" t="s">
        <v>37</v>
      </c>
      <c r="AJ616" s="15"/>
      <c r="AK616" s="20"/>
      <c r="AM616" s="20"/>
      <c r="AV616" s="15"/>
      <c r="AW616" s="15"/>
      <c r="AX616" s="15"/>
      <c r="AY616" s="15"/>
      <c r="AZ616" s="15"/>
      <c r="BA616" s="15"/>
      <c r="BB616" s="15"/>
      <c r="BC616" s="15"/>
      <c r="BD616" s="15"/>
      <c r="BE616" s="15"/>
      <c r="BF616" s="15"/>
      <c r="BG616" s="15"/>
      <c r="BH616" s="15"/>
      <c r="BI616" s="15"/>
      <c r="BJ616" s="15"/>
      <c r="BK616" s="15"/>
      <c r="BL616" s="15"/>
    </row>
    <row r="617" spans="1:64" ht="31.5" x14ac:dyDescent="0.25">
      <c r="A617" s="27" t="s">
        <v>1554</v>
      </c>
      <c r="B617" s="28" t="s">
        <v>61</v>
      </c>
      <c r="C617" s="29" t="s">
        <v>36</v>
      </c>
      <c r="D617" s="30">
        <v>0</v>
      </c>
      <c r="E617" s="30">
        <v>0</v>
      </c>
      <c r="F617" s="30">
        <v>0</v>
      </c>
      <c r="G617" s="30">
        <v>0</v>
      </c>
      <c r="H617" s="30">
        <v>0</v>
      </c>
      <c r="I617" s="30">
        <v>0</v>
      </c>
      <c r="J617" s="30">
        <v>0</v>
      </c>
      <c r="K617" s="30">
        <v>0</v>
      </c>
      <c r="L617" s="30">
        <v>0</v>
      </c>
      <c r="M617" s="30">
        <v>0</v>
      </c>
      <c r="N617" s="30">
        <v>0</v>
      </c>
      <c r="O617" s="30">
        <v>0</v>
      </c>
      <c r="P617" s="30">
        <v>0</v>
      </c>
      <c r="Q617" s="30">
        <v>0</v>
      </c>
      <c r="R617" s="30">
        <v>0</v>
      </c>
      <c r="S617" s="30">
        <v>0</v>
      </c>
      <c r="T617" s="30">
        <v>0</v>
      </c>
      <c r="U617" s="30">
        <v>0</v>
      </c>
      <c r="V617" s="30">
        <v>0</v>
      </c>
      <c r="W617" s="30">
        <v>0</v>
      </c>
      <c r="X617" s="30">
        <v>0</v>
      </c>
      <c r="Y617" s="30">
        <v>0</v>
      </c>
      <c r="Z617" s="30">
        <v>0</v>
      </c>
      <c r="AA617" s="30">
        <v>0</v>
      </c>
      <c r="AB617" s="30">
        <v>0</v>
      </c>
      <c r="AC617" s="30">
        <v>0</v>
      </c>
      <c r="AD617" s="30">
        <v>0</v>
      </c>
      <c r="AE617" s="30">
        <v>0</v>
      </c>
      <c r="AF617" s="31">
        <v>0</v>
      </c>
      <c r="AG617" s="30">
        <v>0</v>
      </c>
      <c r="AH617" s="31">
        <v>0</v>
      </c>
      <c r="AI617" s="61" t="s">
        <v>37</v>
      </c>
      <c r="AJ617" s="15"/>
      <c r="AK617" s="20"/>
      <c r="AM617" s="20"/>
      <c r="AV617" s="15"/>
      <c r="AW617" s="15"/>
      <c r="AX617" s="15"/>
      <c r="AY617" s="15"/>
      <c r="AZ617" s="15"/>
      <c r="BA617" s="15"/>
      <c r="BB617" s="15"/>
      <c r="BC617" s="15"/>
      <c r="BD617" s="15"/>
      <c r="BE617" s="15"/>
      <c r="BF617" s="15"/>
      <c r="BG617" s="15"/>
      <c r="BH617" s="15"/>
      <c r="BI617" s="15"/>
      <c r="BJ617" s="15"/>
      <c r="BK617" s="15"/>
      <c r="BL617" s="15"/>
    </row>
    <row r="618" spans="1:64" ht="47.25" x14ac:dyDescent="0.25">
      <c r="A618" s="27" t="s">
        <v>1555</v>
      </c>
      <c r="B618" s="28" t="s">
        <v>67</v>
      </c>
      <c r="C618" s="29" t="s">
        <v>36</v>
      </c>
      <c r="D618" s="30">
        <f>SUM(D619,D620,D621,D622,D623)</f>
        <v>0</v>
      </c>
      <c r="E618" s="30">
        <f>SUM(E619,E620,E621,E622,E623)</f>
        <v>0</v>
      </c>
      <c r="F618" s="30">
        <f t="shared" ref="F618:AG618" si="188">SUM(F619,F620,F621,F622,F623)</f>
        <v>0</v>
      </c>
      <c r="G618" s="30">
        <f t="shared" si="188"/>
        <v>0</v>
      </c>
      <c r="H618" s="30">
        <f t="shared" si="188"/>
        <v>0</v>
      </c>
      <c r="I618" s="30">
        <f t="shared" si="188"/>
        <v>0</v>
      </c>
      <c r="J618" s="30">
        <f t="shared" si="188"/>
        <v>0</v>
      </c>
      <c r="K618" s="30">
        <f t="shared" si="188"/>
        <v>0</v>
      </c>
      <c r="L618" s="30">
        <f t="shared" si="188"/>
        <v>0</v>
      </c>
      <c r="M618" s="30">
        <f t="shared" si="188"/>
        <v>0</v>
      </c>
      <c r="N618" s="30">
        <f t="shared" si="188"/>
        <v>0</v>
      </c>
      <c r="O618" s="30">
        <f t="shared" si="188"/>
        <v>0</v>
      </c>
      <c r="P618" s="30">
        <f t="shared" si="188"/>
        <v>0</v>
      </c>
      <c r="Q618" s="30">
        <f t="shared" si="188"/>
        <v>0</v>
      </c>
      <c r="R618" s="30">
        <f t="shared" si="188"/>
        <v>0</v>
      </c>
      <c r="S618" s="30">
        <f t="shared" si="188"/>
        <v>0</v>
      </c>
      <c r="T618" s="30">
        <f t="shared" si="188"/>
        <v>0</v>
      </c>
      <c r="U618" s="30">
        <f t="shared" si="188"/>
        <v>0</v>
      </c>
      <c r="V618" s="30">
        <f t="shared" si="188"/>
        <v>0</v>
      </c>
      <c r="W618" s="30">
        <f t="shared" si="188"/>
        <v>0</v>
      </c>
      <c r="X618" s="30">
        <f t="shared" si="188"/>
        <v>0</v>
      </c>
      <c r="Y618" s="30">
        <f t="shared" si="188"/>
        <v>0</v>
      </c>
      <c r="Z618" s="30">
        <f t="shared" si="188"/>
        <v>0</v>
      </c>
      <c r="AA618" s="30">
        <f t="shared" si="188"/>
        <v>0</v>
      </c>
      <c r="AB618" s="30">
        <f t="shared" si="188"/>
        <v>0</v>
      </c>
      <c r="AC618" s="30">
        <f t="shared" si="188"/>
        <v>0</v>
      </c>
      <c r="AD618" s="30">
        <f t="shared" si="188"/>
        <v>0</v>
      </c>
      <c r="AE618" s="30">
        <f t="shared" si="188"/>
        <v>0</v>
      </c>
      <c r="AF618" s="31">
        <v>0</v>
      </c>
      <c r="AG618" s="30">
        <f t="shared" si="188"/>
        <v>0</v>
      </c>
      <c r="AH618" s="31">
        <v>0</v>
      </c>
      <c r="AI618" s="61" t="s">
        <v>37</v>
      </c>
      <c r="AJ618" s="15"/>
      <c r="AK618" s="20"/>
      <c r="AM618" s="20"/>
      <c r="AV618" s="15"/>
      <c r="AW618" s="15"/>
      <c r="AX618" s="15"/>
      <c r="AY618" s="15"/>
      <c r="AZ618" s="15"/>
      <c r="BA618" s="15"/>
      <c r="BB618" s="15"/>
      <c r="BC618" s="15"/>
      <c r="BD618" s="15"/>
      <c r="BE618" s="15"/>
      <c r="BF618" s="15"/>
      <c r="BG618" s="15"/>
      <c r="BH618" s="15"/>
      <c r="BI618" s="15"/>
      <c r="BJ618" s="15"/>
      <c r="BK618" s="15"/>
      <c r="BL618" s="15"/>
    </row>
    <row r="619" spans="1:64" ht="63" x14ac:dyDescent="0.25">
      <c r="A619" s="27" t="s">
        <v>1556</v>
      </c>
      <c r="B619" s="28" t="s">
        <v>69</v>
      </c>
      <c r="C619" s="29" t="s">
        <v>36</v>
      </c>
      <c r="D619" s="30">
        <v>0</v>
      </c>
      <c r="E619" s="30">
        <v>0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0">
        <v>0</v>
      </c>
      <c r="L619" s="30">
        <v>0</v>
      </c>
      <c r="M619" s="30">
        <v>0</v>
      </c>
      <c r="N619" s="30">
        <v>0</v>
      </c>
      <c r="O619" s="30">
        <v>0</v>
      </c>
      <c r="P619" s="30">
        <v>0</v>
      </c>
      <c r="Q619" s="30">
        <v>0</v>
      </c>
      <c r="R619" s="30">
        <v>0</v>
      </c>
      <c r="S619" s="30">
        <v>0</v>
      </c>
      <c r="T619" s="30">
        <v>0</v>
      </c>
      <c r="U619" s="30">
        <v>0</v>
      </c>
      <c r="V619" s="30">
        <v>0</v>
      </c>
      <c r="W619" s="30">
        <v>0</v>
      </c>
      <c r="X619" s="30">
        <v>0</v>
      </c>
      <c r="Y619" s="30">
        <v>0</v>
      </c>
      <c r="Z619" s="30">
        <v>0</v>
      </c>
      <c r="AA619" s="30">
        <v>0</v>
      </c>
      <c r="AB619" s="30">
        <v>0</v>
      </c>
      <c r="AC619" s="30">
        <v>0</v>
      </c>
      <c r="AD619" s="30">
        <v>0</v>
      </c>
      <c r="AE619" s="30">
        <v>0</v>
      </c>
      <c r="AF619" s="31">
        <v>0</v>
      </c>
      <c r="AG619" s="30">
        <v>0</v>
      </c>
      <c r="AH619" s="31">
        <v>0</v>
      </c>
      <c r="AI619" s="61" t="s">
        <v>37</v>
      </c>
      <c r="AJ619" s="15"/>
      <c r="AK619" s="20"/>
      <c r="AM619" s="20"/>
      <c r="AV619" s="15"/>
      <c r="AW619" s="15"/>
      <c r="AX619" s="15"/>
      <c r="AY619" s="15"/>
      <c r="AZ619" s="15"/>
      <c r="BA619" s="15"/>
      <c r="BB619" s="15"/>
      <c r="BC619" s="15"/>
      <c r="BD619" s="15"/>
      <c r="BE619" s="15"/>
      <c r="BF619" s="15"/>
      <c r="BG619" s="15"/>
      <c r="BH619" s="15"/>
      <c r="BI619" s="15"/>
      <c r="BJ619" s="15"/>
      <c r="BK619" s="15"/>
      <c r="BL619" s="15"/>
    </row>
    <row r="620" spans="1:64" ht="63" x14ac:dyDescent="0.25">
      <c r="A620" s="27" t="s">
        <v>1557</v>
      </c>
      <c r="B620" s="34" t="s">
        <v>71</v>
      </c>
      <c r="C620" s="34" t="s">
        <v>36</v>
      </c>
      <c r="D620" s="35">
        <v>0</v>
      </c>
      <c r="E620" s="35">
        <v>0</v>
      </c>
      <c r="F620" s="35">
        <v>0</v>
      </c>
      <c r="G620" s="35">
        <v>0</v>
      </c>
      <c r="H620" s="35">
        <v>0</v>
      </c>
      <c r="I620" s="35">
        <v>0</v>
      </c>
      <c r="J620" s="35">
        <v>0</v>
      </c>
      <c r="K620" s="35">
        <v>0</v>
      </c>
      <c r="L620" s="35">
        <v>0</v>
      </c>
      <c r="M620" s="35">
        <v>0</v>
      </c>
      <c r="N620" s="35">
        <v>0</v>
      </c>
      <c r="O620" s="35">
        <v>0</v>
      </c>
      <c r="P620" s="35">
        <v>0</v>
      </c>
      <c r="Q620" s="35">
        <v>0</v>
      </c>
      <c r="R620" s="35">
        <v>0</v>
      </c>
      <c r="S620" s="35">
        <v>0</v>
      </c>
      <c r="T620" s="35">
        <v>0</v>
      </c>
      <c r="U620" s="35">
        <v>0</v>
      </c>
      <c r="V620" s="35">
        <v>0</v>
      </c>
      <c r="W620" s="35">
        <v>0</v>
      </c>
      <c r="X620" s="35">
        <v>0</v>
      </c>
      <c r="Y620" s="35">
        <v>0</v>
      </c>
      <c r="Z620" s="35">
        <v>0</v>
      </c>
      <c r="AA620" s="35">
        <v>0</v>
      </c>
      <c r="AB620" s="35">
        <v>0</v>
      </c>
      <c r="AC620" s="35">
        <v>0</v>
      </c>
      <c r="AD620" s="35">
        <v>0</v>
      </c>
      <c r="AE620" s="35">
        <v>0</v>
      </c>
      <c r="AF620" s="31">
        <v>0</v>
      </c>
      <c r="AG620" s="35">
        <v>0</v>
      </c>
      <c r="AH620" s="31">
        <v>0</v>
      </c>
      <c r="AI620" s="61" t="s">
        <v>37</v>
      </c>
      <c r="AJ620" s="15"/>
      <c r="AK620" s="20"/>
      <c r="AM620" s="20"/>
      <c r="AV620" s="15"/>
      <c r="AW620" s="15"/>
      <c r="AX620" s="15"/>
      <c r="AY620" s="15"/>
      <c r="AZ620" s="15"/>
      <c r="BA620" s="15"/>
      <c r="BB620" s="15"/>
      <c r="BC620" s="15"/>
      <c r="BD620" s="15"/>
      <c r="BE620" s="15"/>
      <c r="BF620" s="15"/>
      <c r="BG620" s="15"/>
      <c r="BH620" s="15"/>
      <c r="BI620" s="15"/>
      <c r="BJ620" s="15"/>
      <c r="BK620" s="15"/>
      <c r="BL620" s="15"/>
    </row>
    <row r="621" spans="1:64" ht="63" x14ac:dyDescent="0.25">
      <c r="A621" s="27" t="s">
        <v>1558</v>
      </c>
      <c r="B621" s="28" t="s">
        <v>73</v>
      </c>
      <c r="C621" s="29" t="s">
        <v>36</v>
      </c>
      <c r="D621" s="30">
        <v>0</v>
      </c>
      <c r="E621" s="30">
        <v>0</v>
      </c>
      <c r="F621" s="30">
        <v>0</v>
      </c>
      <c r="G621" s="30">
        <v>0</v>
      </c>
      <c r="H621" s="30">
        <v>0</v>
      </c>
      <c r="I621" s="30">
        <v>0</v>
      </c>
      <c r="J621" s="30">
        <v>0</v>
      </c>
      <c r="K621" s="30">
        <v>0</v>
      </c>
      <c r="L621" s="30">
        <v>0</v>
      </c>
      <c r="M621" s="30">
        <v>0</v>
      </c>
      <c r="N621" s="30">
        <v>0</v>
      </c>
      <c r="O621" s="30">
        <v>0</v>
      </c>
      <c r="P621" s="30">
        <v>0</v>
      </c>
      <c r="Q621" s="30">
        <v>0</v>
      </c>
      <c r="R621" s="30">
        <v>0</v>
      </c>
      <c r="S621" s="30">
        <v>0</v>
      </c>
      <c r="T621" s="30">
        <v>0</v>
      </c>
      <c r="U621" s="30">
        <v>0</v>
      </c>
      <c r="V621" s="30">
        <v>0</v>
      </c>
      <c r="W621" s="30">
        <v>0</v>
      </c>
      <c r="X621" s="30">
        <v>0</v>
      </c>
      <c r="Y621" s="30">
        <v>0</v>
      </c>
      <c r="Z621" s="30">
        <v>0</v>
      </c>
      <c r="AA621" s="30">
        <v>0</v>
      </c>
      <c r="AB621" s="30">
        <v>0</v>
      </c>
      <c r="AC621" s="30">
        <v>0</v>
      </c>
      <c r="AD621" s="30">
        <v>0</v>
      </c>
      <c r="AE621" s="30">
        <v>0</v>
      </c>
      <c r="AF621" s="31">
        <v>0</v>
      </c>
      <c r="AG621" s="30">
        <v>0</v>
      </c>
      <c r="AH621" s="31">
        <v>0</v>
      </c>
      <c r="AI621" s="61" t="s">
        <v>37</v>
      </c>
      <c r="AJ621" s="15"/>
      <c r="AK621" s="20"/>
      <c r="AM621" s="20"/>
      <c r="AV621" s="15"/>
      <c r="AW621" s="15"/>
      <c r="AX621" s="15"/>
      <c r="AY621" s="15"/>
      <c r="AZ621" s="15"/>
      <c r="BA621" s="15"/>
      <c r="BB621" s="15"/>
      <c r="BC621" s="15"/>
      <c r="BD621" s="15"/>
      <c r="BE621" s="15"/>
      <c r="BF621" s="15"/>
      <c r="BG621" s="15"/>
      <c r="BH621" s="15"/>
      <c r="BI621" s="15"/>
      <c r="BJ621" s="15"/>
      <c r="BK621" s="15"/>
      <c r="BL621" s="15"/>
    </row>
    <row r="622" spans="1:64" ht="78.75" x14ac:dyDescent="0.25">
      <c r="A622" s="27" t="s">
        <v>1559</v>
      </c>
      <c r="B622" s="28" t="s">
        <v>75</v>
      </c>
      <c r="C622" s="29" t="s">
        <v>36</v>
      </c>
      <c r="D622" s="30">
        <v>0</v>
      </c>
      <c r="E622" s="30">
        <v>0</v>
      </c>
      <c r="F622" s="30">
        <v>0</v>
      </c>
      <c r="G622" s="30">
        <v>0</v>
      </c>
      <c r="H622" s="30">
        <v>0</v>
      </c>
      <c r="I622" s="30">
        <v>0</v>
      </c>
      <c r="J622" s="30">
        <v>0</v>
      </c>
      <c r="K622" s="30">
        <v>0</v>
      </c>
      <c r="L622" s="30">
        <v>0</v>
      </c>
      <c r="M622" s="30">
        <v>0</v>
      </c>
      <c r="N622" s="30">
        <v>0</v>
      </c>
      <c r="O622" s="30">
        <v>0</v>
      </c>
      <c r="P622" s="30">
        <v>0</v>
      </c>
      <c r="Q622" s="30">
        <v>0</v>
      </c>
      <c r="R622" s="30">
        <v>0</v>
      </c>
      <c r="S622" s="30">
        <v>0</v>
      </c>
      <c r="T622" s="30">
        <v>0</v>
      </c>
      <c r="U622" s="30">
        <v>0</v>
      </c>
      <c r="V622" s="30">
        <v>0</v>
      </c>
      <c r="W622" s="30">
        <v>0</v>
      </c>
      <c r="X622" s="30">
        <v>0</v>
      </c>
      <c r="Y622" s="30">
        <v>0</v>
      </c>
      <c r="Z622" s="30">
        <v>0</v>
      </c>
      <c r="AA622" s="30">
        <v>0</v>
      </c>
      <c r="AB622" s="30">
        <v>0</v>
      </c>
      <c r="AC622" s="30">
        <v>0</v>
      </c>
      <c r="AD622" s="30">
        <v>0</v>
      </c>
      <c r="AE622" s="30">
        <v>0</v>
      </c>
      <c r="AF622" s="31">
        <v>0</v>
      </c>
      <c r="AG622" s="30">
        <v>0</v>
      </c>
      <c r="AH622" s="31">
        <v>0</v>
      </c>
      <c r="AI622" s="61" t="s">
        <v>37</v>
      </c>
      <c r="AJ622" s="15"/>
      <c r="AK622" s="20"/>
      <c r="AM622" s="20"/>
      <c r="AV622" s="15"/>
      <c r="AW622" s="15"/>
      <c r="AX622" s="15"/>
      <c r="AY622" s="15"/>
      <c r="AZ622" s="15"/>
      <c r="BA622" s="15"/>
      <c r="BB622" s="15"/>
      <c r="BC622" s="15"/>
      <c r="BD622" s="15"/>
      <c r="BE622" s="15"/>
      <c r="BF622" s="15"/>
      <c r="BG622" s="15"/>
      <c r="BH622" s="15"/>
      <c r="BI622" s="15"/>
      <c r="BJ622" s="15"/>
      <c r="BK622" s="15"/>
      <c r="BL622" s="15"/>
    </row>
    <row r="623" spans="1:64" ht="78.75" x14ac:dyDescent="0.25">
      <c r="A623" s="34" t="s">
        <v>1560</v>
      </c>
      <c r="B623" s="34" t="s">
        <v>77</v>
      </c>
      <c r="C623" s="34" t="s">
        <v>36</v>
      </c>
      <c r="D623" s="30">
        <f t="shared" ref="D623:AG623" si="189">SUM(D624)</f>
        <v>0</v>
      </c>
      <c r="E623" s="30">
        <f t="shared" si="189"/>
        <v>0</v>
      </c>
      <c r="F623" s="30">
        <f t="shared" si="189"/>
        <v>0</v>
      </c>
      <c r="G623" s="30">
        <f t="shared" si="189"/>
        <v>0</v>
      </c>
      <c r="H623" s="30">
        <f t="shared" si="189"/>
        <v>0</v>
      </c>
      <c r="I623" s="30">
        <f t="shared" si="189"/>
        <v>0</v>
      </c>
      <c r="J623" s="30">
        <f t="shared" si="189"/>
        <v>0</v>
      </c>
      <c r="K623" s="30">
        <f t="shared" si="189"/>
        <v>0</v>
      </c>
      <c r="L623" s="30">
        <f t="shared" si="189"/>
        <v>0</v>
      </c>
      <c r="M623" s="30">
        <f t="shared" si="189"/>
        <v>0</v>
      </c>
      <c r="N623" s="30">
        <f t="shared" si="189"/>
        <v>0</v>
      </c>
      <c r="O623" s="30">
        <f t="shared" si="189"/>
        <v>0</v>
      </c>
      <c r="P623" s="30">
        <f t="shared" si="189"/>
        <v>0</v>
      </c>
      <c r="Q623" s="30">
        <f t="shared" si="189"/>
        <v>0</v>
      </c>
      <c r="R623" s="30">
        <f t="shared" si="189"/>
        <v>0</v>
      </c>
      <c r="S623" s="30">
        <f t="shared" si="189"/>
        <v>0</v>
      </c>
      <c r="T623" s="30">
        <f t="shared" si="189"/>
        <v>0</v>
      </c>
      <c r="U623" s="30">
        <f t="shared" si="189"/>
        <v>0</v>
      </c>
      <c r="V623" s="30">
        <f t="shared" si="189"/>
        <v>0</v>
      </c>
      <c r="W623" s="30">
        <f t="shared" si="189"/>
        <v>0</v>
      </c>
      <c r="X623" s="30">
        <f t="shared" si="189"/>
        <v>0</v>
      </c>
      <c r="Y623" s="30">
        <f t="shared" si="189"/>
        <v>0</v>
      </c>
      <c r="Z623" s="30">
        <f t="shared" si="189"/>
        <v>0</v>
      </c>
      <c r="AA623" s="30">
        <f t="shared" si="189"/>
        <v>0</v>
      </c>
      <c r="AB623" s="30">
        <f t="shared" si="189"/>
        <v>0</v>
      </c>
      <c r="AC623" s="30">
        <f t="shared" si="189"/>
        <v>0</v>
      </c>
      <c r="AD623" s="30">
        <f>SUM(AD624)</f>
        <v>0</v>
      </c>
      <c r="AE623" s="30">
        <f t="shared" si="189"/>
        <v>0</v>
      </c>
      <c r="AF623" s="31">
        <v>0</v>
      </c>
      <c r="AG623" s="30">
        <f t="shared" si="189"/>
        <v>0</v>
      </c>
      <c r="AH623" s="31">
        <v>0</v>
      </c>
      <c r="AI623" s="61" t="s">
        <v>37</v>
      </c>
      <c r="AJ623" s="15"/>
      <c r="AK623" s="20"/>
      <c r="AM623" s="20"/>
      <c r="AV623" s="15"/>
      <c r="AW623" s="15"/>
      <c r="AX623" s="15"/>
      <c r="AY623" s="15"/>
      <c r="AZ623" s="15"/>
      <c r="BA623" s="15"/>
      <c r="BB623" s="15"/>
      <c r="BC623" s="15"/>
      <c r="BD623" s="15"/>
      <c r="BE623" s="15"/>
      <c r="BF623" s="15"/>
      <c r="BG623" s="15"/>
      <c r="BH623" s="15"/>
      <c r="BI623" s="15"/>
      <c r="BJ623" s="15"/>
      <c r="BK623" s="15"/>
      <c r="BL623" s="15"/>
    </row>
    <row r="624" spans="1:64" ht="47.25" x14ac:dyDescent="0.25">
      <c r="A624" s="38" t="s">
        <v>1560</v>
      </c>
      <c r="B624" s="38" t="s">
        <v>1561</v>
      </c>
      <c r="C624" s="38" t="s">
        <v>1562</v>
      </c>
      <c r="D624" s="49" t="s">
        <v>37</v>
      </c>
      <c r="E624" s="49" t="s">
        <v>37</v>
      </c>
      <c r="F624" s="49" t="s">
        <v>37</v>
      </c>
      <c r="G624" s="39" t="s">
        <v>37</v>
      </c>
      <c r="H624" s="39" t="s">
        <v>37</v>
      </c>
      <c r="I624" s="49" t="s">
        <v>37</v>
      </c>
      <c r="J624" s="39" t="s">
        <v>37</v>
      </c>
      <c r="K624" s="39" t="s">
        <v>37</v>
      </c>
      <c r="L624" s="49" t="s">
        <v>37</v>
      </c>
      <c r="M624" s="49" t="s">
        <v>37</v>
      </c>
      <c r="N624" s="39" t="s">
        <v>37</v>
      </c>
      <c r="O624" s="49" t="s">
        <v>37</v>
      </c>
      <c r="P624" s="49" t="s">
        <v>37</v>
      </c>
      <c r="Q624" s="49" t="s">
        <v>37</v>
      </c>
      <c r="R624" s="39">
        <v>0</v>
      </c>
      <c r="S624" s="39">
        <v>0</v>
      </c>
      <c r="T624" s="39">
        <v>0</v>
      </c>
      <c r="U624" s="39">
        <v>0</v>
      </c>
      <c r="V624" s="39">
        <v>0</v>
      </c>
      <c r="W624" s="39">
        <v>0</v>
      </c>
      <c r="X624" s="39">
        <v>0</v>
      </c>
      <c r="Y624" s="39">
        <v>0</v>
      </c>
      <c r="Z624" s="39">
        <v>0</v>
      </c>
      <c r="AA624" s="39">
        <v>0</v>
      </c>
      <c r="AB624" s="39">
        <v>0</v>
      </c>
      <c r="AC624" s="39">
        <v>0</v>
      </c>
      <c r="AD624" s="39">
        <v>0</v>
      </c>
      <c r="AE624" s="39" t="s">
        <v>37</v>
      </c>
      <c r="AF624" s="65" t="s">
        <v>37</v>
      </c>
      <c r="AG624" s="39" t="s">
        <v>37</v>
      </c>
      <c r="AH624" s="65" t="s">
        <v>37</v>
      </c>
      <c r="AI624" s="62" t="s">
        <v>1563</v>
      </c>
      <c r="AJ624" s="15"/>
      <c r="AK624" s="20"/>
      <c r="AM624" s="20"/>
      <c r="AV624" s="15"/>
      <c r="AW624" s="15"/>
      <c r="AX624" s="15"/>
      <c r="AY624" s="15"/>
      <c r="AZ624" s="15"/>
      <c r="BA624" s="15"/>
      <c r="BB624" s="15"/>
      <c r="BC624" s="15"/>
      <c r="BD624" s="15"/>
      <c r="BE624" s="15"/>
      <c r="BF624" s="15"/>
      <c r="BG624" s="15"/>
      <c r="BH624" s="15"/>
      <c r="BI624" s="15"/>
      <c r="BJ624" s="15"/>
      <c r="BK624" s="15"/>
      <c r="BL624" s="15"/>
    </row>
    <row r="625" spans="1:64" ht="31.5" x14ac:dyDescent="0.25">
      <c r="A625" s="34" t="s">
        <v>1564</v>
      </c>
      <c r="B625" s="34" t="s">
        <v>89</v>
      </c>
      <c r="C625" s="34" t="s">
        <v>36</v>
      </c>
      <c r="D625" s="30">
        <v>0</v>
      </c>
      <c r="E625" s="30">
        <v>0</v>
      </c>
      <c r="F625" s="30">
        <v>0</v>
      </c>
      <c r="G625" s="30">
        <v>0</v>
      </c>
      <c r="H625" s="30">
        <v>0</v>
      </c>
      <c r="I625" s="30">
        <v>0</v>
      </c>
      <c r="J625" s="30">
        <v>0</v>
      </c>
      <c r="K625" s="30">
        <v>0</v>
      </c>
      <c r="L625" s="30">
        <v>0</v>
      </c>
      <c r="M625" s="30">
        <v>0</v>
      </c>
      <c r="N625" s="30">
        <v>0</v>
      </c>
      <c r="O625" s="30">
        <v>0</v>
      </c>
      <c r="P625" s="30">
        <v>0</v>
      </c>
      <c r="Q625" s="30">
        <v>0</v>
      </c>
      <c r="R625" s="30">
        <v>0</v>
      </c>
      <c r="S625" s="30">
        <v>0</v>
      </c>
      <c r="T625" s="30">
        <v>0</v>
      </c>
      <c r="U625" s="30">
        <v>0</v>
      </c>
      <c r="V625" s="30">
        <v>0</v>
      </c>
      <c r="W625" s="30">
        <v>0</v>
      </c>
      <c r="X625" s="30">
        <v>0</v>
      </c>
      <c r="Y625" s="30">
        <v>0</v>
      </c>
      <c r="Z625" s="30">
        <v>0</v>
      </c>
      <c r="AA625" s="30">
        <v>0</v>
      </c>
      <c r="AB625" s="30">
        <v>0</v>
      </c>
      <c r="AC625" s="30">
        <v>0</v>
      </c>
      <c r="AD625" s="30">
        <v>0</v>
      </c>
      <c r="AE625" s="30">
        <v>0</v>
      </c>
      <c r="AF625" s="31">
        <v>0</v>
      </c>
      <c r="AG625" s="30">
        <v>0</v>
      </c>
      <c r="AH625" s="31">
        <v>0</v>
      </c>
      <c r="AI625" s="61" t="s">
        <v>37</v>
      </c>
      <c r="AJ625" s="15"/>
      <c r="AK625" s="20"/>
      <c r="AM625" s="20"/>
      <c r="AV625" s="15"/>
      <c r="AW625" s="15"/>
      <c r="AX625" s="15"/>
      <c r="AY625" s="15"/>
      <c r="AZ625" s="15"/>
      <c r="BA625" s="15"/>
      <c r="BB625" s="15"/>
      <c r="BC625" s="15"/>
      <c r="BD625" s="15"/>
      <c r="BE625" s="15"/>
      <c r="BF625" s="15"/>
      <c r="BG625" s="15"/>
      <c r="BH625" s="15"/>
      <c r="BI625" s="15"/>
      <c r="BJ625" s="15"/>
      <c r="BK625" s="15"/>
      <c r="BL625" s="15"/>
    </row>
    <row r="626" spans="1:64" ht="47.25" x14ac:dyDescent="0.25">
      <c r="A626" s="34" t="s">
        <v>1565</v>
      </c>
      <c r="B626" s="34" t="s">
        <v>91</v>
      </c>
      <c r="C626" s="34" t="s">
        <v>36</v>
      </c>
      <c r="D626" s="30">
        <f t="shared" ref="D626:AE626" si="190">D627+D628+D629+D630</f>
        <v>0</v>
      </c>
      <c r="E626" s="30">
        <f t="shared" si="190"/>
        <v>0</v>
      </c>
      <c r="F626" s="30">
        <f t="shared" si="190"/>
        <v>0</v>
      </c>
      <c r="G626" s="30">
        <f t="shared" si="190"/>
        <v>0</v>
      </c>
      <c r="H626" s="30">
        <f t="shared" si="190"/>
        <v>0</v>
      </c>
      <c r="I626" s="30">
        <f t="shared" si="190"/>
        <v>0</v>
      </c>
      <c r="J626" s="30">
        <f t="shared" si="190"/>
        <v>0</v>
      </c>
      <c r="K626" s="30">
        <f t="shared" si="190"/>
        <v>0</v>
      </c>
      <c r="L626" s="30">
        <f t="shared" si="190"/>
        <v>0</v>
      </c>
      <c r="M626" s="30">
        <f t="shared" si="190"/>
        <v>0</v>
      </c>
      <c r="N626" s="30">
        <f t="shared" si="190"/>
        <v>0</v>
      </c>
      <c r="O626" s="30">
        <f t="shared" si="190"/>
        <v>0</v>
      </c>
      <c r="P626" s="30">
        <f t="shared" si="190"/>
        <v>0</v>
      </c>
      <c r="Q626" s="30">
        <f t="shared" si="190"/>
        <v>0</v>
      </c>
      <c r="R626" s="30">
        <f t="shared" si="190"/>
        <v>0</v>
      </c>
      <c r="S626" s="30">
        <f t="shared" si="190"/>
        <v>0</v>
      </c>
      <c r="T626" s="30">
        <f t="shared" si="190"/>
        <v>0</v>
      </c>
      <c r="U626" s="30">
        <f t="shared" si="190"/>
        <v>0</v>
      </c>
      <c r="V626" s="30">
        <f t="shared" si="190"/>
        <v>0</v>
      </c>
      <c r="W626" s="30">
        <f t="shared" si="190"/>
        <v>0</v>
      </c>
      <c r="X626" s="30">
        <f t="shared" si="190"/>
        <v>0</v>
      </c>
      <c r="Y626" s="30">
        <f t="shared" si="190"/>
        <v>0</v>
      </c>
      <c r="Z626" s="30">
        <f t="shared" si="190"/>
        <v>0</v>
      </c>
      <c r="AA626" s="30">
        <f t="shared" si="190"/>
        <v>0</v>
      </c>
      <c r="AB626" s="30">
        <f t="shared" si="190"/>
        <v>0</v>
      </c>
      <c r="AC626" s="30">
        <f t="shared" si="190"/>
        <v>0</v>
      </c>
      <c r="AD626" s="30">
        <f t="shared" si="190"/>
        <v>0</v>
      </c>
      <c r="AE626" s="30">
        <f t="shared" si="190"/>
        <v>0</v>
      </c>
      <c r="AF626" s="31">
        <v>0</v>
      </c>
      <c r="AG626" s="30">
        <f>AG627+AG628+AG629+AG630</f>
        <v>0</v>
      </c>
      <c r="AH626" s="31">
        <v>0</v>
      </c>
      <c r="AI626" s="61" t="s">
        <v>37</v>
      </c>
      <c r="AJ626" s="15"/>
      <c r="AK626" s="20"/>
      <c r="AM626" s="20"/>
      <c r="AV626" s="15"/>
      <c r="AW626" s="15"/>
      <c r="AX626" s="15"/>
      <c r="AY626" s="15"/>
      <c r="AZ626" s="15"/>
      <c r="BA626" s="15"/>
      <c r="BB626" s="15"/>
      <c r="BC626" s="15"/>
      <c r="BD626" s="15"/>
      <c r="BE626" s="15"/>
      <c r="BF626" s="15"/>
      <c r="BG626" s="15"/>
      <c r="BH626" s="15"/>
      <c r="BI626" s="15"/>
      <c r="BJ626" s="15"/>
      <c r="BK626" s="15"/>
      <c r="BL626" s="15"/>
    </row>
    <row r="627" spans="1:64" ht="31.5" x14ac:dyDescent="0.25">
      <c r="A627" s="34" t="s">
        <v>1566</v>
      </c>
      <c r="B627" s="34" t="s">
        <v>93</v>
      </c>
      <c r="C627" s="34" t="s">
        <v>36</v>
      </c>
      <c r="D627" s="30">
        <v>0</v>
      </c>
      <c r="E627" s="30">
        <v>0</v>
      </c>
      <c r="F627" s="30">
        <v>0</v>
      </c>
      <c r="G627" s="30">
        <v>0</v>
      </c>
      <c r="H627" s="30">
        <v>0</v>
      </c>
      <c r="I627" s="30">
        <v>0</v>
      </c>
      <c r="J627" s="30">
        <v>0</v>
      </c>
      <c r="K627" s="30">
        <v>0</v>
      </c>
      <c r="L627" s="30">
        <v>0</v>
      </c>
      <c r="M627" s="30">
        <v>0</v>
      </c>
      <c r="N627" s="30">
        <v>0</v>
      </c>
      <c r="O627" s="30">
        <v>0</v>
      </c>
      <c r="P627" s="30">
        <v>0</v>
      </c>
      <c r="Q627" s="30">
        <v>0</v>
      </c>
      <c r="R627" s="30">
        <v>0</v>
      </c>
      <c r="S627" s="30">
        <v>0</v>
      </c>
      <c r="T627" s="30">
        <v>0</v>
      </c>
      <c r="U627" s="30">
        <v>0</v>
      </c>
      <c r="V627" s="30">
        <v>0</v>
      </c>
      <c r="W627" s="30">
        <v>0</v>
      </c>
      <c r="X627" s="30">
        <v>0</v>
      </c>
      <c r="Y627" s="30">
        <v>0</v>
      </c>
      <c r="Z627" s="30">
        <v>0</v>
      </c>
      <c r="AA627" s="30">
        <v>0</v>
      </c>
      <c r="AB627" s="30">
        <v>0</v>
      </c>
      <c r="AC627" s="30">
        <v>0</v>
      </c>
      <c r="AD627" s="30">
        <v>0</v>
      </c>
      <c r="AE627" s="30">
        <v>0</v>
      </c>
      <c r="AF627" s="31">
        <v>0</v>
      </c>
      <c r="AG627" s="30">
        <v>0</v>
      </c>
      <c r="AH627" s="31">
        <v>0</v>
      </c>
      <c r="AI627" s="61" t="s">
        <v>37</v>
      </c>
      <c r="AJ627" s="15"/>
      <c r="AK627" s="20"/>
      <c r="AM627" s="20"/>
      <c r="AV627" s="15"/>
      <c r="AW627" s="15"/>
      <c r="AX627" s="15"/>
      <c r="AY627" s="15"/>
      <c r="AZ627" s="15"/>
      <c r="BA627" s="15"/>
      <c r="BB627" s="15"/>
      <c r="BC627" s="15"/>
      <c r="BD627" s="15"/>
      <c r="BE627" s="15"/>
      <c r="BF627" s="15"/>
      <c r="BG627" s="15"/>
      <c r="BH627" s="15"/>
      <c r="BI627" s="15"/>
      <c r="BJ627" s="15"/>
      <c r="BK627" s="15"/>
      <c r="BL627" s="15"/>
    </row>
    <row r="628" spans="1:64" x14ac:dyDescent="0.25">
      <c r="A628" s="34" t="s">
        <v>1567</v>
      </c>
      <c r="B628" s="34" t="s">
        <v>104</v>
      </c>
      <c r="C628" s="34" t="s">
        <v>36</v>
      </c>
      <c r="D628" s="30">
        <v>0</v>
      </c>
      <c r="E628" s="30">
        <v>0</v>
      </c>
      <c r="F628" s="30">
        <v>0</v>
      </c>
      <c r="G628" s="30">
        <v>0</v>
      </c>
      <c r="H628" s="30">
        <v>0</v>
      </c>
      <c r="I628" s="30">
        <v>0</v>
      </c>
      <c r="J628" s="30">
        <v>0</v>
      </c>
      <c r="K628" s="30">
        <v>0</v>
      </c>
      <c r="L628" s="30">
        <v>0</v>
      </c>
      <c r="M628" s="30">
        <v>0</v>
      </c>
      <c r="N628" s="30">
        <v>0</v>
      </c>
      <c r="O628" s="30">
        <v>0</v>
      </c>
      <c r="P628" s="30">
        <v>0</v>
      </c>
      <c r="Q628" s="30">
        <v>0</v>
      </c>
      <c r="R628" s="30">
        <v>0</v>
      </c>
      <c r="S628" s="30">
        <v>0</v>
      </c>
      <c r="T628" s="30">
        <v>0</v>
      </c>
      <c r="U628" s="30">
        <v>0</v>
      </c>
      <c r="V628" s="30">
        <v>0</v>
      </c>
      <c r="W628" s="30">
        <v>0</v>
      </c>
      <c r="X628" s="30">
        <v>0</v>
      </c>
      <c r="Y628" s="30">
        <v>0</v>
      </c>
      <c r="Z628" s="30">
        <v>0</v>
      </c>
      <c r="AA628" s="30">
        <v>0</v>
      </c>
      <c r="AB628" s="30">
        <v>0</v>
      </c>
      <c r="AC628" s="30">
        <v>0</v>
      </c>
      <c r="AD628" s="30">
        <v>0</v>
      </c>
      <c r="AE628" s="30">
        <v>0</v>
      </c>
      <c r="AF628" s="31">
        <v>0</v>
      </c>
      <c r="AG628" s="30">
        <v>0</v>
      </c>
      <c r="AH628" s="31">
        <v>0</v>
      </c>
      <c r="AI628" s="61" t="s">
        <v>37</v>
      </c>
      <c r="AJ628" s="15"/>
      <c r="AK628" s="20"/>
      <c r="AM628" s="20"/>
      <c r="AV628" s="15"/>
      <c r="AW628" s="15"/>
      <c r="AX628" s="15"/>
      <c r="AY628" s="15"/>
      <c r="AZ628" s="15"/>
      <c r="BA628" s="15"/>
      <c r="BB628" s="15"/>
      <c r="BC628" s="15"/>
      <c r="BD628" s="15"/>
      <c r="BE628" s="15"/>
      <c r="BF628" s="15"/>
      <c r="BG628" s="15"/>
      <c r="BH628" s="15"/>
      <c r="BI628" s="15"/>
      <c r="BJ628" s="15"/>
      <c r="BK628" s="15"/>
      <c r="BL628" s="15"/>
    </row>
    <row r="629" spans="1:64" x14ac:dyDescent="0.25">
      <c r="A629" s="34" t="s">
        <v>1568</v>
      </c>
      <c r="B629" s="34" t="s">
        <v>120</v>
      </c>
      <c r="C629" s="34" t="s">
        <v>36</v>
      </c>
      <c r="D629" s="30">
        <v>0</v>
      </c>
      <c r="E629" s="30">
        <v>0</v>
      </c>
      <c r="F629" s="30">
        <v>0</v>
      </c>
      <c r="G629" s="30">
        <v>0</v>
      </c>
      <c r="H629" s="30">
        <v>0</v>
      </c>
      <c r="I629" s="30">
        <v>0</v>
      </c>
      <c r="J629" s="30">
        <v>0</v>
      </c>
      <c r="K629" s="30">
        <v>0</v>
      </c>
      <c r="L629" s="30">
        <v>0</v>
      </c>
      <c r="M629" s="30">
        <v>0</v>
      </c>
      <c r="N629" s="30">
        <v>0</v>
      </c>
      <c r="O629" s="30">
        <v>0</v>
      </c>
      <c r="P629" s="30">
        <v>0</v>
      </c>
      <c r="Q629" s="30">
        <v>0</v>
      </c>
      <c r="R629" s="30">
        <v>0</v>
      </c>
      <c r="S629" s="30">
        <v>0</v>
      </c>
      <c r="T629" s="30">
        <v>0</v>
      </c>
      <c r="U629" s="30">
        <v>0</v>
      </c>
      <c r="V629" s="30">
        <v>0</v>
      </c>
      <c r="W629" s="30">
        <v>0</v>
      </c>
      <c r="X629" s="30">
        <v>0</v>
      </c>
      <c r="Y629" s="30">
        <v>0</v>
      </c>
      <c r="Z629" s="30">
        <v>0</v>
      </c>
      <c r="AA629" s="30">
        <v>0</v>
      </c>
      <c r="AB629" s="30">
        <v>0</v>
      </c>
      <c r="AC629" s="30">
        <v>0</v>
      </c>
      <c r="AD629" s="30">
        <v>0</v>
      </c>
      <c r="AE629" s="30">
        <v>0</v>
      </c>
      <c r="AF629" s="31">
        <v>0</v>
      </c>
      <c r="AG629" s="30">
        <v>0</v>
      </c>
      <c r="AH629" s="31">
        <v>0</v>
      </c>
      <c r="AI629" s="61" t="s">
        <v>37</v>
      </c>
      <c r="AJ629" s="15"/>
      <c r="AK629" s="20"/>
      <c r="AM629" s="20"/>
      <c r="AV629" s="15"/>
      <c r="AW629" s="15"/>
      <c r="AX629" s="15"/>
      <c r="AY629" s="15"/>
      <c r="AZ629" s="15"/>
      <c r="BA629" s="15"/>
      <c r="BB629" s="15"/>
      <c r="BC629" s="15"/>
      <c r="BD629" s="15"/>
      <c r="BE629" s="15"/>
      <c r="BF629" s="15"/>
      <c r="BG629" s="15"/>
      <c r="BH629" s="15"/>
      <c r="BI629" s="15"/>
      <c r="BJ629" s="15"/>
      <c r="BK629" s="15"/>
      <c r="BL629" s="15"/>
    </row>
    <row r="630" spans="1:64" ht="31.5" x14ac:dyDescent="0.25">
      <c r="A630" s="34" t="s">
        <v>1569</v>
      </c>
      <c r="B630" s="34" t="s">
        <v>125</v>
      </c>
      <c r="C630" s="34" t="s">
        <v>36</v>
      </c>
      <c r="D630" s="30">
        <v>0</v>
      </c>
      <c r="E630" s="30">
        <v>0</v>
      </c>
      <c r="F630" s="30">
        <v>0</v>
      </c>
      <c r="G630" s="30">
        <v>0</v>
      </c>
      <c r="H630" s="30">
        <v>0</v>
      </c>
      <c r="I630" s="30">
        <v>0</v>
      </c>
      <c r="J630" s="30">
        <v>0</v>
      </c>
      <c r="K630" s="30">
        <v>0</v>
      </c>
      <c r="L630" s="30">
        <v>0</v>
      </c>
      <c r="M630" s="30">
        <v>0</v>
      </c>
      <c r="N630" s="30">
        <v>0</v>
      </c>
      <c r="O630" s="30">
        <v>0</v>
      </c>
      <c r="P630" s="30">
        <v>0</v>
      </c>
      <c r="Q630" s="30">
        <v>0</v>
      </c>
      <c r="R630" s="30">
        <v>0</v>
      </c>
      <c r="S630" s="30">
        <v>0</v>
      </c>
      <c r="T630" s="30">
        <v>0</v>
      </c>
      <c r="U630" s="30">
        <v>0</v>
      </c>
      <c r="V630" s="30">
        <v>0</v>
      </c>
      <c r="W630" s="30">
        <v>0</v>
      </c>
      <c r="X630" s="30">
        <v>0</v>
      </c>
      <c r="Y630" s="30">
        <v>0</v>
      </c>
      <c r="Z630" s="30">
        <v>0</v>
      </c>
      <c r="AA630" s="30">
        <v>0</v>
      </c>
      <c r="AB630" s="30">
        <v>0</v>
      </c>
      <c r="AC630" s="30">
        <v>0</v>
      </c>
      <c r="AD630" s="30">
        <v>0</v>
      </c>
      <c r="AE630" s="30">
        <v>0</v>
      </c>
      <c r="AF630" s="31">
        <v>0</v>
      </c>
      <c r="AG630" s="30">
        <v>0</v>
      </c>
      <c r="AH630" s="31">
        <v>0</v>
      </c>
      <c r="AI630" s="61" t="s">
        <v>37</v>
      </c>
      <c r="AJ630" s="15"/>
      <c r="AK630" s="20"/>
      <c r="AM630" s="20"/>
      <c r="AV630" s="15"/>
      <c r="AW630" s="15"/>
      <c r="AX630" s="15"/>
      <c r="AY630" s="15"/>
      <c r="AZ630" s="15"/>
      <c r="BA630" s="15"/>
      <c r="BB630" s="15"/>
      <c r="BC630" s="15"/>
      <c r="BD630" s="15"/>
      <c r="BE630" s="15"/>
      <c r="BF630" s="15"/>
      <c r="BG630" s="15"/>
      <c r="BH630" s="15"/>
      <c r="BI630" s="15"/>
      <c r="BJ630" s="15"/>
      <c r="BK630" s="15"/>
      <c r="BL630" s="15"/>
    </row>
    <row r="631" spans="1:64" ht="31.5" x14ac:dyDescent="0.25">
      <c r="A631" s="34" t="s">
        <v>1570</v>
      </c>
      <c r="B631" s="34" t="s">
        <v>140</v>
      </c>
      <c r="C631" s="34" t="s">
        <v>36</v>
      </c>
      <c r="D631" s="30">
        <f t="shared" ref="D631:AG631" si="191">D632+D633+D634+D635</f>
        <v>259.10638002000002</v>
      </c>
      <c r="E631" s="30">
        <f t="shared" si="191"/>
        <v>0</v>
      </c>
      <c r="F631" s="30">
        <f t="shared" si="191"/>
        <v>26.014257539999999</v>
      </c>
      <c r="G631" s="30">
        <f t="shared" si="191"/>
        <v>0</v>
      </c>
      <c r="H631" s="30">
        <f t="shared" si="191"/>
        <v>0</v>
      </c>
      <c r="I631" s="30">
        <f t="shared" si="191"/>
        <v>0</v>
      </c>
      <c r="J631" s="30">
        <f t="shared" si="191"/>
        <v>0</v>
      </c>
      <c r="K631" s="30">
        <f t="shared" si="191"/>
        <v>0</v>
      </c>
      <c r="L631" s="30">
        <f t="shared" si="191"/>
        <v>17</v>
      </c>
      <c r="M631" s="30">
        <f t="shared" si="191"/>
        <v>0.1</v>
      </c>
      <c r="N631" s="30">
        <f t="shared" si="191"/>
        <v>0</v>
      </c>
      <c r="O631" s="30">
        <f t="shared" si="191"/>
        <v>0</v>
      </c>
      <c r="P631" s="30">
        <f t="shared" si="191"/>
        <v>0</v>
      </c>
      <c r="Q631" s="30">
        <f t="shared" si="191"/>
        <v>0</v>
      </c>
      <c r="R631" s="30">
        <f t="shared" si="191"/>
        <v>0</v>
      </c>
      <c r="S631" s="30">
        <f t="shared" si="191"/>
        <v>22.856553430000002</v>
      </c>
      <c r="T631" s="30">
        <f t="shared" si="191"/>
        <v>0</v>
      </c>
      <c r="U631" s="30">
        <f t="shared" si="191"/>
        <v>0</v>
      </c>
      <c r="V631" s="30">
        <f t="shared" si="191"/>
        <v>0</v>
      </c>
      <c r="W631" s="30">
        <f t="shared" si="191"/>
        <v>0</v>
      </c>
      <c r="X631" s="30">
        <f t="shared" si="191"/>
        <v>0</v>
      </c>
      <c r="Y631" s="30">
        <f t="shared" si="191"/>
        <v>50</v>
      </c>
      <c r="Z631" s="30">
        <f t="shared" si="191"/>
        <v>0</v>
      </c>
      <c r="AA631" s="30">
        <f t="shared" si="191"/>
        <v>0</v>
      </c>
      <c r="AB631" s="30">
        <f t="shared" si="191"/>
        <v>0</v>
      </c>
      <c r="AC631" s="30">
        <f t="shared" si="191"/>
        <v>0</v>
      </c>
      <c r="AD631" s="30">
        <f t="shared" si="191"/>
        <v>0</v>
      </c>
      <c r="AE631" s="30">
        <f t="shared" si="191"/>
        <v>0</v>
      </c>
      <c r="AF631" s="31">
        <v>0</v>
      </c>
      <c r="AG631" s="30">
        <f t="shared" si="191"/>
        <v>-6.2404611099999974</v>
      </c>
      <c r="AH631" s="31">
        <f t="shared" ref="AH631:AH639" si="192">AG631/F631</f>
        <v>-0.23988618934845823</v>
      </c>
      <c r="AI631" s="61" t="s">
        <v>37</v>
      </c>
      <c r="AJ631" s="15"/>
      <c r="AK631" s="20"/>
      <c r="AM631" s="20"/>
      <c r="AV631" s="15"/>
      <c r="AW631" s="15"/>
      <c r="AX631" s="15"/>
      <c r="AY631" s="15"/>
      <c r="AZ631" s="15"/>
      <c r="BA631" s="15"/>
      <c r="BB631" s="15"/>
      <c r="BC631" s="15"/>
      <c r="BD631" s="15"/>
      <c r="BE631" s="15"/>
      <c r="BF631" s="15"/>
      <c r="BG631" s="15"/>
      <c r="BH631" s="15"/>
      <c r="BI631" s="15"/>
      <c r="BJ631" s="15"/>
      <c r="BK631" s="15"/>
      <c r="BL631" s="15"/>
    </row>
    <row r="632" spans="1:64" ht="31.5" x14ac:dyDescent="0.25">
      <c r="A632" s="34" t="s">
        <v>1571</v>
      </c>
      <c r="B632" s="34" t="s">
        <v>142</v>
      </c>
      <c r="C632" s="34" t="s">
        <v>36</v>
      </c>
      <c r="D632" s="30">
        <v>0</v>
      </c>
      <c r="E632" s="30">
        <v>0</v>
      </c>
      <c r="F632" s="30">
        <v>0</v>
      </c>
      <c r="G632" s="30">
        <v>0</v>
      </c>
      <c r="H632" s="30">
        <v>0</v>
      </c>
      <c r="I632" s="30">
        <v>0</v>
      </c>
      <c r="J632" s="30">
        <v>0</v>
      </c>
      <c r="K632" s="30">
        <v>0</v>
      </c>
      <c r="L632" s="30">
        <v>0</v>
      </c>
      <c r="M632" s="30">
        <v>0</v>
      </c>
      <c r="N632" s="30">
        <v>0</v>
      </c>
      <c r="O632" s="30">
        <v>0</v>
      </c>
      <c r="P632" s="30">
        <v>0</v>
      </c>
      <c r="Q632" s="30">
        <v>0</v>
      </c>
      <c r="R632" s="30">
        <v>0</v>
      </c>
      <c r="S632" s="30">
        <v>0</v>
      </c>
      <c r="T632" s="30">
        <v>0</v>
      </c>
      <c r="U632" s="30">
        <v>0</v>
      </c>
      <c r="V632" s="30">
        <v>0</v>
      </c>
      <c r="W632" s="30">
        <v>0</v>
      </c>
      <c r="X632" s="30">
        <v>0</v>
      </c>
      <c r="Y632" s="30">
        <v>0</v>
      </c>
      <c r="Z632" s="30">
        <v>0</v>
      </c>
      <c r="AA632" s="30">
        <v>0</v>
      </c>
      <c r="AB632" s="30">
        <v>0</v>
      </c>
      <c r="AC632" s="30">
        <v>0</v>
      </c>
      <c r="AD632" s="30">
        <v>0</v>
      </c>
      <c r="AE632" s="30">
        <v>0</v>
      </c>
      <c r="AF632" s="31">
        <v>0</v>
      </c>
      <c r="AG632" s="30">
        <v>0</v>
      </c>
      <c r="AH632" s="31">
        <v>0</v>
      </c>
      <c r="AI632" s="61" t="s">
        <v>37</v>
      </c>
      <c r="AJ632" s="15"/>
      <c r="AK632" s="20"/>
      <c r="AM632" s="20"/>
      <c r="AV632" s="15"/>
      <c r="AW632" s="15"/>
      <c r="AX632" s="15"/>
      <c r="AY632" s="15"/>
      <c r="AZ632" s="15"/>
      <c r="BA632" s="15"/>
      <c r="BB632" s="15"/>
      <c r="BC632" s="15"/>
      <c r="BD632" s="15"/>
      <c r="BE632" s="15"/>
      <c r="BF632" s="15"/>
      <c r="BG632" s="15"/>
      <c r="BH632" s="15"/>
      <c r="BI632" s="15"/>
      <c r="BJ632" s="15"/>
      <c r="BK632" s="15"/>
      <c r="BL632" s="15"/>
    </row>
    <row r="633" spans="1:64" ht="31.5" x14ac:dyDescent="0.25">
      <c r="A633" s="34" t="s">
        <v>1572</v>
      </c>
      <c r="B633" s="34" t="s">
        <v>180</v>
      </c>
      <c r="C633" s="34" t="s">
        <v>36</v>
      </c>
      <c r="D633" s="30">
        <v>0</v>
      </c>
      <c r="E633" s="30">
        <v>0</v>
      </c>
      <c r="F633" s="30">
        <v>0</v>
      </c>
      <c r="G633" s="30">
        <v>0</v>
      </c>
      <c r="H633" s="30">
        <v>0</v>
      </c>
      <c r="I633" s="30">
        <v>0</v>
      </c>
      <c r="J633" s="30">
        <v>0</v>
      </c>
      <c r="K633" s="30">
        <v>0</v>
      </c>
      <c r="L633" s="30">
        <v>0</v>
      </c>
      <c r="M633" s="30">
        <v>0</v>
      </c>
      <c r="N633" s="30">
        <v>0</v>
      </c>
      <c r="O633" s="30">
        <v>0</v>
      </c>
      <c r="P633" s="30">
        <v>0</v>
      </c>
      <c r="Q633" s="30">
        <v>0</v>
      </c>
      <c r="R633" s="30">
        <v>0</v>
      </c>
      <c r="S633" s="30">
        <v>0</v>
      </c>
      <c r="T633" s="30">
        <v>0</v>
      </c>
      <c r="U633" s="30">
        <v>0</v>
      </c>
      <c r="V633" s="30">
        <v>0</v>
      </c>
      <c r="W633" s="30">
        <v>0</v>
      </c>
      <c r="X633" s="30">
        <v>0</v>
      </c>
      <c r="Y633" s="30">
        <v>0</v>
      </c>
      <c r="Z633" s="30">
        <v>0</v>
      </c>
      <c r="AA633" s="30">
        <v>0</v>
      </c>
      <c r="AB633" s="30">
        <v>0</v>
      </c>
      <c r="AC633" s="30">
        <v>0</v>
      </c>
      <c r="AD633" s="30">
        <v>0</v>
      </c>
      <c r="AE633" s="30">
        <v>0</v>
      </c>
      <c r="AF633" s="31">
        <v>0</v>
      </c>
      <c r="AG633" s="30">
        <v>0</v>
      </c>
      <c r="AH633" s="31">
        <v>0</v>
      </c>
      <c r="AI633" s="61" t="s">
        <v>37</v>
      </c>
      <c r="AJ633" s="15"/>
      <c r="AK633" s="20"/>
      <c r="AM633" s="20"/>
      <c r="AV633" s="15"/>
      <c r="AW633" s="15"/>
      <c r="AX633" s="15"/>
      <c r="AY633" s="15"/>
      <c r="AZ633" s="15"/>
      <c r="BA633" s="15"/>
      <c r="BB633" s="15"/>
      <c r="BC633" s="15"/>
      <c r="BD633" s="15"/>
      <c r="BE633" s="15"/>
      <c r="BF633" s="15"/>
      <c r="BG633" s="15"/>
      <c r="BH633" s="15"/>
      <c r="BI633" s="15"/>
      <c r="BJ633" s="15"/>
      <c r="BK633" s="15"/>
      <c r="BL633" s="15"/>
    </row>
    <row r="634" spans="1:64" ht="31.5" x14ac:dyDescent="0.25">
      <c r="A634" s="34" t="s">
        <v>1573</v>
      </c>
      <c r="B634" s="34" t="s">
        <v>182</v>
      </c>
      <c r="C634" s="34" t="s">
        <v>36</v>
      </c>
      <c r="D634" s="30">
        <v>0</v>
      </c>
      <c r="E634" s="30">
        <v>0</v>
      </c>
      <c r="F634" s="30">
        <v>0</v>
      </c>
      <c r="G634" s="30">
        <v>0</v>
      </c>
      <c r="H634" s="30">
        <v>0</v>
      </c>
      <c r="I634" s="30">
        <v>0</v>
      </c>
      <c r="J634" s="30">
        <v>0</v>
      </c>
      <c r="K634" s="30">
        <v>0</v>
      </c>
      <c r="L634" s="30">
        <v>0</v>
      </c>
      <c r="M634" s="30">
        <v>0</v>
      </c>
      <c r="N634" s="30">
        <v>0</v>
      </c>
      <c r="O634" s="30">
        <v>0</v>
      </c>
      <c r="P634" s="30">
        <v>0</v>
      </c>
      <c r="Q634" s="30">
        <v>0</v>
      </c>
      <c r="R634" s="30">
        <v>0</v>
      </c>
      <c r="S634" s="30">
        <v>0</v>
      </c>
      <c r="T634" s="30">
        <v>0</v>
      </c>
      <c r="U634" s="30">
        <v>0</v>
      </c>
      <c r="V634" s="30">
        <v>0</v>
      </c>
      <c r="W634" s="30">
        <v>0</v>
      </c>
      <c r="X634" s="30">
        <v>0</v>
      </c>
      <c r="Y634" s="30">
        <v>0</v>
      </c>
      <c r="Z634" s="30">
        <v>0</v>
      </c>
      <c r="AA634" s="30">
        <v>0</v>
      </c>
      <c r="AB634" s="30">
        <v>0</v>
      </c>
      <c r="AC634" s="30">
        <v>0</v>
      </c>
      <c r="AD634" s="30">
        <v>0</v>
      </c>
      <c r="AE634" s="30">
        <v>0</v>
      </c>
      <c r="AF634" s="31">
        <v>0</v>
      </c>
      <c r="AG634" s="30">
        <v>0</v>
      </c>
      <c r="AH634" s="31">
        <v>0</v>
      </c>
      <c r="AI634" s="61" t="s">
        <v>37</v>
      </c>
      <c r="AJ634" s="15"/>
      <c r="AK634" s="20"/>
      <c r="AM634" s="20"/>
      <c r="AV634" s="15"/>
      <c r="AW634" s="15"/>
      <c r="AX634" s="15"/>
      <c r="AY634" s="15"/>
      <c r="AZ634" s="15"/>
      <c r="BA634" s="15"/>
      <c r="BB634" s="15"/>
      <c r="BC634" s="15"/>
      <c r="BD634" s="15"/>
      <c r="BE634" s="15"/>
      <c r="BF634" s="15"/>
      <c r="BG634" s="15"/>
      <c r="BH634" s="15"/>
      <c r="BI634" s="15"/>
      <c r="BJ634" s="15"/>
      <c r="BK634" s="15"/>
      <c r="BL634" s="15"/>
    </row>
    <row r="635" spans="1:64" ht="31.5" x14ac:dyDescent="0.25">
      <c r="A635" s="34" t="s">
        <v>1574</v>
      </c>
      <c r="B635" s="34" t="s">
        <v>225</v>
      </c>
      <c r="C635" s="34" t="s">
        <v>36</v>
      </c>
      <c r="D635" s="30">
        <f t="shared" ref="D635:AD635" si="193">SUM(D636:D641)</f>
        <v>259.10638002000002</v>
      </c>
      <c r="E635" s="30">
        <f t="shared" si="193"/>
        <v>0</v>
      </c>
      <c r="F635" s="30">
        <f t="shared" si="193"/>
        <v>26.014257539999999</v>
      </c>
      <c r="G635" s="30">
        <f t="shared" si="193"/>
        <v>0</v>
      </c>
      <c r="H635" s="30">
        <f t="shared" si="193"/>
        <v>0</v>
      </c>
      <c r="I635" s="30">
        <f t="shared" si="193"/>
        <v>0</v>
      </c>
      <c r="J635" s="30">
        <f t="shared" si="193"/>
        <v>0</v>
      </c>
      <c r="K635" s="30">
        <f t="shared" si="193"/>
        <v>0</v>
      </c>
      <c r="L635" s="30">
        <f t="shared" si="193"/>
        <v>17</v>
      </c>
      <c r="M635" s="30">
        <f t="shared" si="193"/>
        <v>0.1</v>
      </c>
      <c r="N635" s="30">
        <f t="shared" si="193"/>
        <v>0</v>
      </c>
      <c r="O635" s="30">
        <f t="shared" si="193"/>
        <v>0</v>
      </c>
      <c r="P635" s="30">
        <f t="shared" si="193"/>
        <v>0</v>
      </c>
      <c r="Q635" s="30">
        <f t="shared" si="193"/>
        <v>0</v>
      </c>
      <c r="R635" s="30">
        <f t="shared" si="193"/>
        <v>0</v>
      </c>
      <c r="S635" s="30">
        <f t="shared" si="193"/>
        <v>22.856553430000002</v>
      </c>
      <c r="T635" s="30">
        <f t="shared" si="193"/>
        <v>0</v>
      </c>
      <c r="U635" s="30">
        <f t="shared" si="193"/>
        <v>0</v>
      </c>
      <c r="V635" s="30">
        <f t="shared" si="193"/>
        <v>0</v>
      </c>
      <c r="W635" s="30">
        <f t="shared" si="193"/>
        <v>0</v>
      </c>
      <c r="X635" s="30">
        <f t="shared" si="193"/>
        <v>0</v>
      </c>
      <c r="Y635" s="30">
        <f t="shared" si="193"/>
        <v>50</v>
      </c>
      <c r="Z635" s="30">
        <f t="shared" si="193"/>
        <v>0</v>
      </c>
      <c r="AA635" s="30">
        <f t="shared" si="193"/>
        <v>0</v>
      </c>
      <c r="AB635" s="30">
        <f t="shared" si="193"/>
        <v>0</v>
      </c>
      <c r="AC635" s="30">
        <f t="shared" si="193"/>
        <v>0</v>
      </c>
      <c r="AD635" s="30">
        <f t="shared" si="193"/>
        <v>0</v>
      </c>
      <c r="AE635" s="30">
        <f t="shared" ref="AE635:AG635" si="194">SUM(AE636:AE641)</f>
        <v>0</v>
      </c>
      <c r="AF635" s="31">
        <v>0</v>
      </c>
      <c r="AG635" s="30">
        <f t="shared" si="194"/>
        <v>-6.2404611099999974</v>
      </c>
      <c r="AH635" s="31">
        <f t="shared" si="192"/>
        <v>-0.23988618934845823</v>
      </c>
      <c r="AI635" s="61" t="s">
        <v>37</v>
      </c>
      <c r="AJ635" s="15"/>
      <c r="AK635" s="20"/>
      <c r="AM635" s="20"/>
      <c r="AV635" s="15"/>
      <c r="AW635" s="15"/>
      <c r="AX635" s="15"/>
      <c r="AY635" s="15"/>
      <c r="AZ635" s="15"/>
      <c r="BA635" s="15"/>
      <c r="BB635" s="15"/>
      <c r="BC635" s="15"/>
      <c r="BD635" s="15"/>
      <c r="BE635" s="15"/>
      <c r="BF635" s="15"/>
      <c r="BG635" s="15"/>
      <c r="BH635" s="15"/>
      <c r="BI635" s="15"/>
      <c r="BJ635" s="15"/>
      <c r="BK635" s="15"/>
      <c r="BL635" s="15"/>
    </row>
    <row r="636" spans="1:64" ht="151.5" customHeight="1" x14ac:dyDescent="0.25">
      <c r="A636" s="38" t="s">
        <v>1574</v>
      </c>
      <c r="B636" s="38" t="s">
        <v>1575</v>
      </c>
      <c r="C636" s="38" t="s">
        <v>1576</v>
      </c>
      <c r="D636" s="39">
        <v>63.988</v>
      </c>
      <c r="E636" s="39">
        <v>0</v>
      </c>
      <c r="F636" s="39">
        <v>3.3424609300000001</v>
      </c>
      <c r="G636" s="39">
        <v>0</v>
      </c>
      <c r="H636" s="39">
        <v>0</v>
      </c>
      <c r="I636" s="39">
        <v>0</v>
      </c>
      <c r="J636" s="39">
        <v>0</v>
      </c>
      <c r="K636" s="39" t="s">
        <v>1577</v>
      </c>
      <c r="L636" s="39">
        <v>15</v>
      </c>
      <c r="M636" s="39">
        <v>0</v>
      </c>
      <c r="N636" s="39">
        <v>0</v>
      </c>
      <c r="O636" s="39">
        <v>0</v>
      </c>
      <c r="P636" s="39">
        <v>0</v>
      </c>
      <c r="Q636" s="39">
        <v>0</v>
      </c>
      <c r="R636" s="39">
        <v>0</v>
      </c>
      <c r="S636" s="39">
        <v>5.1353231699999995</v>
      </c>
      <c r="T636" s="39">
        <v>0</v>
      </c>
      <c r="U636" s="39">
        <v>0</v>
      </c>
      <c r="V636" s="39">
        <v>0</v>
      </c>
      <c r="W636" s="39">
        <v>0</v>
      </c>
      <c r="X636" s="39" t="s">
        <v>1578</v>
      </c>
      <c r="Y636" s="39">
        <v>48</v>
      </c>
      <c r="Z636" s="39">
        <v>0</v>
      </c>
      <c r="AA636" s="39">
        <v>0</v>
      </c>
      <c r="AB636" s="39">
        <v>0</v>
      </c>
      <c r="AC636" s="39">
        <v>0</v>
      </c>
      <c r="AD636" s="39">
        <v>0</v>
      </c>
      <c r="AE636" s="39">
        <f t="shared" ref="AE636:AE640" si="195">R636-E636</f>
        <v>0</v>
      </c>
      <c r="AF636" s="65">
        <v>0</v>
      </c>
      <c r="AG636" s="39">
        <f t="shared" ref="AG636:AG640" si="196">S636-F636</f>
        <v>1.7928622399999994</v>
      </c>
      <c r="AH636" s="65">
        <f t="shared" si="192"/>
        <v>0.53638988683706146</v>
      </c>
      <c r="AI636" s="62" t="s">
        <v>362</v>
      </c>
      <c r="AJ636" s="15"/>
      <c r="AK636" s="20"/>
      <c r="AM636" s="20"/>
      <c r="AV636" s="15"/>
      <c r="AW636" s="15"/>
      <c r="AX636" s="15"/>
      <c r="AY636" s="15"/>
      <c r="AZ636" s="15"/>
      <c r="BA636" s="15"/>
      <c r="BB636" s="15"/>
      <c r="BC636" s="15"/>
      <c r="BD636" s="15"/>
      <c r="BE636" s="15"/>
      <c r="BF636" s="15"/>
      <c r="BG636" s="15"/>
      <c r="BH636" s="15"/>
      <c r="BI636" s="15"/>
      <c r="BJ636" s="15"/>
      <c r="BK636" s="15"/>
      <c r="BL636" s="15"/>
    </row>
    <row r="637" spans="1:64" ht="151.5" customHeight="1" x14ac:dyDescent="0.25">
      <c r="A637" s="38" t="s">
        <v>1574</v>
      </c>
      <c r="B637" s="38" t="s">
        <v>1579</v>
      </c>
      <c r="C637" s="38" t="s">
        <v>1580</v>
      </c>
      <c r="D637" s="39">
        <v>59.11134706</v>
      </c>
      <c r="E637" s="39">
        <v>0</v>
      </c>
      <c r="F637" s="39">
        <v>6.5695740899999997</v>
      </c>
      <c r="G637" s="39">
        <v>0</v>
      </c>
      <c r="H637" s="39">
        <v>0</v>
      </c>
      <c r="I637" s="39">
        <v>0</v>
      </c>
      <c r="J637" s="39">
        <v>0</v>
      </c>
      <c r="K637" s="39" t="s">
        <v>1581</v>
      </c>
      <c r="L637" s="39">
        <v>0</v>
      </c>
      <c r="M637" s="39">
        <v>0.1</v>
      </c>
      <c r="N637" s="39">
        <v>0</v>
      </c>
      <c r="O637" s="39">
        <v>0</v>
      </c>
      <c r="P637" s="39">
        <v>0</v>
      </c>
      <c r="Q637" s="39">
        <v>0</v>
      </c>
      <c r="R637" s="39">
        <v>0</v>
      </c>
      <c r="S637" s="39">
        <v>0</v>
      </c>
      <c r="T637" s="39">
        <v>0</v>
      </c>
      <c r="U637" s="39">
        <v>0</v>
      </c>
      <c r="V637" s="39">
        <v>0</v>
      </c>
      <c r="W637" s="39">
        <v>0</v>
      </c>
      <c r="X637" s="39">
        <v>0</v>
      </c>
      <c r="Y637" s="39">
        <v>0</v>
      </c>
      <c r="Z637" s="39">
        <v>0</v>
      </c>
      <c r="AA637" s="39">
        <v>0</v>
      </c>
      <c r="AB637" s="39">
        <v>0</v>
      </c>
      <c r="AC637" s="39">
        <v>0</v>
      </c>
      <c r="AD637" s="39">
        <v>0</v>
      </c>
      <c r="AE637" s="39">
        <f t="shared" si="195"/>
        <v>0</v>
      </c>
      <c r="AF637" s="65">
        <v>0</v>
      </c>
      <c r="AG637" s="39">
        <f t="shared" si="196"/>
        <v>-6.5695740899999997</v>
      </c>
      <c r="AH637" s="65">
        <f t="shared" si="192"/>
        <v>-1</v>
      </c>
      <c r="AI637" s="62" t="s">
        <v>1582</v>
      </c>
      <c r="AJ637" s="15"/>
      <c r="AK637" s="20"/>
      <c r="AM637" s="20"/>
      <c r="AV637" s="15"/>
      <c r="AW637" s="15"/>
      <c r="AX637" s="15"/>
      <c r="AY637" s="15"/>
      <c r="AZ637" s="15"/>
      <c r="BA637" s="15"/>
      <c r="BB637" s="15"/>
      <c r="BC637" s="15"/>
      <c r="BD637" s="15"/>
      <c r="BE637" s="15"/>
      <c r="BF637" s="15"/>
      <c r="BG637" s="15"/>
      <c r="BH637" s="15"/>
      <c r="BI637" s="15"/>
      <c r="BJ637" s="15"/>
      <c r="BK637" s="15"/>
      <c r="BL637" s="15"/>
    </row>
    <row r="638" spans="1:64" ht="151.5" customHeight="1" x14ac:dyDescent="0.25">
      <c r="A638" s="38" t="s">
        <v>1574</v>
      </c>
      <c r="B638" s="38" t="s">
        <v>1583</v>
      </c>
      <c r="C638" s="38" t="s">
        <v>1584</v>
      </c>
      <c r="D638" s="39">
        <v>65.473916959999997</v>
      </c>
      <c r="E638" s="39">
        <v>0</v>
      </c>
      <c r="F638" s="39">
        <v>15.004106519999999</v>
      </c>
      <c r="G638" s="39">
        <v>0</v>
      </c>
      <c r="H638" s="39">
        <v>0</v>
      </c>
      <c r="I638" s="39">
        <v>0</v>
      </c>
      <c r="J638" s="39">
        <v>0</v>
      </c>
      <c r="K638" s="39" t="s">
        <v>1585</v>
      </c>
      <c r="L638" s="39">
        <v>1</v>
      </c>
      <c r="M638" s="39">
        <v>0</v>
      </c>
      <c r="N638" s="39">
        <v>0</v>
      </c>
      <c r="O638" s="39">
        <v>0</v>
      </c>
      <c r="P638" s="39">
        <v>0</v>
      </c>
      <c r="Q638" s="39">
        <v>0</v>
      </c>
      <c r="R638" s="39">
        <v>0</v>
      </c>
      <c r="S638" s="39">
        <v>14.638473260000001</v>
      </c>
      <c r="T638" s="39">
        <v>0</v>
      </c>
      <c r="U638" s="39">
        <v>0</v>
      </c>
      <c r="V638" s="39">
        <v>0</v>
      </c>
      <c r="W638" s="39">
        <v>0</v>
      </c>
      <c r="X638" s="39" t="s">
        <v>1586</v>
      </c>
      <c r="Y638" s="39">
        <v>1</v>
      </c>
      <c r="Z638" s="39">
        <v>0</v>
      </c>
      <c r="AA638" s="39">
        <v>0</v>
      </c>
      <c r="AB638" s="39">
        <v>0</v>
      </c>
      <c r="AC638" s="39">
        <v>0</v>
      </c>
      <c r="AD638" s="39">
        <v>0</v>
      </c>
      <c r="AE638" s="39">
        <f t="shared" si="195"/>
        <v>0</v>
      </c>
      <c r="AF638" s="65">
        <v>0</v>
      </c>
      <c r="AG638" s="39">
        <f t="shared" si="196"/>
        <v>-0.36563325999999741</v>
      </c>
      <c r="AH638" s="65">
        <f t="shared" si="192"/>
        <v>-2.4368879247332713E-2</v>
      </c>
      <c r="AI638" s="62" t="s">
        <v>37</v>
      </c>
      <c r="AJ638" s="15"/>
      <c r="AK638" s="20"/>
      <c r="AM638" s="20"/>
      <c r="AV638" s="15"/>
      <c r="AW638" s="15"/>
      <c r="AX638" s="15"/>
      <c r="AY638" s="15"/>
      <c r="AZ638" s="15"/>
      <c r="BA638" s="15"/>
      <c r="BB638" s="15"/>
      <c r="BC638" s="15"/>
      <c r="BD638" s="15"/>
      <c r="BE638" s="15"/>
      <c r="BF638" s="15"/>
      <c r="BG638" s="15"/>
      <c r="BH638" s="15"/>
      <c r="BI638" s="15"/>
      <c r="BJ638" s="15"/>
      <c r="BK638" s="15"/>
      <c r="BL638" s="15"/>
    </row>
    <row r="639" spans="1:64" ht="151.5" customHeight="1" x14ac:dyDescent="0.25">
      <c r="A639" s="38" t="s">
        <v>1574</v>
      </c>
      <c r="B639" s="38" t="s">
        <v>1587</v>
      </c>
      <c r="C639" s="38" t="s">
        <v>1588</v>
      </c>
      <c r="D639" s="39">
        <v>1.0981160000000001</v>
      </c>
      <c r="E639" s="39">
        <v>0</v>
      </c>
      <c r="F639" s="39">
        <v>1.0981160000000001</v>
      </c>
      <c r="G639" s="39">
        <v>0</v>
      </c>
      <c r="H639" s="39">
        <v>0</v>
      </c>
      <c r="I639" s="39">
        <v>0</v>
      </c>
      <c r="J639" s="39">
        <v>0</v>
      </c>
      <c r="K639" s="39" t="s">
        <v>1589</v>
      </c>
      <c r="L639" s="39">
        <v>1</v>
      </c>
      <c r="M639" s="39">
        <v>0</v>
      </c>
      <c r="N639" s="39">
        <v>0</v>
      </c>
      <c r="O639" s="39">
        <v>0</v>
      </c>
      <c r="P639" s="39">
        <v>0</v>
      </c>
      <c r="Q639" s="39">
        <v>0</v>
      </c>
      <c r="R639" s="39">
        <v>0</v>
      </c>
      <c r="S639" s="39">
        <v>0</v>
      </c>
      <c r="T639" s="39">
        <v>0</v>
      </c>
      <c r="U639" s="39">
        <v>0</v>
      </c>
      <c r="V639" s="39">
        <v>0</v>
      </c>
      <c r="W639" s="39">
        <v>0</v>
      </c>
      <c r="X639" s="39">
        <v>0</v>
      </c>
      <c r="Y639" s="39">
        <v>0</v>
      </c>
      <c r="Z639" s="39">
        <v>0</v>
      </c>
      <c r="AA639" s="39">
        <v>0</v>
      </c>
      <c r="AB639" s="39">
        <v>0</v>
      </c>
      <c r="AC639" s="39">
        <v>0</v>
      </c>
      <c r="AD639" s="39">
        <v>0</v>
      </c>
      <c r="AE639" s="39">
        <f t="shared" si="195"/>
        <v>0</v>
      </c>
      <c r="AF639" s="65">
        <v>0</v>
      </c>
      <c r="AG639" s="39">
        <f t="shared" si="196"/>
        <v>-1.0981160000000001</v>
      </c>
      <c r="AH639" s="65">
        <f t="shared" si="192"/>
        <v>-1</v>
      </c>
      <c r="AI639" s="62" t="s">
        <v>1590</v>
      </c>
      <c r="AJ639" s="15"/>
      <c r="AK639" s="20"/>
      <c r="AM639" s="20"/>
      <c r="AV639" s="15"/>
      <c r="AW639" s="15"/>
      <c r="AX639" s="15"/>
      <c r="AY639" s="15"/>
      <c r="AZ639" s="15"/>
      <c r="BA639" s="15"/>
      <c r="BB639" s="15"/>
      <c r="BC639" s="15"/>
      <c r="BD639" s="15"/>
      <c r="BE639" s="15"/>
      <c r="BF639" s="15"/>
      <c r="BG639" s="15"/>
      <c r="BH639" s="15"/>
      <c r="BI639" s="15"/>
      <c r="BJ639" s="15"/>
      <c r="BK639" s="15"/>
      <c r="BL639" s="15"/>
    </row>
    <row r="640" spans="1:64" ht="31.5" x14ac:dyDescent="0.25">
      <c r="A640" s="38" t="s">
        <v>1574</v>
      </c>
      <c r="B640" s="38" t="s">
        <v>1591</v>
      </c>
      <c r="C640" s="38" t="s">
        <v>1592</v>
      </c>
      <c r="D640" s="52">
        <v>69.435000000000002</v>
      </c>
      <c r="E640" s="52">
        <v>0</v>
      </c>
      <c r="F640" s="52">
        <v>0</v>
      </c>
      <c r="G640" s="39">
        <v>0</v>
      </c>
      <c r="H640" s="39">
        <v>0</v>
      </c>
      <c r="I640" s="52">
        <v>0</v>
      </c>
      <c r="J640" s="39">
        <v>0</v>
      </c>
      <c r="K640" s="39">
        <v>0</v>
      </c>
      <c r="L640" s="52">
        <v>0</v>
      </c>
      <c r="M640" s="52">
        <v>0</v>
      </c>
      <c r="N640" s="39">
        <v>0</v>
      </c>
      <c r="O640" s="52">
        <v>0</v>
      </c>
      <c r="P640" s="52">
        <v>0</v>
      </c>
      <c r="Q640" s="52">
        <v>0</v>
      </c>
      <c r="R640" s="39">
        <v>0</v>
      </c>
      <c r="S640" s="39">
        <v>0</v>
      </c>
      <c r="T640" s="39">
        <v>0</v>
      </c>
      <c r="U640" s="39">
        <v>0</v>
      </c>
      <c r="V640" s="39">
        <v>0</v>
      </c>
      <c r="W640" s="39">
        <v>0</v>
      </c>
      <c r="X640" s="39">
        <v>0</v>
      </c>
      <c r="Y640" s="39">
        <v>0</v>
      </c>
      <c r="Z640" s="39">
        <v>0</v>
      </c>
      <c r="AA640" s="39">
        <v>0</v>
      </c>
      <c r="AB640" s="39">
        <v>0</v>
      </c>
      <c r="AC640" s="39">
        <v>0</v>
      </c>
      <c r="AD640" s="39">
        <v>0</v>
      </c>
      <c r="AE640" s="39">
        <f t="shared" si="195"/>
        <v>0</v>
      </c>
      <c r="AF640" s="65">
        <v>0</v>
      </c>
      <c r="AG640" s="39">
        <f t="shared" si="196"/>
        <v>0</v>
      </c>
      <c r="AH640" s="65">
        <v>0</v>
      </c>
      <c r="AI640" s="62" t="s">
        <v>37</v>
      </c>
      <c r="AJ640" s="15"/>
      <c r="AK640" s="20"/>
      <c r="AM640" s="20"/>
      <c r="AV640" s="15"/>
      <c r="AW640" s="15"/>
      <c r="AX640" s="15"/>
      <c r="AY640" s="15"/>
      <c r="AZ640" s="15"/>
      <c r="BA640" s="15"/>
      <c r="BB640" s="15"/>
      <c r="BC640" s="15"/>
      <c r="BD640" s="15"/>
      <c r="BE640" s="15"/>
      <c r="BF640" s="15"/>
      <c r="BG640" s="15"/>
      <c r="BH640" s="15"/>
      <c r="BI640" s="15"/>
      <c r="BJ640" s="15"/>
      <c r="BK640" s="15"/>
      <c r="BL640" s="15"/>
    </row>
    <row r="641" spans="1:64" ht="31.5" x14ac:dyDescent="0.25">
      <c r="A641" s="38" t="s">
        <v>1574</v>
      </c>
      <c r="B641" s="38" t="s">
        <v>1593</v>
      </c>
      <c r="C641" s="38" t="s">
        <v>1594</v>
      </c>
      <c r="D641" s="52" t="s">
        <v>37</v>
      </c>
      <c r="E641" s="52" t="s">
        <v>37</v>
      </c>
      <c r="F641" s="52" t="s">
        <v>37</v>
      </c>
      <c r="G641" s="39" t="s">
        <v>37</v>
      </c>
      <c r="H641" s="39" t="s">
        <v>37</v>
      </c>
      <c r="I641" s="52" t="s">
        <v>37</v>
      </c>
      <c r="J641" s="39" t="s">
        <v>37</v>
      </c>
      <c r="K641" s="39" t="s">
        <v>37</v>
      </c>
      <c r="L641" s="52" t="s">
        <v>37</v>
      </c>
      <c r="M641" s="52" t="s">
        <v>37</v>
      </c>
      <c r="N641" s="39" t="s">
        <v>37</v>
      </c>
      <c r="O641" s="52" t="s">
        <v>37</v>
      </c>
      <c r="P641" s="52" t="s">
        <v>37</v>
      </c>
      <c r="Q641" s="52" t="s">
        <v>37</v>
      </c>
      <c r="R641" s="39">
        <v>0</v>
      </c>
      <c r="S641" s="39">
        <v>3.082757</v>
      </c>
      <c r="T641" s="39">
        <v>0</v>
      </c>
      <c r="U641" s="39">
        <v>0</v>
      </c>
      <c r="V641" s="39">
        <v>0</v>
      </c>
      <c r="W641" s="39">
        <v>0</v>
      </c>
      <c r="X641" s="39" t="s">
        <v>1595</v>
      </c>
      <c r="Y641" s="39">
        <v>1</v>
      </c>
      <c r="Z641" s="39">
        <v>0</v>
      </c>
      <c r="AA641" s="39">
        <v>0</v>
      </c>
      <c r="AB641" s="39">
        <v>0</v>
      </c>
      <c r="AC641" s="39">
        <v>0</v>
      </c>
      <c r="AD641" s="39">
        <v>0</v>
      </c>
      <c r="AE641" s="39" t="s">
        <v>37</v>
      </c>
      <c r="AF641" s="65" t="s">
        <v>37</v>
      </c>
      <c r="AG641" s="39" t="s">
        <v>37</v>
      </c>
      <c r="AH641" s="65" t="s">
        <v>37</v>
      </c>
      <c r="AI641" s="62" t="s">
        <v>353</v>
      </c>
      <c r="AJ641" s="15"/>
      <c r="AK641" s="20"/>
      <c r="AM641" s="20"/>
      <c r="AV641" s="15"/>
      <c r="AW641" s="15"/>
      <c r="AX641" s="15"/>
      <c r="AY641" s="15"/>
      <c r="AZ641" s="15"/>
      <c r="BA641" s="15"/>
      <c r="BB641" s="15"/>
      <c r="BC641" s="15"/>
      <c r="BD641" s="15"/>
      <c r="BE641" s="15"/>
      <c r="BF641" s="15"/>
      <c r="BG641" s="15"/>
      <c r="BH641" s="15"/>
      <c r="BI641" s="15"/>
      <c r="BJ641" s="15"/>
      <c r="BK641" s="15"/>
      <c r="BL641" s="15"/>
    </row>
    <row r="642" spans="1:64" ht="47.25" x14ac:dyDescent="0.25">
      <c r="A642" s="34" t="s">
        <v>1596</v>
      </c>
      <c r="B642" s="34" t="s">
        <v>401</v>
      </c>
      <c r="C642" s="34" t="s">
        <v>36</v>
      </c>
      <c r="D642" s="30">
        <v>0</v>
      </c>
      <c r="E642" s="30">
        <v>0</v>
      </c>
      <c r="F642" s="30">
        <v>0</v>
      </c>
      <c r="G642" s="30">
        <v>0</v>
      </c>
      <c r="H642" s="30">
        <v>0</v>
      </c>
      <c r="I642" s="30">
        <v>0</v>
      </c>
      <c r="J642" s="30">
        <v>0</v>
      </c>
      <c r="K642" s="30">
        <v>0</v>
      </c>
      <c r="L642" s="30">
        <v>0</v>
      </c>
      <c r="M642" s="30">
        <v>0</v>
      </c>
      <c r="N642" s="30">
        <v>0</v>
      </c>
      <c r="O642" s="30">
        <v>0</v>
      </c>
      <c r="P642" s="30">
        <v>0</v>
      </c>
      <c r="Q642" s="30">
        <v>0</v>
      </c>
      <c r="R642" s="30">
        <v>0</v>
      </c>
      <c r="S642" s="30">
        <v>0</v>
      </c>
      <c r="T642" s="30">
        <v>0</v>
      </c>
      <c r="U642" s="30">
        <v>0</v>
      </c>
      <c r="V642" s="30">
        <v>0</v>
      </c>
      <c r="W642" s="30">
        <v>0</v>
      </c>
      <c r="X642" s="30">
        <v>0</v>
      </c>
      <c r="Y642" s="30">
        <v>0</v>
      </c>
      <c r="Z642" s="30">
        <v>0</v>
      </c>
      <c r="AA642" s="30">
        <v>0</v>
      </c>
      <c r="AB642" s="30">
        <v>0</v>
      </c>
      <c r="AC642" s="30">
        <v>0</v>
      </c>
      <c r="AD642" s="30">
        <v>0</v>
      </c>
      <c r="AE642" s="30">
        <v>0</v>
      </c>
      <c r="AF642" s="31">
        <v>0</v>
      </c>
      <c r="AG642" s="30">
        <v>0</v>
      </c>
      <c r="AH642" s="31">
        <v>0</v>
      </c>
      <c r="AI642" s="61" t="s">
        <v>37</v>
      </c>
      <c r="AJ642" s="15"/>
      <c r="AK642" s="20"/>
      <c r="AM642" s="20"/>
      <c r="AV642" s="15"/>
      <c r="AW642" s="15"/>
      <c r="AX642" s="15"/>
      <c r="AY642" s="15"/>
      <c r="AZ642" s="15"/>
      <c r="BA642" s="15"/>
      <c r="BB642" s="15"/>
      <c r="BC642" s="15"/>
      <c r="BD642" s="15"/>
      <c r="BE642" s="15"/>
      <c r="BF642" s="15"/>
      <c r="BG642" s="15"/>
      <c r="BH642" s="15"/>
      <c r="BI642" s="15"/>
      <c r="BJ642" s="15"/>
      <c r="BK642" s="15"/>
      <c r="BL642" s="15"/>
    </row>
    <row r="643" spans="1:64" x14ac:dyDescent="0.25">
      <c r="A643" s="34" t="s">
        <v>1597</v>
      </c>
      <c r="B643" s="34" t="s">
        <v>409</v>
      </c>
      <c r="C643" s="34" t="s">
        <v>36</v>
      </c>
      <c r="D643" s="30">
        <v>0</v>
      </c>
      <c r="E643" s="30">
        <v>0</v>
      </c>
      <c r="F643" s="30">
        <v>0</v>
      </c>
      <c r="G643" s="30">
        <v>0</v>
      </c>
      <c r="H643" s="30">
        <v>0</v>
      </c>
      <c r="I643" s="30">
        <v>0</v>
      </c>
      <c r="J643" s="30">
        <v>0</v>
      </c>
      <c r="K643" s="30">
        <v>0</v>
      </c>
      <c r="L643" s="30">
        <v>0</v>
      </c>
      <c r="M643" s="30">
        <v>0</v>
      </c>
      <c r="N643" s="30">
        <v>0</v>
      </c>
      <c r="O643" s="30">
        <v>0</v>
      </c>
      <c r="P643" s="30">
        <v>0</v>
      </c>
      <c r="Q643" s="30">
        <v>0</v>
      </c>
      <c r="R643" s="30">
        <v>0</v>
      </c>
      <c r="S643" s="30">
        <v>0</v>
      </c>
      <c r="T643" s="30">
        <v>0</v>
      </c>
      <c r="U643" s="30">
        <v>0</v>
      </c>
      <c r="V643" s="30">
        <v>0</v>
      </c>
      <c r="W643" s="30">
        <v>0</v>
      </c>
      <c r="X643" s="30">
        <v>0</v>
      </c>
      <c r="Y643" s="30">
        <v>0</v>
      </c>
      <c r="Z643" s="30">
        <v>0</v>
      </c>
      <c r="AA643" s="30">
        <v>0</v>
      </c>
      <c r="AB643" s="30">
        <v>0</v>
      </c>
      <c r="AC643" s="30">
        <v>0</v>
      </c>
      <c r="AD643" s="30">
        <v>0</v>
      </c>
      <c r="AE643" s="30">
        <v>0</v>
      </c>
      <c r="AF643" s="31">
        <v>0</v>
      </c>
      <c r="AG643" s="30">
        <v>0</v>
      </c>
      <c r="AH643" s="31">
        <v>0</v>
      </c>
      <c r="AI643" s="61" t="s">
        <v>37</v>
      </c>
      <c r="AJ643" s="15"/>
      <c r="AK643" s="20"/>
      <c r="AM643" s="20"/>
      <c r="AV643" s="15"/>
      <c r="AW643" s="15"/>
      <c r="AX643" s="15"/>
      <c r="AY643" s="15"/>
      <c r="AZ643" s="15"/>
      <c r="BA643" s="15"/>
      <c r="BB643" s="15"/>
      <c r="BC643" s="15"/>
      <c r="BD643" s="15"/>
      <c r="BE643" s="15"/>
      <c r="BF643" s="15"/>
      <c r="BG643" s="15"/>
      <c r="BH643" s="15"/>
      <c r="BI643" s="15"/>
      <c r="BJ643" s="15"/>
      <c r="BK643" s="15"/>
      <c r="BL643" s="15"/>
    </row>
    <row r="644" spans="1:64" ht="47.25" x14ac:dyDescent="0.25">
      <c r="A644" s="34" t="s">
        <v>1598</v>
      </c>
      <c r="B644" s="34" t="s">
        <v>405</v>
      </c>
      <c r="C644" s="34" t="s">
        <v>36</v>
      </c>
      <c r="D644" s="30">
        <v>0</v>
      </c>
      <c r="E644" s="30">
        <v>0</v>
      </c>
      <c r="F644" s="30">
        <v>0</v>
      </c>
      <c r="G644" s="30">
        <v>0</v>
      </c>
      <c r="H644" s="30">
        <v>0</v>
      </c>
      <c r="I644" s="30">
        <v>0</v>
      </c>
      <c r="J644" s="30">
        <v>0</v>
      </c>
      <c r="K644" s="30">
        <v>0</v>
      </c>
      <c r="L644" s="30">
        <v>0</v>
      </c>
      <c r="M644" s="30">
        <v>0</v>
      </c>
      <c r="N644" s="30">
        <v>0</v>
      </c>
      <c r="O644" s="30">
        <v>0</v>
      </c>
      <c r="P644" s="30">
        <v>0</v>
      </c>
      <c r="Q644" s="30">
        <v>0</v>
      </c>
      <c r="R644" s="30">
        <v>0</v>
      </c>
      <c r="S644" s="30">
        <v>0</v>
      </c>
      <c r="T644" s="30">
        <v>0</v>
      </c>
      <c r="U644" s="30">
        <v>0</v>
      </c>
      <c r="V644" s="30">
        <v>0</v>
      </c>
      <c r="W644" s="30">
        <v>0</v>
      </c>
      <c r="X644" s="30">
        <v>0</v>
      </c>
      <c r="Y644" s="30">
        <v>0</v>
      </c>
      <c r="Z644" s="30">
        <v>0</v>
      </c>
      <c r="AA644" s="30">
        <v>0</v>
      </c>
      <c r="AB644" s="30">
        <v>0</v>
      </c>
      <c r="AC644" s="30">
        <v>0</v>
      </c>
      <c r="AD644" s="30">
        <v>0</v>
      </c>
      <c r="AE644" s="30">
        <v>0</v>
      </c>
      <c r="AF644" s="31">
        <v>0</v>
      </c>
      <c r="AG644" s="30">
        <v>0</v>
      </c>
      <c r="AH644" s="31">
        <v>0</v>
      </c>
      <c r="AI644" s="61" t="s">
        <v>37</v>
      </c>
      <c r="AJ644" s="15"/>
      <c r="AK644" s="20"/>
      <c r="AM644" s="20"/>
      <c r="AV644" s="15"/>
      <c r="AW644" s="15"/>
      <c r="AX644" s="15"/>
      <c r="AY644" s="15"/>
      <c r="AZ644" s="15"/>
      <c r="BA644" s="15"/>
      <c r="BB644" s="15"/>
      <c r="BC644" s="15"/>
      <c r="BD644" s="15"/>
      <c r="BE644" s="15"/>
      <c r="BF644" s="15"/>
      <c r="BG644" s="15"/>
      <c r="BH644" s="15"/>
      <c r="BI644" s="15"/>
      <c r="BJ644" s="15"/>
      <c r="BK644" s="15"/>
      <c r="BL644" s="15"/>
    </row>
    <row r="645" spans="1:64" ht="31.5" x14ac:dyDescent="0.25">
      <c r="A645" s="34" t="s">
        <v>1599</v>
      </c>
      <c r="B645" s="34" t="s">
        <v>407</v>
      </c>
      <c r="C645" s="34" t="s">
        <v>36</v>
      </c>
      <c r="D645" s="30">
        <v>0</v>
      </c>
      <c r="E645" s="30">
        <v>0</v>
      </c>
      <c r="F645" s="30">
        <v>0</v>
      </c>
      <c r="G645" s="30">
        <v>0</v>
      </c>
      <c r="H645" s="30">
        <v>0</v>
      </c>
      <c r="I645" s="30">
        <v>0</v>
      </c>
      <c r="J645" s="30">
        <v>0</v>
      </c>
      <c r="K645" s="30">
        <v>0</v>
      </c>
      <c r="L645" s="30">
        <v>0</v>
      </c>
      <c r="M645" s="30">
        <v>0</v>
      </c>
      <c r="N645" s="30">
        <v>0</v>
      </c>
      <c r="O645" s="30">
        <v>0</v>
      </c>
      <c r="P645" s="30">
        <v>0</v>
      </c>
      <c r="Q645" s="30">
        <v>0</v>
      </c>
      <c r="R645" s="30">
        <v>0</v>
      </c>
      <c r="S645" s="30">
        <v>0</v>
      </c>
      <c r="T645" s="30">
        <v>0</v>
      </c>
      <c r="U645" s="30">
        <v>0</v>
      </c>
      <c r="V645" s="30">
        <v>0</v>
      </c>
      <c r="W645" s="30">
        <v>0</v>
      </c>
      <c r="X645" s="30">
        <v>0</v>
      </c>
      <c r="Y645" s="30">
        <v>0</v>
      </c>
      <c r="Z645" s="30">
        <v>0</v>
      </c>
      <c r="AA645" s="30">
        <v>0</v>
      </c>
      <c r="AB645" s="30">
        <v>0</v>
      </c>
      <c r="AC645" s="30">
        <v>0</v>
      </c>
      <c r="AD645" s="30">
        <v>0</v>
      </c>
      <c r="AE645" s="30">
        <v>0</v>
      </c>
      <c r="AF645" s="31">
        <v>0</v>
      </c>
      <c r="AG645" s="30">
        <v>0</v>
      </c>
      <c r="AH645" s="31">
        <v>0</v>
      </c>
      <c r="AI645" s="61" t="s">
        <v>37</v>
      </c>
      <c r="AJ645" s="15"/>
      <c r="AK645" s="20"/>
      <c r="AM645" s="20"/>
      <c r="AV645" s="15"/>
      <c r="AW645" s="15"/>
      <c r="AX645" s="15"/>
      <c r="AY645" s="15"/>
      <c r="AZ645" s="15"/>
      <c r="BA645" s="15"/>
      <c r="BB645" s="15"/>
      <c r="BC645" s="15"/>
      <c r="BD645" s="15"/>
      <c r="BE645" s="15"/>
      <c r="BF645" s="15"/>
      <c r="BG645" s="15"/>
      <c r="BH645" s="15"/>
      <c r="BI645" s="15"/>
      <c r="BJ645" s="15"/>
      <c r="BK645" s="15"/>
      <c r="BL645" s="15"/>
    </row>
    <row r="646" spans="1:64" x14ac:dyDescent="0.25">
      <c r="A646" s="34" t="s">
        <v>1600</v>
      </c>
      <c r="B646" s="34" t="s">
        <v>409</v>
      </c>
      <c r="C646" s="34" t="s">
        <v>36</v>
      </c>
      <c r="D646" s="30">
        <v>0</v>
      </c>
      <c r="E646" s="30">
        <v>0</v>
      </c>
      <c r="F646" s="30">
        <v>0</v>
      </c>
      <c r="G646" s="30">
        <v>0</v>
      </c>
      <c r="H646" s="30">
        <v>0</v>
      </c>
      <c r="I646" s="30">
        <v>0</v>
      </c>
      <c r="J646" s="30">
        <v>0</v>
      </c>
      <c r="K646" s="30">
        <v>0</v>
      </c>
      <c r="L646" s="30">
        <v>0</v>
      </c>
      <c r="M646" s="30">
        <v>0</v>
      </c>
      <c r="N646" s="30">
        <v>0</v>
      </c>
      <c r="O646" s="30">
        <v>0</v>
      </c>
      <c r="P646" s="30">
        <v>0</v>
      </c>
      <c r="Q646" s="30">
        <v>0</v>
      </c>
      <c r="R646" s="30">
        <v>0</v>
      </c>
      <c r="S646" s="30">
        <v>0</v>
      </c>
      <c r="T646" s="30">
        <v>0</v>
      </c>
      <c r="U646" s="30">
        <v>0</v>
      </c>
      <c r="V646" s="30">
        <v>0</v>
      </c>
      <c r="W646" s="30">
        <v>0</v>
      </c>
      <c r="X646" s="30">
        <v>0</v>
      </c>
      <c r="Y646" s="30">
        <v>0</v>
      </c>
      <c r="Z646" s="30">
        <v>0</v>
      </c>
      <c r="AA646" s="30">
        <v>0</v>
      </c>
      <c r="AB646" s="30">
        <v>0</v>
      </c>
      <c r="AC646" s="30">
        <v>0</v>
      </c>
      <c r="AD646" s="30">
        <v>0</v>
      </c>
      <c r="AE646" s="30">
        <v>0</v>
      </c>
      <c r="AF646" s="31">
        <v>0</v>
      </c>
      <c r="AG646" s="30">
        <v>0</v>
      </c>
      <c r="AH646" s="31">
        <v>0</v>
      </c>
      <c r="AI646" s="61" t="s">
        <v>37</v>
      </c>
      <c r="AJ646" s="15"/>
      <c r="AK646" s="20"/>
      <c r="AM646" s="20"/>
      <c r="AV646" s="15"/>
      <c r="AW646" s="15"/>
      <c r="AX646" s="15"/>
      <c r="AY646" s="15"/>
      <c r="AZ646" s="15"/>
      <c r="BA646" s="15"/>
      <c r="BB646" s="15"/>
      <c r="BC646" s="15"/>
      <c r="BD646" s="15"/>
      <c r="BE646" s="15"/>
      <c r="BF646" s="15"/>
      <c r="BG646" s="15"/>
      <c r="BH646" s="15"/>
      <c r="BI646" s="15"/>
      <c r="BJ646" s="15"/>
      <c r="BK646" s="15"/>
      <c r="BL646" s="15"/>
    </row>
    <row r="647" spans="1:64" ht="47.25" x14ac:dyDescent="0.25">
      <c r="A647" s="34" t="s">
        <v>1601</v>
      </c>
      <c r="B647" s="34" t="s">
        <v>405</v>
      </c>
      <c r="C647" s="34" t="s">
        <v>36</v>
      </c>
      <c r="D647" s="30">
        <v>0</v>
      </c>
      <c r="E647" s="30">
        <v>0</v>
      </c>
      <c r="F647" s="30">
        <v>0</v>
      </c>
      <c r="G647" s="30">
        <v>0</v>
      </c>
      <c r="H647" s="30">
        <v>0</v>
      </c>
      <c r="I647" s="30">
        <v>0</v>
      </c>
      <c r="J647" s="30">
        <v>0</v>
      </c>
      <c r="K647" s="30">
        <v>0</v>
      </c>
      <c r="L647" s="30">
        <v>0</v>
      </c>
      <c r="M647" s="30">
        <v>0</v>
      </c>
      <c r="N647" s="30">
        <v>0</v>
      </c>
      <c r="O647" s="30">
        <v>0</v>
      </c>
      <c r="P647" s="30">
        <v>0</v>
      </c>
      <c r="Q647" s="30">
        <v>0</v>
      </c>
      <c r="R647" s="30">
        <v>0</v>
      </c>
      <c r="S647" s="30">
        <v>0</v>
      </c>
      <c r="T647" s="30">
        <v>0</v>
      </c>
      <c r="U647" s="30">
        <v>0</v>
      </c>
      <c r="V647" s="30">
        <v>0</v>
      </c>
      <c r="W647" s="30">
        <v>0</v>
      </c>
      <c r="X647" s="30">
        <v>0</v>
      </c>
      <c r="Y647" s="30">
        <v>0</v>
      </c>
      <c r="Z647" s="30">
        <v>0</v>
      </c>
      <c r="AA647" s="30">
        <v>0</v>
      </c>
      <c r="AB647" s="30">
        <v>0</v>
      </c>
      <c r="AC647" s="30">
        <v>0</v>
      </c>
      <c r="AD647" s="30">
        <v>0</v>
      </c>
      <c r="AE647" s="30">
        <v>0</v>
      </c>
      <c r="AF647" s="31">
        <v>0</v>
      </c>
      <c r="AG647" s="30">
        <v>0</v>
      </c>
      <c r="AH647" s="31">
        <v>0</v>
      </c>
      <c r="AI647" s="61" t="s">
        <v>37</v>
      </c>
      <c r="AJ647" s="15"/>
      <c r="AK647" s="20"/>
      <c r="AM647" s="20"/>
      <c r="AV647" s="15"/>
      <c r="AW647" s="15"/>
      <c r="AX647" s="15"/>
      <c r="AY647" s="15"/>
      <c r="AZ647" s="15"/>
      <c r="BA647" s="15"/>
      <c r="BB647" s="15"/>
      <c r="BC647" s="15"/>
      <c r="BD647" s="15"/>
      <c r="BE647" s="15"/>
      <c r="BF647" s="15"/>
      <c r="BG647" s="15"/>
      <c r="BH647" s="15"/>
      <c r="BI647" s="15"/>
      <c r="BJ647" s="15"/>
      <c r="BK647" s="15"/>
      <c r="BL647" s="15"/>
    </row>
    <row r="648" spans="1:64" ht="31.5" x14ac:dyDescent="0.25">
      <c r="A648" s="34" t="s">
        <v>1602</v>
      </c>
      <c r="B648" s="34" t="s">
        <v>407</v>
      </c>
      <c r="C648" s="34" t="s">
        <v>36</v>
      </c>
      <c r="D648" s="30">
        <v>0</v>
      </c>
      <c r="E648" s="30">
        <v>0</v>
      </c>
      <c r="F648" s="30">
        <v>0</v>
      </c>
      <c r="G648" s="30">
        <v>0</v>
      </c>
      <c r="H648" s="30">
        <v>0</v>
      </c>
      <c r="I648" s="30">
        <v>0</v>
      </c>
      <c r="J648" s="30">
        <v>0</v>
      </c>
      <c r="K648" s="30">
        <v>0</v>
      </c>
      <c r="L648" s="30">
        <v>0</v>
      </c>
      <c r="M648" s="30">
        <v>0</v>
      </c>
      <c r="N648" s="30">
        <v>0</v>
      </c>
      <c r="O648" s="30">
        <v>0</v>
      </c>
      <c r="P648" s="30">
        <v>0</v>
      </c>
      <c r="Q648" s="30">
        <v>0</v>
      </c>
      <c r="R648" s="30">
        <v>0</v>
      </c>
      <c r="S648" s="30">
        <v>0</v>
      </c>
      <c r="T648" s="30">
        <v>0</v>
      </c>
      <c r="U648" s="30">
        <v>0</v>
      </c>
      <c r="V648" s="30">
        <v>0</v>
      </c>
      <c r="W648" s="30">
        <v>0</v>
      </c>
      <c r="X648" s="30">
        <v>0</v>
      </c>
      <c r="Y648" s="30">
        <v>0</v>
      </c>
      <c r="Z648" s="30">
        <v>0</v>
      </c>
      <c r="AA648" s="30">
        <v>0</v>
      </c>
      <c r="AB648" s="30">
        <v>0</v>
      </c>
      <c r="AC648" s="30">
        <v>0</v>
      </c>
      <c r="AD648" s="30">
        <v>0</v>
      </c>
      <c r="AE648" s="30">
        <v>0</v>
      </c>
      <c r="AF648" s="31">
        <v>0</v>
      </c>
      <c r="AG648" s="30">
        <v>0</v>
      </c>
      <c r="AH648" s="31">
        <v>0</v>
      </c>
      <c r="AI648" s="61" t="s">
        <v>37</v>
      </c>
      <c r="AJ648" s="15"/>
      <c r="AK648" s="20"/>
      <c r="AM648" s="20"/>
      <c r="AV648" s="15"/>
      <c r="AW648" s="15"/>
      <c r="AX648" s="15"/>
      <c r="AY648" s="15"/>
      <c r="AZ648" s="15"/>
      <c r="BA648" s="15"/>
      <c r="BB648" s="15"/>
      <c r="BC648" s="15"/>
      <c r="BD648" s="15"/>
      <c r="BE648" s="15"/>
      <c r="BF648" s="15"/>
      <c r="BG648" s="15"/>
      <c r="BH648" s="15"/>
      <c r="BI648" s="15"/>
      <c r="BJ648" s="15"/>
      <c r="BK648" s="15"/>
      <c r="BL648" s="15"/>
    </row>
    <row r="649" spans="1:64" x14ac:dyDescent="0.25">
      <c r="A649" s="34" t="s">
        <v>1603</v>
      </c>
      <c r="B649" s="34" t="s">
        <v>413</v>
      </c>
      <c r="C649" s="34" t="s">
        <v>36</v>
      </c>
      <c r="D649" s="30">
        <f t="shared" ref="D649:AG649" si="197">SUM(D650,D651,D652,D653)</f>
        <v>0</v>
      </c>
      <c r="E649" s="30">
        <f t="shared" si="197"/>
        <v>0</v>
      </c>
      <c r="F649" s="30">
        <f t="shared" si="197"/>
        <v>0</v>
      </c>
      <c r="G649" s="30">
        <f t="shared" si="197"/>
        <v>0</v>
      </c>
      <c r="H649" s="30">
        <f t="shared" si="197"/>
        <v>0</v>
      </c>
      <c r="I649" s="30">
        <f t="shared" si="197"/>
        <v>0</v>
      </c>
      <c r="J649" s="30">
        <f t="shared" si="197"/>
        <v>0</v>
      </c>
      <c r="K649" s="30">
        <f t="shared" si="197"/>
        <v>0</v>
      </c>
      <c r="L649" s="30">
        <f t="shared" si="197"/>
        <v>0</v>
      </c>
      <c r="M649" s="30">
        <f t="shared" si="197"/>
        <v>0</v>
      </c>
      <c r="N649" s="30">
        <f t="shared" si="197"/>
        <v>0</v>
      </c>
      <c r="O649" s="30">
        <f t="shared" si="197"/>
        <v>0</v>
      </c>
      <c r="P649" s="30">
        <f t="shared" si="197"/>
        <v>0</v>
      </c>
      <c r="Q649" s="30">
        <f t="shared" si="197"/>
        <v>0</v>
      </c>
      <c r="R649" s="30">
        <f t="shared" si="197"/>
        <v>0</v>
      </c>
      <c r="S649" s="30">
        <f t="shared" si="197"/>
        <v>0</v>
      </c>
      <c r="T649" s="30">
        <f t="shared" si="197"/>
        <v>0</v>
      </c>
      <c r="U649" s="30">
        <f t="shared" si="197"/>
        <v>0</v>
      </c>
      <c r="V649" s="30">
        <f t="shared" si="197"/>
        <v>0</v>
      </c>
      <c r="W649" s="30">
        <f t="shared" si="197"/>
        <v>0</v>
      </c>
      <c r="X649" s="30">
        <f t="shared" si="197"/>
        <v>0</v>
      </c>
      <c r="Y649" s="30">
        <f t="shared" si="197"/>
        <v>0</v>
      </c>
      <c r="Z649" s="30">
        <f t="shared" si="197"/>
        <v>0</v>
      </c>
      <c r="AA649" s="30">
        <f t="shared" si="197"/>
        <v>0</v>
      </c>
      <c r="AB649" s="30">
        <f t="shared" si="197"/>
        <v>0</v>
      </c>
      <c r="AC649" s="30">
        <f t="shared" si="197"/>
        <v>0</v>
      </c>
      <c r="AD649" s="30">
        <f t="shared" si="197"/>
        <v>0</v>
      </c>
      <c r="AE649" s="30">
        <f t="shared" si="197"/>
        <v>0</v>
      </c>
      <c r="AF649" s="31">
        <v>0</v>
      </c>
      <c r="AG649" s="30">
        <f t="shared" si="197"/>
        <v>0</v>
      </c>
      <c r="AH649" s="31">
        <v>0</v>
      </c>
      <c r="AI649" s="61" t="s">
        <v>37</v>
      </c>
      <c r="AJ649" s="15"/>
      <c r="AK649" s="20"/>
      <c r="AM649" s="20"/>
      <c r="AV649" s="15"/>
      <c r="AW649" s="15"/>
      <c r="AX649" s="15"/>
      <c r="AY649" s="15"/>
      <c r="AZ649" s="15"/>
      <c r="BA649" s="15"/>
      <c r="BB649" s="15"/>
      <c r="BC649" s="15"/>
      <c r="BD649" s="15"/>
      <c r="BE649" s="15"/>
      <c r="BF649" s="15"/>
      <c r="BG649" s="15"/>
      <c r="BH649" s="15"/>
      <c r="BI649" s="15"/>
      <c r="BJ649" s="15"/>
      <c r="BK649" s="15"/>
      <c r="BL649" s="15"/>
    </row>
    <row r="650" spans="1:64" ht="31.5" x14ac:dyDescent="0.25">
      <c r="A650" s="34" t="s">
        <v>1604</v>
      </c>
      <c r="B650" s="34" t="s">
        <v>415</v>
      </c>
      <c r="C650" s="34" t="s">
        <v>36</v>
      </c>
      <c r="D650" s="30">
        <v>0</v>
      </c>
      <c r="E650" s="30">
        <v>0</v>
      </c>
      <c r="F650" s="30">
        <v>0</v>
      </c>
      <c r="G650" s="30">
        <v>0</v>
      </c>
      <c r="H650" s="30">
        <v>0</v>
      </c>
      <c r="I650" s="30">
        <v>0</v>
      </c>
      <c r="J650" s="30">
        <v>0</v>
      </c>
      <c r="K650" s="30">
        <v>0</v>
      </c>
      <c r="L650" s="30">
        <v>0</v>
      </c>
      <c r="M650" s="30">
        <v>0</v>
      </c>
      <c r="N650" s="30">
        <v>0</v>
      </c>
      <c r="O650" s="30">
        <v>0</v>
      </c>
      <c r="P650" s="30">
        <v>0</v>
      </c>
      <c r="Q650" s="30">
        <v>0</v>
      </c>
      <c r="R650" s="30">
        <v>0</v>
      </c>
      <c r="S650" s="30">
        <v>0</v>
      </c>
      <c r="T650" s="30">
        <v>0</v>
      </c>
      <c r="U650" s="30">
        <v>0</v>
      </c>
      <c r="V650" s="30">
        <v>0</v>
      </c>
      <c r="W650" s="30">
        <v>0</v>
      </c>
      <c r="X650" s="30">
        <v>0</v>
      </c>
      <c r="Y650" s="30">
        <v>0</v>
      </c>
      <c r="Z650" s="30">
        <v>0</v>
      </c>
      <c r="AA650" s="30">
        <v>0</v>
      </c>
      <c r="AB650" s="30">
        <v>0</v>
      </c>
      <c r="AC650" s="30">
        <v>0</v>
      </c>
      <c r="AD650" s="30">
        <v>0</v>
      </c>
      <c r="AE650" s="30">
        <v>0</v>
      </c>
      <c r="AF650" s="31">
        <v>0</v>
      </c>
      <c r="AG650" s="30">
        <v>0</v>
      </c>
      <c r="AH650" s="31">
        <v>0</v>
      </c>
      <c r="AI650" s="61" t="s">
        <v>37</v>
      </c>
      <c r="AJ650" s="15"/>
      <c r="AK650" s="20"/>
      <c r="AM650" s="20"/>
      <c r="AV650" s="15"/>
      <c r="AW650" s="15"/>
      <c r="AX650" s="15"/>
      <c r="AY650" s="15"/>
      <c r="AZ650" s="15"/>
      <c r="BA650" s="15"/>
      <c r="BB650" s="15"/>
      <c r="BC650" s="15"/>
      <c r="BD650" s="15"/>
      <c r="BE650" s="15"/>
      <c r="BF650" s="15"/>
      <c r="BG650" s="15"/>
      <c r="BH650" s="15"/>
      <c r="BI650" s="15"/>
      <c r="BJ650" s="15"/>
      <c r="BK650" s="15"/>
      <c r="BL650" s="15"/>
    </row>
    <row r="651" spans="1:64" x14ac:dyDescent="0.25">
      <c r="A651" s="34" t="s">
        <v>1605</v>
      </c>
      <c r="B651" s="34" t="s">
        <v>417</v>
      </c>
      <c r="C651" s="34" t="s">
        <v>36</v>
      </c>
      <c r="D651" s="30">
        <v>0</v>
      </c>
      <c r="E651" s="30">
        <v>0</v>
      </c>
      <c r="F651" s="30">
        <v>0</v>
      </c>
      <c r="G651" s="30">
        <v>0</v>
      </c>
      <c r="H651" s="30">
        <v>0</v>
      </c>
      <c r="I651" s="30">
        <v>0</v>
      </c>
      <c r="J651" s="30">
        <v>0</v>
      </c>
      <c r="K651" s="30">
        <v>0</v>
      </c>
      <c r="L651" s="30">
        <v>0</v>
      </c>
      <c r="M651" s="30">
        <v>0</v>
      </c>
      <c r="N651" s="30">
        <v>0</v>
      </c>
      <c r="O651" s="30">
        <v>0</v>
      </c>
      <c r="P651" s="30">
        <v>0</v>
      </c>
      <c r="Q651" s="30">
        <v>0</v>
      </c>
      <c r="R651" s="30">
        <v>0</v>
      </c>
      <c r="S651" s="30">
        <v>0</v>
      </c>
      <c r="T651" s="30">
        <v>0</v>
      </c>
      <c r="U651" s="30">
        <v>0</v>
      </c>
      <c r="V651" s="30">
        <v>0</v>
      </c>
      <c r="W651" s="30">
        <v>0</v>
      </c>
      <c r="X651" s="30">
        <v>0</v>
      </c>
      <c r="Y651" s="30">
        <v>0</v>
      </c>
      <c r="Z651" s="30">
        <v>0</v>
      </c>
      <c r="AA651" s="30">
        <v>0</v>
      </c>
      <c r="AB651" s="30">
        <v>0</v>
      </c>
      <c r="AC651" s="30">
        <v>0</v>
      </c>
      <c r="AD651" s="30">
        <v>0</v>
      </c>
      <c r="AE651" s="30">
        <v>0</v>
      </c>
      <c r="AF651" s="31">
        <v>0</v>
      </c>
      <c r="AG651" s="30">
        <v>0</v>
      </c>
      <c r="AH651" s="31">
        <v>0</v>
      </c>
      <c r="AI651" s="61" t="s">
        <v>37</v>
      </c>
      <c r="AJ651" s="15"/>
      <c r="AK651" s="20"/>
      <c r="AM651" s="20"/>
      <c r="AV651" s="15"/>
      <c r="AW651" s="15"/>
      <c r="AX651" s="15"/>
      <c r="AY651" s="15"/>
      <c r="AZ651" s="15"/>
      <c r="BA651" s="15"/>
      <c r="BB651" s="15"/>
      <c r="BC651" s="15"/>
      <c r="BD651" s="15"/>
      <c r="BE651" s="15"/>
      <c r="BF651" s="15"/>
      <c r="BG651" s="15"/>
      <c r="BH651" s="15"/>
      <c r="BI651" s="15"/>
      <c r="BJ651" s="15"/>
      <c r="BK651" s="15"/>
      <c r="BL651" s="15"/>
    </row>
    <row r="652" spans="1:64" x14ac:dyDescent="0.25">
      <c r="A652" s="34" t="s">
        <v>1606</v>
      </c>
      <c r="B652" s="34" t="s">
        <v>425</v>
      </c>
      <c r="C652" s="34" t="s">
        <v>36</v>
      </c>
      <c r="D652" s="30">
        <v>0</v>
      </c>
      <c r="E652" s="30">
        <v>0</v>
      </c>
      <c r="F652" s="30">
        <v>0</v>
      </c>
      <c r="G652" s="30">
        <v>0</v>
      </c>
      <c r="H652" s="30">
        <v>0</v>
      </c>
      <c r="I652" s="30">
        <v>0</v>
      </c>
      <c r="J652" s="30">
        <v>0</v>
      </c>
      <c r="K652" s="30">
        <v>0</v>
      </c>
      <c r="L652" s="30">
        <v>0</v>
      </c>
      <c r="M652" s="30">
        <v>0</v>
      </c>
      <c r="N652" s="30">
        <v>0</v>
      </c>
      <c r="O652" s="30">
        <v>0</v>
      </c>
      <c r="P652" s="30">
        <v>0</v>
      </c>
      <c r="Q652" s="30">
        <v>0</v>
      </c>
      <c r="R652" s="30">
        <v>0</v>
      </c>
      <c r="S652" s="30">
        <v>0</v>
      </c>
      <c r="T652" s="30">
        <v>0</v>
      </c>
      <c r="U652" s="30">
        <v>0</v>
      </c>
      <c r="V652" s="30">
        <v>0</v>
      </c>
      <c r="W652" s="30">
        <v>0</v>
      </c>
      <c r="X652" s="30">
        <v>0</v>
      </c>
      <c r="Y652" s="30">
        <v>0</v>
      </c>
      <c r="Z652" s="30">
        <v>0</v>
      </c>
      <c r="AA652" s="30">
        <v>0</v>
      </c>
      <c r="AB652" s="30">
        <v>0</v>
      </c>
      <c r="AC652" s="30">
        <v>0</v>
      </c>
      <c r="AD652" s="30">
        <v>0</v>
      </c>
      <c r="AE652" s="30">
        <v>0</v>
      </c>
      <c r="AF652" s="31">
        <v>0</v>
      </c>
      <c r="AG652" s="30">
        <v>0</v>
      </c>
      <c r="AH652" s="31">
        <v>0</v>
      </c>
      <c r="AI652" s="61" t="s">
        <v>37</v>
      </c>
      <c r="AJ652" s="15"/>
      <c r="AK652" s="20"/>
      <c r="AM652" s="20"/>
      <c r="AV652" s="15"/>
      <c r="AW652" s="15"/>
      <c r="AX652" s="15"/>
      <c r="AY652" s="15"/>
      <c r="AZ652" s="15"/>
      <c r="BA652" s="15"/>
      <c r="BB652" s="15"/>
      <c r="BC652" s="15"/>
      <c r="BD652" s="15"/>
      <c r="BE652" s="15"/>
      <c r="BF652" s="15"/>
      <c r="BG652" s="15"/>
      <c r="BH652" s="15"/>
      <c r="BI652" s="15"/>
      <c r="BJ652" s="15"/>
      <c r="BK652" s="15"/>
      <c r="BL652" s="15"/>
    </row>
    <row r="653" spans="1:64" x14ac:dyDescent="0.25">
      <c r="A653" s="34" t="s">
        <v>1607</v>
      </c>
      <c r="B653" s="34" t="s">
        <v>433</v>
      </c>
      <c r="C653" s="34" t="s">
        <v>36</v>
      </c>
      <c r="D653" s="30">
        <v>0</v>
      </c>
      <c r="E653" s="30">
        <v>0</v>
      </c>
      <c r="F653" s="30">
        <v>0</v>
      </c>
      <c r="G653" s="30">
        <v>0</v>
      </c>
      <c r="H653" s="30">
        <v>0</v>
      </c>
      <c r="I653" s="30">
        <v>0</v>
      </c>
      <c r="J653" s="30">
        <v>0</v>
      </c>
      <c r="K653" s="30">
        <v>0</v>
      </c>
      <c r="L653" s="30">
        <v>0</v>
      </c>
      <c r="M653" s="30">
        <v>0</v>
      </c>
      <c r="N653" s="30">
        <v>0</v>
      </c>
      <c r="O653" s="30">
        <v>0</v>
      </c>
      <c r="P653" s="30">
        <v>0</v>
      </c>
      <c r="Q653" s="30">
        <v>0</v>
      </c>
      <c r="R653" s="30">
        <v>0</v>
      </c>
      <c r="S653" s="30">
        <v>0</v>
      </c>
      <c r="T653" s="30">
        <v>0</v>
      </c>
      <c r="U653" s="30">
        <v>0</v>
      </c>
      <c r="V653" s="30">
        <v>0</v>
      </c>
      <c r="W653" s="30">
        <v>0</v>
      </c>
      <c r="X653" s="30">
        <v>0</v>
      </c>
      <c r="Y653" s="30">
        <v>0</v>
      </c>
      <c r="Z653" s="30">
        <v>0</v>
      </c>
      <c r="AA653" s="30">
        <v>0</v>
      </c>
      <c r="AB653" s="30">
        <v>0</v>
      </c>
      <c r="AC653" s="30">
        <v>0</v>
      </c>
      <c r="AD653" s="30">
        <v>0</v>
      </c>
      <c r="AE653" s="30">
        <v>0</v>
      </c>
      <c r="AF653" s="31">
        <v>0</v>
      </c>
      <c r="AG653" s="30">
        <v>0</v>
      </c>
      <c r="AH653" s="31">
        <v>0</v>
      </c>
      <c r="AI653" s="61" t="s">
        <v>37</v>
      </c>
      <c r="AJ653" s="15"/>
      <c r="AK653" s="20"/>
      <c r="AM653" s="20"/>
      <c r="AV653" s="15"/>
      <c r="AW653" s="15"/>
      <c r="AX653" s="15"/>
      <c r="AY653" s="15"/>
      <c r="AZ653" s="15"/>
      <c r="BA653" s="15"/>
      <c r="BB653" s="15"/>
      <c r="BC653" s="15"/>
      <c r="BD653" s="15"/>
      <c r="BE653" s="15"/>
      <c r="BF653" s="15"/>
      <c r="BG653" s="15"/>
      <c r="BH653" s="15"/>
      <c r="BI653" s="15"/>
      <c r="BJ653" s="15"/>
      <c r="BK653" s="15"/>
      <c r="BL653" s="15"/>
    </row>
    <row r="654" spans="1:64" ht="31.5" x14ac:dyDescent="0.25">
      <c r="A654" s="34" t="s">
        <v>1608</v>
      </c>
      <c r="B654" s="34" t="s">
        <v>449</v>
      </c>
      <c r="C654" s="34" t="s">
        <v>36</v>
      </c>
      <c r="D654" s="30">
        <v>0</v>
      </c>
      <c r="E654" s="30">
        <v>0</v>
      </c>
      <c r="F654" s="30">
        <v>0</v>
      </c>
      <c r="G654" s="30">
        <v>0</v>
      </c>
      <c r="H654" s="30">
        <v>0</v>
      </c>
      <c r="I654" s="30">
        <v>0</v>
      </c>
      <c r="J654" s="30">
        <v>0</v>
      </c>
      <c r="K654" s="30">
        <v>0</v>
      </c>
      <c r="L654" s="30">
        <v>0</v>
      </c>
      <c r="M654" s="30">
        <v>0</v>
      </c>
      <c r="N654" s="30">
        <v>0</v>
      </c>
      <c r="O654" s="30">
        <v>0</v>
      </c>
      <c r="P654" s="30">
        <v>0</v>
      </c>
      <c r="Q654" s="30">
        <v>0</v>
      </c>
      <c r="R654" s="30">
        <v>0</v>
      </c>
      <c r="S654" s="30">
        <v>0</v>
      </c>
      <c r="T654" s="30">
        <v>0</v>
      </c>
      <c r="U654" s="30">
        <v>0</v>
      </c>
      <c r="V654" s="30">
        <v>0</v>
      </c>
      <c r="W654" s="30">
        <v>0</v>
      </c>
      <c r="X654" s="30">
        <v>0</v>
      </c>
      <c r="Y654" s="30">
        <v>0</v>
      </c>
      <c r="Z654" s="30">
        <v>0</v>
      </c>
      <c r="AA654" s="30">
        <v>0</v>
      </c>
      <c r="AB654" s="30">
        <v>0</v>
      </c>
      <c r="AC654" s="30">
        <v>0</v>
      </c>
      <c r="AD654" s="30">
        <v>0</v>
      </c>
      <c r="AE654" s="30">
        <v>0</v>
      </c>
      <c r="AF654" s="31">
        <v>0</v>
      </c>
      <c r="AG654" s="30">
        <v>0</v>
      </c>
      <c r="AH654" s="31">
        <v>0</v>
      </c>
      <c r="AI654" s="61" t="s">
        <v>37</v>
      </c>
      <c r="AJ654" s="15"/>
      <c r="AK654" s="20"/>
      <c r="AM654" s="20"/>
      <c r="AV654" s="15"/>
      <c r="AW654" s="15"/>
      <c r="AX654" s="15"/>
      <c r="AY654" s="15"/>
      <c r="AZ654" s="15"/>
      <c r="BA654" s="15"/>
      <c r="BB654" s="15"/>
      <c r="BC654" s="15"/>
      <c r="BD654" s="15"/>
      <c r="BE654" s="15"/>
      <c r="BF654" s="15"/>
      <c r="BG654" s="15"/>
      <c r="BH654" s="15"/>
      <c r="BI654" s="15"/>
      <c r="BJ654" s="15"/>
      <c r="BK654" s="15"/>
      <c r="BL654" s="15"/>
    </row>
    <row r="655" spans="1:64" x14ac:dyDescent="0.25">
      <c r="A655" s="34" t="s">
        <v>1609</v>
      </c>
      <c r="B655" s="34" t="s">
        <v>451</v>
      </c>
      <c r="C655" s="34" t="s">
        <v>36</v>
      </c>
      <c r="D655" s="30">
        <f>SUM(D656:D659)</f>
        <v>14.911232</v>
      </c>
      <c r="E655" s="30">
        <f t="shared" ref="E655:AG655" si="198">SUM(E656:E659)</f>
        <v>0</v>
      </c>
      <c r="F655" s="30">
        <f t="shared" si="198"/>
        <v>8.411232</v>
      </c>
      <c r="G655" s="30">
        <f t="shared" si="198"/>
        <v>0</v>
      </c>
      <c r="H655" s="30">
        <f t="shared" si="198"/>
        <v>0</v>
      </c>
      <c r="I655" s="30">
        <f t="shared" si="198"/>
        <v>0</v>
      </c>
      <c r="J655" s="30">
        <f t="shared" si="198"/>
        <v>0</v>
      </c>
      <c r="K655" s="30">
        <f t="shared" si="198"/>
        <v>0</v>
      </c>
      <c r="L655" s="30">
        <f t="shared" si="198"/>
        <v>5</v>
      </c>
      <c r="M655" s="30">
        <f t="shared" si="198"/>
        <v>0</v>
      </c>
      <c r="N655" s="30">
        <f t="shared" si="198"/>
        <v>0</v>
      </c>
      <c r="O655" s="30">
        <f t="shared" si="198"/>
        <v>0</v>
      </c>
      <c r="P655" s="30">
        <f t="shared" si="198"/>
        <v>0</v>
      </c>
      <c r="Q655" s="30">
        <f t="shared" si="198"/>
        <v>0</v>
      </c>
      <c r="R655" s="30">
        <f t="shared" si="198"/>
        <v>0</v>
      </c>
      <c r="S655" s="30">
        <f t="shared" si="198"/>
        <v>8.5640897000000002</v>
      </c>
      <c r="T655" s="30">
        <f t="shared" si="198"/>
        <v>0</v>
      </c>
      <c r="U655" s="30">
        <f t="shared" si="198"/>
        <v>0</v>
      </c>
      <c r="V655" s="30">
        <f t="shared" si="198"/>
        <v>0</v>
      </c>
      <c r="W655" s="30">
        <f t="shared" si="198"/>
        <v>0</v>
      </c>
      <c r="X655" s="30">
        <f t="shared" si="198"/>
        <v>0</v>
      </c>
      <c r="Y655" s="30">
        <f t="shared" si="198"/>
        <v>5</v>
      </c>
      <c r="Z655" s="30">
        <f t="shared" si="198"/>
        <v>0</v>
      </c>
      <c r="AA655" s="30">
        <f t="shared" si="198"/>
        <v>0</v>
      </c>
      <c r="AB655" s="30">
        <f t="shared" si="198"/>
        <v>0</v>
      </c>
      <c r="AC655" s="30">
        <f>SUM(AC656:AC659)</f>
        <v>0</v>
      </c>
      <c r="AD655" s="30">
        <f t="shared" si="198"/>
        <v>0</v>
      </c>
      <c r="AE655" s="30">
        <f t="shared" si="198"/>
        <v>0</v>
      </c>
      <c r="AF655" s="31">
        <v>0</v>
      </c>
      <c r="AG655" s="30">
        <f t="shared" si="198"/>
        <v>0.15285770000000026</v>
      </c>
      <c r="AH655" s="31">
        <f t="shared" ref="AH655:AH659" si="199">AG655/F655</f>
        <v>1.8173045280406041E-2</v>
      </c>
      <c r="AI655" s="61" t="s">
        <v>37</v>
      </c>
      <c r="AJ655" s="15"/>
      <c r="AK655" s="20"/>
      <c r="AM655" s="20"/>
      <c r="AV655" s="15"/>
      <c r="AW655" s="15"/>
      <c r="AX655" s="15"/>
      <c r="AY655" s="15"/>
      <c r="AZ655" s="15"/>
      <c r="BA655" s="15"/>
      <c r="BB655" s="15"/>
      <c r="BC655" s="15"/>
      <c r="BD655" s="15"/>
      <c r="BE655" s="15"/>
      <c r="BF655" s="15"/>
      <c r="BG655" s="15"/>
      <c r="BH655" s="15"/>
      <c r="BI655" s="15"/>
      <c r="BJ655" s="15"/>
      <c r="BK655" s="15"/>
      <c r="BL655" s="15"/>
    </row>
    <row r="656" spans="1:64" ht="56.25" customHeight="1" x14ac:dyDescent="0.25">
      <c r="A656" s="38" t="s">
        <v>1609</v>
      </c>
      <c r="B656" s="38" t="s">
        <v>1610</v>
      </c>
      <c r="C656" s="38" t="s">
        <v>1611</v>
      </c>
      <c r="D656" s="52">
        <v>0.23481540000000001</v>
      </c>
      <c r="E656" s="67">
        <v>0</v>
      </c>
      <c r="F656" s="39">
        <v>0.23481540000000001</v>
      </c>
      <c r="G656" s="39">
        <v>0</v>
      </c>
      <c r="H656" s="39">
        <v>0</v>
      </c>
      <c r="I656" s="52">
        <v>0</v>
      </c>
      <c r="J656" s="39">
        <v>0</v>
      </c>
      <c r="K656" s="39" t="s">
        <v>1612</v>
      </c>
      <c r="L656" s="39">
        <v>2</v>
      </c>
      <c r="M656" s="39">
        <v>0</v>
      </c>
      <c r="N656" s="39">
        <v>0</v>
      </c>
      <c r="O656" s="39">
        <v>0</v>
      </c>
      <c r="P656" s="39">
        <v>0</v>
      </c>
      <c r="Q656" s="39">
        <v>0</v>
      </c>
      <c r="R656" s="39">
        <v>0</v>
      </c>
      <c r="S656" s="52">
        <v>0.2394414</v>
      </c>
      <c r="T656" s="39">
        <v>0</v>
      </c>
      <c r="U656" s="38">
        <v>0</v>
      </c>
      <c r="V656" s="38">
        <v>0</v>
      </c>
      <c r="W656" s="38">
        <v>0</v>
      </c>
      <c r="X656" s="38" t="s">
        <v>1612</v>
      </c>
      <c r="Y656" s="38">
        <v>2</v>
      </c>
      <c r="Z656" s="38">
        <v>0</v>
      </c>
      <c r="AA656" s="38">
        <v>0</v>
      </c>
      <c r="AB656" s="38">
        <v>0</v>
      </c>
      <c r="AC656" s="38">
        <v>0</v>
      </c>
      <c r="AD656" s="38">
        <v>0</v>
      </c>
      <c r="AE656" s="39">
        <f t="shared" ref="AE656:AE659" si="200">R656-E656</f>
        <v>0</v>
      </c>
      <c r="AF656" s="65">
        <v>0</v>
      </c>
      <c r="AG656" s="39">
        <f t="shared" ref="AG656:AG659" si="201">S656-F656</f>
        <v>4.6259999999999912E-3</v>
      </c>
      <c r="AH656" s="65">
        <f t="shared" si="199"/>
        <v>1.9700581818739279E-2</v>
      </c>
      <c r="AI656" s="39" t="s">
        <v>37</v>
      </c>
      <c r="AJ656" s="15"/>
      <c r="AK656" s="20"/>
      <c r="AM656" s="20"/>
      <c r="AV656" s="15"/>
      <c r="AW656" s="15"/>
      <c r="AX656" s="15"/>
      <c r="AY656" s="15"/>
      <c r="AZ656" s="15"/>
      <c r="BA656" s="15"/>
      <c r="BB656" s="15"/>
      <c r="BC656" s="15"/>
      <c r="BD656" s="15"/>
      <c r="BE656" s="15"/>
      <c r="BF656" s="15"/>
      <c r="BG656" s="15"/>
      <c r="BH656" s="15"/>
      <c r="BI656" s="15"/>
      <c r="BJ656" s="15"/>
      <c r="BK656" s="15"/>
      <c r="BL656" s="15"/>
    </row>
    <row r="657" spans="1:64" ht="31.5" x14ac:dyDescent="0.25">
      <c r="A657" s="38" t="s">
        <v>1609</v>
      </c>
      <c r="B657" s="38" t="s">
        <v>1613</v>
      </c>
      <c r="C657" s="38" t="s">
        <v>1614</v>
      </c>
      <c r="D657" s="52">
        <v>14.346767</v>
      </c>
      <c r="E657" s="68">
        <v>0</v>
      </c>
      <c r="F657" s="52">
        <v>7.8467669999999998</v>
      </c>
      <c r="G657" s="52">
        <v>0</v>
      </c>
      <c r="H657" s="52">
        <v>0</v>
      </c>
      <c r="I657" s="52">
        <v>0</v>
      </c>
      <c r="J657" s="52">
        <v>0</v>
      </c>
      <c r="K657" s="52" t="s">
        <v>1615</v>
      </c>
      <c r="L657" s="52">
        <v>1</v>
      </c>
      <c r="M657" s="39">
        <v>0</v>
      </c>
      <c r="N657" s="52">
        <v>0</v>
      </c>
      <c r="O657" s="39">
        <v>0</v>
      </c>
      <c r="P657" s="52">
        <v>0</v>
      </c>
      <c r="Q657" s="39">
        <v>0</v>
      </c>
      <c r="R657" s="39">
        <v>0</v>
      </c>
      <c r="S657" s="52">
        <v>8.0013483000000001</v>
      </c>
      <c r="T657" s="39">
        <v>0</v>
      </c>
      <c r="U657" s="38">
        <v>0</v>
      </c>
      <c r="V657" s="38">
        <v>0</v>
      </c>
      <c r="W657" s="38">
        <v>0</v>
      </c>
      <c r="X657" s="38" t="s">
        <v>1615</v>
      </c>
      <c r="Y657" s="38">
        <v>1</v>
      </c>
      <c r="Z657" s="38">
        <v>0</v>
      </c>
      <c r="AA657" s="38">
        <v>0</v>
      </c>
      <c r="AB657" s="38">
        <v>0</v>
      </c>
      <c r="AC657" s="38">
        <v>0</v>
      </c>
      <c r="AD657" s="38">
        <v>0</v>
      </c>
      <c r="AE657" s="39">
        <f t="shared" si="200"/>
        <v>0</v>
      </c>
      <c r="AF657" s="65">
        <v>0</v>
      </c>
      <c r="AG657" s="39">
        <f t="shared" si="201"/>
        <v>0.15458130000000025</v>
      </c>
      <c r="AH657" s="65">
        <f t="shared" si="199"/>
        <v>1.9699998738333922E-2</v>
      </c>
      <c r="AI657" s="39" t="s">
        <v>37</v>
      </c>
      <c r="AJ657" s="15"/>
      <c r="AK657" s="20"/>
      <c r="AM657" s="20"/>
      <c r="AV657" s="15"/>
      <c r="AW657" s="15"/>
      <c r="AX657" s="15"/>
      <c r="AY657" s="15"/>
      <c r="AZ657" s="15"/>
      <c r="BA657" s="15"/>
      <c r="BB657" s="15"/>
      <c r="BC657" s="15"/>
      <c r="BD657" s="15"/>
      <c r="BE657" s="15"/>
      <c r="BF657" s="15"/>
      <c r="BG657" s="15"/>
      <c r="BH657" s="15"/>
      <c r="BI657" s="15"/>
      <c r="BJ657" s="15"/>
      <c r="BK657" s="15"/>
      <c r="BL657" s="15"/>
    </row>
    <row r="658" spans="1:64" ht="31.5" x14ac:dyDescent="0.25">
      <c r="A658" s="38" t="s">
        <v>1609</v>
      </c>
      <c r="B658" s="38" t="s">
        <v>1616</v>
      </c>
      <c r="C658" s="38" t="s">
        <v>1617</v>
      </c>
      <c r="D658" s="52">
        <v>0.21808669999999999</v>
      </c>
      <c r="E658" s="68">
        <v>0</v>
      </c>
      <c r="F658" s="52">
        <v>0.21808669999999999</v>
      </c>
      <c r="G658" s="52">
        <v>0</v>
      </c>
      <c r="H658" s="52">
        <v>0</v>
      </c>
      <c r="I658" s="52">
        <v>0</v>
      </c>
      <c r="J658" s="52">
        <v>0</v>
      </c>
      <c r="K658" s="39" t="s">
        <v>1618</v>
      </c>
      <c r="L658" s="52">
        <v>1</v>
      </c>
      <c r="M658" s="39">
        <v>0</v>
      </c>
      <c r="N658" s="52">
        <v>0</v>
      </c>
      <c r="O658" s="39">
        <v>0</v>
      </c>
      <c r="P658" s="52">
        <v>0</v>
      </c>
      <c r="Q658" s="39">
        <v>0</v>
      </c>
      <c r="R658" s="39">
        <v>0</v>
      </c>
      <c r="S658" s="52">
        <v>0.1421</v>
      </c>
      <c r="T658" s="39">
        <v>0</v>
      </c>
      <c r="U658" s="38">
        <v>0</v>
      </c>
      <c r="V658" s="38">
        <v>0</v>
      </c>
      <c r="W658" s="38">
        <v>0</v>
      </c>
      <c r="X658" s="38" t="s">
        <v>1618</v>
      </c>
      <c r="Y658" s="38">
        <v>1</v>
      </c>
      <c r="Z658" s="38">
        <v>0</v>
      </c>
      <c r="AA658" s="38">
        <v>0</v>
      </c>
      <c r="AB658" s="38">
        <v>0</v>
      </c>
      <c r="AC658" s="38">
        <v>0</v>
      </c>
      <c r="AD658" s="38">
        <v>0</v>
      </c>
      <c r="AE658" s="39">
        <f t="shared" si="200"/>
        <v>0</v>
      </c>
      <c r="AF658" s="65">
        <v>0</v>
      </c>
      <c r="AG658" s="39">
        <f t="shared" si="201"/>
        <v>-7.598669999999999E-2</v>
      </c>
      <c r="AH658" s="65">
        <f t="shared" si="199"/>
        <v>-0.34842427346555288</v>
      </c>
      <c r="AI658" s="39" t="s">
        <v>469</v>
      </c>
      <c r="AJ658" s="15"/>
      <c r="AK658" s="20"/>
      <c r="AM658" s="20"/>
      <c r="AV658" s="15"/>
      <c r="AW658" s="15"/>
      <c r="AX658" s="15"/>
      <c r="AY658" s="15"/>
      <c r="AZ658" s="15"/>
      <c r="BA658" s="15"/>
      <c r="BB658" s="15"/>
      <c r="BC658" s="15"/>
      <c r="BD658" s="15"/>
      <c r="BE658" s="15"/>
      <c r="BF658" s="15"/>
      <c r="BG658" s="15"/>
      <c r="BH658" s="15"/>
      <c r="BI658" s="15"/>
      <c r="BJ658" s="15"/>
      <c r="BK658" s="15"/>
      <c r="BL658" s="15"/>
    </row>
    <row r="659" spans="1:64" ht="31.5" x14ac:dyDescent="0.25">
      <c r="A659" s="38" t="s">
        <v>1609</v>
      </c>
      <c r="B659" s="38" t="s">
        <v>1619</v>
      </c>
      <c r="C659" s="38" t="s">
        <v>1620</v>
      </c>
      <c r="D659" s="52">
        <v>0.11156290000000001</v>
      </c>
      <c r="E659" s="68">
        <v>0</v>
      </c>
      <c r="F659" s="52">
        <v>0.11156290000000001</v>
      </c>
      <c r="G659" s="52">
        <v>0</v>
      </c>
      <c r="H659" s="52">
        <v>0</v>
      </c>
      <c r="I659" s="52">
        <v>0</v>
      </c>
      <c r="J659" s="39">
        <v>0</v>
      </c>
      <c r="K659" s="39" t="s">
        <v>1621</v>
      </c>
      <c r="L659" s="52">
        <v>1</v>
      </c>
      <c r="M659" s="39">
        <v>0</v>
      </c>
      <c r="N659" s="52">
        <v>0</v>
      </c>
      <c r="O659" s="39">
        <v>0</v>
      </c>
      <c r="P659" s="52">
        <v>0</v>
      </c>
      <c r="Q659" s="39">
        <v>0</v>
      </c>
      <c r="R659" s="39">
        <v>0</v>
      </c>
      <c r="S659" s="52">
        <v>0.1812</v>
      </c>
      <c r="T659" s="39">
        <v>0</v>
      </c>
      <c r="U659" s="38">
        <v>0</v>
      </c>
      <c r="V659" s="38">
        <v>0</v>
      </c>
      <c r="W659" s="38">
        <v>0</v>
      </c>
      <c r="X659" s="38" t="s">
        <v>1621</v>
      </c>
      <c r="Y659" s="38">
        <v>1</v>
      </c>
      <c r="Z659" s="38">
        <v>0</v>
      </c>
      <c r="AA659" s="38">
        <v>0</v>
      </c>
      <c r="AB659" s="38">
        <v>0</v>
      </c>
      <c r="AC659" s="38">
        <v>0</v>
      </c>
      <c r="AD659" s="38">
        <v>0</v>
      </c>
      <c r="AE659" s="39">
        <f t="shared" si="200"/>
        <v>0</v>
      </c>
      <c r="AF659" s="65">
        <v>0</v>
      </c>
      <c r="AG659" s="39">
        <f t="shared" si="201"/>
        <v>6.9637099999999993E-2</v>
      </c>
      <c r="AH659" s="65">
        <f t="shared" si="199"/>
        <v>0.62419585722493753</v>
      </c>
      <c r="AI659" s="39" t="s">
        <v>473</v>
      </c>
      <c r="AJ659" s="15"/>
      <c r="AK659" s="20"/>
      <c r="AM659" s="20"/>
      <c r="AV659" s="15"/>
      <c r="AW659" s="15"/>
      <c r="AX659" s="15"/>
      <c r="AY659" s="15"/>
      <c r="AZ659" s="15"/>
      <c r="BA659" s="15"/>
      <c r="BB659" s="15"/>
      <c r="BC659" s="15"/>
      <c r="BD659" s="15"/>
      <c r="BE659" s="15"/>
      <c r="BF659" s="15"/>
      <c r="BG659" s="15"/>
      <c r="BH659" s="15"/>
      <c r="BI659" s="15"/>
      <c r="BJ659" s="15"/>
      <c r="BK659" s="15"/>
      <c r="BL659" s="15"/>
    </row>
  </sheetData>
  <mergeCells count="21">
    <mergeCell ref="A13:AI13"/>
    <mergeCell ref="A14:AI14"/>
    <mergeCell ref="A15:A19"/>
    <mergeCell ref="B15:B19"/>
    <mergeCell ref="C15:C19"/>
    <mergeCell ref="D15:D18"/>
    <mergeCell ref="E15:AD15"/>
    <mergeCell ref="AE15:AH17"/>
    <mergeCell ref="AI15:AI19"/>
    <mergeCell ref="E16:Q17"/>
    <mergeCell ref="R16:AD17"/>
    <mergeCell ref="F18:Q18"/>
    <mergeCell ref="S18:AD18"/>
    <mergeCell ref="AE18:AF18"/>
    <mergeCell ref="AG18:AH18"/>
    <mergeCell ref="A12:AI12"/>
    <mergeCell ref="A4:AI4"/>
    <mergeCell ref="A5:AI5"/>
    <mergeCell ref="A7:AI7"/>
    <mergeCell ref="A8:AI8"/>
    <mergeCell ref="A10:AI10"/>
  </mergeCells>
  <conditionalFormatting sqref="A52:C56 A59:C59 A610:B626 C610:C623 A627:C655 A177:C178 A545:C547 AI308:AI547 A584:C595 A22:C45 AI21:AI251 AI303:AI304 AF22:AF251 AH22:AH251 AF253:AF301 AH253:AI301 AF303:AF306 AH303:AH306 AF308:AF659 AH308:AH659">
    <cfRule type="containsBlanks" dxfId="595" priority="596">
      <formula>LEN(TRIM(A21))=0</formula>
    </cfRule>
  </conditionalFormatting>
  <conditionalFormatting sqref="A244:B245">
    <cfRule type="containsBlanks" dxfId="594" priority="470">
      <formula>LEN(TRIM(A244))=0</formula>
    </cfRule>
  </conditionalFormatting>
  <conditionalFormatting sqref="AI454">
    <cfRule type="containsBlanks" dxfId="593" priority="570">
      <formula>LEN(TRIM(AI454))=0</formula>
    </cfRule>
  </conditionalFormatting>
  <conditionalFormatting sqref="AI523">
    <cfRule type="containsBlanks" dxfId="592" priority="569">
      <formula>LEN(TRIM(AI523))=0</formula>
    </cfRule>
  </conditionalFormatting>
  <conditionalFormatting sqref="A262:B272">
    <cfRule type="containsBlanks" dxfId="591" priority="462">
      <formula>LEN(TRIM(A262))=0</formula>
    </cfRule>
  </conditionalFormatting>
  <conditionalFormatting sqref="A262:B272">
    <cfRule type="containsBlanks" dxfId="590" priority="461">
      <formula>LEN(TRIM(A262))=0</formula>
    </cfRule>
  </conditionalFormatting>
  <conditionalFormatting sqref="A280:B280">
    <cfRule type="containsBlanks" dxfId="589" priority="458">
      <formula>LEN(TRIM(A280))=0</formula>
    </cfRule>
  </conditionalFormatting>
  <conditionalFormatting sqref="C262:C272">
    <cfRule type="containsBlanks" dxfId="588" priority="460">
      <formula>LEN(TRIM(C262))=0</formula>
    </cfRule>
  </conditionalFormatting>
  <conditionalFormatting sqref="C262:C272">
    <cfRule type="containsBlanks" dxfId="587" priority="459">
      <formula>LEN(TRIM(C262))=0</formula>
    </cfRule>
  </conditionalFormatting>
  <conditionalFormatting sqref="A280:B280">
    <cfRule type="containsBlanks" dxfId="586" priority="457">
      <formula>LEN(TRIM(A280))=0</formula>
    </cfRule>
  </conditionalFormatting>
  <conditionalFormatting sqref="C280">
    <cfRule type="containsBlanks" dxfId="585" priority="456">
      <formula>LEN(TRIM(C280))=0</formula>
    </cfRule>
  </conditionalFormatting>
  <conditionalFormatting sqref="C521">
    <cfRule type="containsBlanks" dxfId="584" priority="368">
      <formula>LEN(TRIM(C521))=0</formula>
    </cfRule>
  </conditionalFormatting>
  <conditionalFormatting sqref="C280">
    <cfRule type="containsBlanks" dxfId="583" priority="455">
      <formula>LEN(TRIM(C280))=0</formula>
    </cfRule>
  </conditionalFormatting>
  <conditionalFormatting sqref="A284:B286">
    <cfRule type="containsBlanks" dxfId="582" priority="454">
      <formula>LEN(TRIM(A284))=0</formula>
    </cfRule>
  </conditionalFormatting>
  <conditionalFormatting sqref="B176">
    <cfRule type="containsBlanks" dxfId="581" priority="386">
      <formula>LEN(TRIM(B176))=0</formula>
    </cfRule>
  </conditionalFormatting>
  <conditionalFormatting sqref="A284:B286">
    <cfRule type="containsBlanks" dxfId="580" priority="453">
      <formula>LEN(TRIM(A284))=0</formula>
    </cfRule>
  </conditionalFormatting>
  <conditionalFormatting sqref="C284:C286">
    <cfRule type="containsBlanks" dxfId="579" priority="452">
      <formula>LEN(TRIM(C284))=0</formula>
    </cfRule>
  </conditionalFormatting>
  <conditionalFormatting sqref="C284:C286">
    <cfRule type="containsBlanks" dxfId="578" priority="451">
      <formula>LEN(TRIM(C284))=0</formula>
    </cfRule>
  </conditionalFormatting>
  <conditionalFormatting sqref="A303:B306">
    <cfRule type="containsBlanks" dxfId="577" priority="450">
      <formula>LEN(TRIM(A303))=0</formula>
    </cfRule>
  </conditionalFormatting>
  <conditionalFormatting sqref="A303:B306">
    <cfRule type="containsBlanks" dxfId="576" priority="449">
      <formula>LEN(TRIM(A303))=0</formula>
    </cfRule>
  </conditionalFormatting>
  <conditionalFormatting sqref="C303:C306">
    <cfRule type="containsBlanks" dxfId="575" priority="448">
      <formula>LEN(TRIM(C303))=0</formula>
    </cfRule>
  </conditionalFormatting>
  <conditionalFormatting sqref="C303:C306">
    <cfRule type="containsBlanks" dxfId="574" priority="447">
      <formula>LEN(TRIM(C303))=0</formula>
    </cfRule>
  </conditionalFormatting>
  <conditionalFormatting sqref="A314:B315">
    <cfRule type="containsBlanks" dxfId="573" priority="446">
      <formula>LEN(TRIM(A314))=0</formula>
    </cfRule>
  </conditionalFormatting>
  <conditionalFormatting sqref="A314:B315">
    <cfRule type="containsBlanks" dxfId="572" priority="445">
      <formula>LEN(TRIM(A314))=0</formula>
    </cfRule>
  </conditionalFormatting>
  <conditionalFormatting sqref="C314:C315">
    <cfRule type="containsBlanks" dxfId="571" priority="444">
      <formula>LEN(TRIM(C314))=0</formula>
    </cfRule>
  </conditionalFormatting>
  <conditionalFormatting sqref="A317:B318">
    <cfRule type="containsBlanks" dxfId="570" priority="443">
      <formula>LEN(TRIM(A317))=0</formula>
    </cfRule>
  </conditionalFormatting>
  <conditionalFormatting sqref="A317:B318">
    <cfRule type="containsBlanks" dxfId="569" priority="442">
      <formula>LEN(TRIM(A317))=0</formula>
    </cfRule>
  </conditionalFormatting>
  <conditionalFormatting sqref="C317:C318">
    <cfRule type="containsBlanks" dxfId="568" priority="441">
      <formula>LEN(TRIM(C317))=0</formula>
    </cfRule>
  </conditionalFormatting>
  <conditionalFormatting sqref="A367:B368">
    <cfRule type="containsBlanks" dxfId="567" priority="440">
      <formula>LEN(TRIM(A367))=0</formula>
    </cfRule>
  </conditionalFormatting>
  <conditionalFormatting sqref="A367:B368">
    <cfRule type="containsBlanks" dxfId="566" priority="439">
      <formula>LEN(TRIM(A367))=0</formula>
    </cfRule>
  </conditionalFormatting>
  <conditionalFormatting sqref="C367:C368">
    <cfRule type="containsBlanks" dxfId="565" priority="438">
      <formula>LEN(TRIM(C367))=0</formula>
    </cfRule>
  </conditionalFormatting>
  <conditionalFormatting sqref="A369:B369">
    <cfRule type="containsBlanks" dxfId="564" priority="437">
      <formula>LEN(TRIM(A369))=0</formula>
    </cfRule>
  </conditionalFormatting>
  <conditionalFormatting sqref="A369:B369">
    <cfRule type="containsBlanks" dxfId="563" priority="436">
      <formula>LEN(TRIM(A369))=0</formula>
    </cfRule>
  </conditionalFormatting>
  <conditionalFormatting sqref="C369">
    <cfRule type="containsBlanks" dxfId="562" priority="435">
      <formula>LEN(TRIM(C369))=0</formula>
    </cfRule>
  </conditionalFormatting>
  <conditionalFormatting sqref="A370:B373">
    <cfRule type="containsBlanks" dxfId="561" priority="434">
      <formula>LEN(TRIM(A370))=0</formula>
    </cfRule>
  </conditionalFormatting>
  <conditionalFormatting sqref="A370:B373">
    <cfRule type="containsBlanks" dxfId="560" priority="433">
      <formula>LEN(TRIM(A370))=0</formula>
    </cfRule>
  </conditionalFormatting>
  <conditionalFormatting sqref="C370:C373">
    <cfRule type="containsBlanks" dxfId="559" priority="432">
      <formula>LEN(TRIM(C370))=0</formula>
    </cfRule>
  </conditionalFormatting>
  <conditionalFormatting sqref="A376:B377">
    <cfRule type="containsBlanks" dxfId="558" priority="431">
      <formula>LEN(TRIM(A376))=0</formula>
    </cfRule>
  </conditionalFormatting>
  <conditionalFormatting sqref="A376:B377">
    <cfRule type="containsBlanks" dxfId="557" priority="430">
      <formula>LEN(TRIM(A376))=0</formula>
    </cfRule>
  </conditionalFormatting>
  <conditionalFormatting sqref="C376:C377">
    <cfRule type="containsBlanks" dxfId="556" priority="429">
      <formula>LEN(TRIM(C376))=0</formula>
    </cfRule>
  </conditionalFormatting>
  <conditionalFormatting sqref="A381:B384">
    <cfRule type="containsBlanks" dxfId="555" priority="428">
      <formula>LEN(TRIM(A381))=0</formula>
    </cfRule>
  </conditionalFormatting>
  <conditionalFormatting sqref="A381:B384">
    <cfRule type="containsBlanks" dxfId="554" priority="427">
      <formula>LEN(TRIM(A381))=0</formula>
    </cfRule>
  </conditionalFormatting>
  <conditionalFormatting sqref="C381:C384">
    <cfRule type="containsBlanks" dxfId="553" priority="426">
      <formula>LEN(TRIM(C381))=0</formula>
    </cfRule>
  </conditionalFormatting>
  <conditionalFormatting sqref="A412:B412">
    <cfRule type="containsBlanks" dxfId="552" priority="425">
      <formula>LEN(TRIM(A412))=0</formula>
    </cfRule>
  </conditionalFormatting>
  <conditionalFormatting sqref="A412:B412">
    <cfRule type="containsBlanks" dxfId="551" priority="424">
      <formula>LEN(TRIM(A412))=0</formula>
    </cfRule>
  </conditionalFormatting>
  <conditionalFormatting sqref="C412">
    <cfRule type="containsBlanks" dxfId="550" priority="423">
      <formula>LEN(TRIM(C412))=0</formula>
    </cfRule>
  </conditionalFormatting>
  <conditionalFormatting sqref="A441:B441">
    <cfRule type="containsBlanks" dxfId="549" priority="422">
      <formula>LEN(TRIM(A441))=0</formula>
    </cfRule>
  </conditionalFormatting>
  <conditionalFormatting sqref="A441:B441">
    <cfRule type="containsBlanks" dxfId="548" priority="421">
      <formula>LEN(TRIM(A441))=0</formula>
    </cfRule>
  </conditionalFormatting>
  <conditionalFormatting sqref="C441">
    <cfRule type="containsBlanks" dxfId="547" priority="420">
      <formula>LEN(TRIM(C441))=0</formula>
    </cfRule>
  </conditionalFormatting>
  <conditionalFormatting sqref="A442:B444">
    <cfRule type="containsBlanks" dxfId="546" priority="419">
      <formula>LEN(TRIM(A442))=0</formula>
    </cfRule>
  </conditionalFormatting>
  <conditionalFormatting sqref="A442:B444">
    <cfRule type="containsBlanks" dxfId="545" priority="418">
      <formula>LEN(TRIM(A442))=0</formula>
    </cfRule>
  </conditionalFormatting>
  <conditionalFormatting sqref="C442:C444">
    <cfRule type="containsBlanks" dxfId="544" priority="417">
      <formula>LEN(TRIM(C442))=0</formula>
    </cfRule>
  </conditionalFormatting>
  <conditionalFormatting sqref="A527:B528">
    <cfRule type="containsBlanks" dxfId="543" priority="416">
      <formula>LEN(TRIM(A527))=0</formula>
    </cfRule>
  </conditionalFormatting>
  <conditionalFormatting sqref="A527:B528">
    <cfRule type="containsBlanks" dxfId="542" priority="415">
      <formula>LEN(TRIM(A527))=0</formula>
    </cfRule>
  </conditionalFormatting>
  <conditionalFormatting sqref="C527:C528">
    <cfRule type="containsBlanks" dxfId="541" priority="414">
      <formula>LEN(TRIM(C527))=0</formula>
    </cfRule>
  </conditionalFormatting>
  <conditionalFormatting sqref="A538:B538">
    <cfRule type="containsBlanks" dxfId="540" priority="413">
      <formula>LEN(TRIM(A538))=0</formula>
    </cfRule>
  </conditionalFormatting>
  <conditionalFormatting sqref="A538:B538">
    <cfRule type="containsBlanks" dxfId="539" priority="412">
      <formula>LEN(TRIM(A538))=0</formula>
    </cfRule>
  </conditionalFormatting>
  <conditionalFormatting sqref="C538">
    <cfRule type="containsBlanks" dxfId="538" priority="411">
      <formula>LEN(TRIM(C538))=0</formula>
    </cfRule>
  </conditionalFormatting>
  <conditionalFormatting sqref="A541:B541">
    <cfRule type="containsBlanks" dxfId="537" priority="410">
      <formula>LEN(TRIM(A541))=0</formula>
    </cfRule>
  </conditionalFormatting>
  <conditionalFormatting sqref="A541:B541">
    <cfRule type="containsBlanks" dxfId="536" priority="409">
      <formula>LEN(TRIM(A541))=0</formula>
    </cfRule>
  </conditionalFormatting>
  <conditionalFormatting sqref="C541">
    <cfRule type="containsBlanks" dxfId="535" priority="408">
      <formula>LEN(TRIM(C541))=0</formula>
    </cfRule>
  </conditionalFormatting>
  <conditionalFormatting sqref="A542:B544">
    <cfRule type="containsBlanks" dxfId="534" priority="407">
      <formula>LEN(TRIM(A542))=0</formula>
    </cfRule>
  </conditionalFormatting>
  <conditionalFormatting sqref="A542:B544">
    <cfRule type="containsBlanks" dxfId="533" priority="406">
      <formula>LEN(TRIM(A542))=0</formula>
    </cfRule>
  </conditionalFormatting>
  <conditionalFormatting sqref="C542:C544">
    <cfRule type="containsBlanks" dxfId="532" priority="405">
      <formula>LEN(TRIM(C542))=0</formula>
    </cfRule>
  </conditionalFormatting>
  <conditionalFormatting sqref="B21">
    <cfRule type="containsBlanks" dxfId="531" priority="404">
      <formula>LEN(TRIM(B21))=0</formula>
    </cfRule>
  </conditionalFormatting>
  <conditionalFormatting sqref="A179:B179">
    <cfRule type="containsBlanks" dxfId="530" priority="403">
      <formula>LEN(TRIM(A179))=0</formula>
    </cfRule>
  </conditionalFormatting>
  <conditionalFormatting sqref="A179:B179">
    <cfRule type="containsBlanks" dxfId="529" priority="402">
      <formula>LEN(TRIM(A179))=0</formula>
    </cfRule>
  </conditionalFormatting>
  <conditionalFormatting sqref="C179">
    <cfRule type="containsBlanks" dxfId="528" priority="401">
      <formula>LEN(TRIM(C179))=0</formula>
    </cfRule>
  </conditionalFormatting>
  <conditionalFormatting sqref="A60:C60">
    <cfRule type="containsBlanks" dxfId="527" priority="400">
      <formula>LEN(TRIM(A60))=0</formula>
    </cfRule>
  </conditionalFormatting>
  <conditionalFormatting sqref="A68:B68">
    <cfRule type="containsBlanks" dxfId="526" priority="399">
      <formula>LEN(TRIM(A68))=0</formula>
    </cfRule>
  </conditionalFormatting>
  <conditionalFormatting sqref="A68:B68">
    <cfRule type="containsBlanks" dxfId="525" priority="398">
      <formula>LEN(TRIM(A68))=0</formula>
    </cfRule>
  </conditionalFormatting>
  <conditionalFormatting sqref="C68">
    <cfRule type="containsBlanks" dxfId="524" priority="397">
      <formula>LEN(TRIM(C68))=0</formula>
    </cfRule>
  </conditionalFormatting>
  <conditionalFormatting sqref="C68">
    <cfRule type="containsBlanks" dxfId="523" priority="396">
      <formula>LEN(TRIM(C68))=0</formula>
    </cfRule>
  </conditionalFormatting>
  <conditionalFormatting sqref="A155:C155">
    <cfRule type="containsBlanks" dxfId="522" priority="395">
      <formula>LEN(TRIM(A155))=0</formula>
    </cfRule>
  </conditionalFormatting>
  <conditionalFormatting sqref="A160:B162">
    <cfRule type="containsBlanks" dxfId="521" priority="394">
      <formula>LEN(TRIM(A160))=0</formula>
    </cfRule>
  </conditionalFormatting>
  <conditionalFormatting sqref="A160:B162">
    <cfRule type="containsBlanks" dxfId="520" priority="393">
      <formula>LEN(TRIM(A160))=0</formula>
    </cfRule>
  </conditionalFormatting>
  <conditionalFormatting sqref="C160:C162">
    <cfRule type="containsBlanks" dxfId="519" priority="392">
      <formula>LEN(TRIM(C160))=0</formula>
    </cfRule>
  </conditionalFormatting>
  <conditionalFormatting sqref="C160:C162">
    <cfRule type="containsBlanks" dxfId="518" priority="391">
      <formula>LEN(TRIM(C160))=0</formula>
    </cfRule>
  </conditionalFormatting>
  <conditionalFormatting sqref="A180:B180">
    <cfRule type="containsBlanks" dxfId="517" priority="390">
      <formula>LEN(TRIM(A180))=0</formula>
    </cfRule>
  </conditionalFormatting>
  <conditionalFormatting sqref="A180:B180">
    <cfRule type="containsBlanks" dxfId="516" priority="389">
      <formula>LEN(TRIM(A180))=0</formula>
    </cfRule>
  </conditionalFormatting>
  <conditionalFormatting sqref="C180">
    <cfRule type="containsBlanks" dxfId="515" priority="388">
      <formula>LEN(TRIM(C180))=0</formula>
    </cfRule>
  </conditionalFormatting>
  <conditionalFormatting sqref="C180">
    <cfRule type="containsBlanks" dxfId="514" priority="387">
      <formula>LEN(TRIM(C180))=0</formula>
    </cfRule>
  </conditionalFormatting>
  <conditionalFormatting sqref="A307:B310">
    <cfRule type="containsBlanks" dxfId="513" priority="385">
      <formula>LEN(TRIM(A307))=0</formula>
    </cfRule>
  </conditionalFormatting>
  <conditionalFormatting sqref="A307:B310">
    <cfRule type="containsBlanks" dxfId="512" priority="384">
      <formula>LEN(TRIM(A307))=0</formula>
    </cfRule>
  </conditionalFormatting>
  <conditionalFormatting sqref="C307:C310">
    <cfRule type="containsBlanks" dxfId="511" priority="383">
      <formula>LEN(TRIM(C307))=0</formula>
    </cfRule>
  </conditionalFormatting>
  <conditionalFormatting sqref="C307:C310">
    <cfRule type="containsBlanks" dxfId="510" priority="382">
      <formula>LEN(TRIM(C307))=0</formula>
    </cfRule>
  </conditionalFormatting>
  <conditionalFormatting sqref="A336:C337">
    <cfRule type="containsBlanks" dxfId="509" priority="381">
      <formula>LEN(TRIM(A336))=0</formula>
    </cfRule>
  </conditionalFormatting>
  <conditionalFormatting sqref="C456:C520">
    <cfRule type="containsBlanks" dxfId="508" priority="380">
      <formula>LEN(TRIM(C456))=0</formula>
    </cfRule>
  </conditionalFormatting>
  <conditionalFormatting sqref="A413:B413">
    <cfRule type="containsBlanks" dxfId="507" priority="379">
      <formula>LEN(TRIM(A413))=0</formula>
    </cfRule>
  </conditionalFormatting>
  <conditionalFormatting sqref="A413:B413">
    <cfRule type="containsBlanks" dxfId="506" priority="378">
      <formula>LEN(TRIM(A413))=0</formula>
    </cfRule>
  </conditionalFormatting>
  <conditionalFormatting sqref="C413">
    <cfRule type="containsBlanks" dxfId="505" priority="377">
      <formula>LEN(TRIM(C413))=0</formula>
    </cfRule>
  </conditionalFormatting>
  <conditionalFormatting sqref="A426:B426">
    <cfRule type="containsBlanks" dxfId="504" priority="376">
      <formula>LEN(TRIM(A426))=0</formula>
    </cfRule>
  </conditionalFormatting>
  <conditionalFormatting sqref="A426:B426">
    <cfRule type="containsBlanks" dxfId="503" priority="375">
      <formula>LEN(TRIM(A426))=0</formula>
    </cfRule>
  </conditionalFormatting>
  <conditionalFormatting sqref="C426">
    <cfRule type="containsBlanks" dxfId="502" priority="374">
      <formula>LEN(TRIM(C426))=0</formula>
    </cfRule>
  </conditionalFormatting>
  <conditionalFormatting sqref="A432:C434">
    <cfRule type="containsBlanks" dxfId="501" priority="373">
      <formula>LEN(TRIM(A432))=0</formula>
    </cfRule>
  </conditionalFormatting>
  <conditionalFormatting sqref="A436:C436">
    <cfRule type="containsBlanks" dxfId="500" priority="372">
      <formula>LEN(TRIM(A436))=0</formula>
    </cfRule>
  </conditionalFormatting>
  <conditionalFormatting sqref="A445:B447">
    <cfRule type="containsBlanks" dxfId="499" priority="371">
      <formula>LEN(TRIM(A445))=0</formula>
    </cfRule>
  </conditionalFormatting>
  <conditionalFormatting sqref="A445:B447">
    <cfRule type="containsBlanks" dxfId="498" priority="370">
      <formula>LEN(TRIM(A445))=0</formula>
    </cfRule>
  </conditionalFormatting>
  <conditionalFormatting sqref="C445:C447">
    <cfRule type="containsBlanks" dxfId="497" priority="369">
      <formula>LEN(TRIM(C445))=0</formula>
    </cfRule>
  </conditionalFormatting>
  <conditionalFormatting sqref="A456:B521">
    <cfRule type="containsBlanks" dxfId="496" priority="367">
      <formula>LEN(TRIM(A456))=0</formula>
    </cfRule>
  </conditionalFormatting>
  <conditionalFormatting sqref="A456:B521">
    <cfRule type="containsBlanks" dxfId="495" priority="366">
      <formula>LEN(TRIM(A456))=0</formula>
    </cfRule>
  </conditionalFormatting>
  <conditionalFormatting sqref="AI531:AI532">
    <cfRule type="containsBlanks" dxfId="494" priority="556">
      <formula>LEN(TRIM(AI531))=0</formula>
    </cfRule>
  </conditionalFormatting>
  <conditionalFormatting sqref="AI449">
    <cfRule type="containsBlanks" dxfId="493" priority="564">
      <formula>LEN(TRIM(AI449))=0</formula>
    </cfRule>
  </conditionalFormatting>
  <conditionalFormatting sqref="AI450">
    <cfRule type="containsBlanks" dxfId="492" priority="563">
      <formula>LEN(TRIM(AI450))=0</formula>
    </cfRule>
  </conditionalFormatting>
  <conditionalFormatting sqref="AI451">
    <cfRule type="containsBlanks" dxfId="491" priority="562">
      <formula>LEN(TRIM(AI451))=0</formula>
    </cfRule>
  </conditionalFormatting>
  <conditionalFormatting sqref="AI454">
    <cfRule type="containsBlanks" dxfId="490" priority="561">
      <formula>LEN(TRIM(AI454))=0</formula>
    </cfRule>
  </conditionalFormatting>
  <conditionalFormatting sqref="AI522">
    <cfRule type="containsBlanks" dxfId="489" priority="560">
      <formula>LEN(TRIM(AI522))=0</formula>
    </cfRule>
  </conditionalFormatting>
  <conditionalFormatting sqref="AI523">
    <cfRule type="containsBlanks" dxfId="488" priority="559">
      <formula>LEN(TRIM(AI523))=0</formula>
    </cfRule>
  </conditionalFormatting>
  <conditionalFormatting sqref="AI524">
    <cfRule type="containsBlanks" dxfId="487" priority="558">
      <formula>LEN(TRIM(AI524))=0</formula>
    </cfRule>
  </conditionalFormatting>
  <conditionalFormatting sqref="AI530">
    <cfRule type="containsBlanks" dxfId="486" priority="557">
      <formula>LEN(TRIM(AI530))=0</formula>
    </cfRule>
  </conditionalFormatting>
  <conditionalFormatting sqref="A359:B359 A385:B385 A425:B425 A454:B455 A451:B452 A173:C175 A51:C51 A58:C58 A61:C63 A163:C165 A176 C176 A181:C243 A249:C261 A311:C313 A333:C335 A360:C366 A374:C375 A378:C378 A380:C380 A448:C450 A522:C526 A529:C537 A583:C583 A437:C440 A98:C154 A78:C80 A338:C358 C21 A548:C552">
    <cfRule type="containsBlanks" dxfId="485" priority="555">
      <formula>LEN(TRIM(A21))=0</formula>
    </cfRule>
  </conditionalFormatting>
  <conditionalFormatting sqref="A47:B48 A539:B540 A279:B279 A302:B302 A69:B75 A170:B170 A553:B579 A582:B582 A597:B609 A83:B96 A158:B159 A316:B316 A21">
    <cfRule type="containsBlanks" dxfId="484" priority="554">
      <formula>LEN(TRIM(A21))=0</formula>
    </cfRule>
  </conditionalFormatting>
  <conditionalFormatting sqref="A279:B279 A302:B302 A359:B359 A385:B385 A425:B425 A454:B455 A451:B452 A69:B75 A170:B170 A553:B579 A582:B582 A597:B609 A47:B48 A83:B96 A158:B159 A316:B316 A539:B540 A21">
    <cfRule type="containsBlanks" dxfId="483" priority="553">
      <formula>LEN(TRIM(A21))=0</formula>
    </cfRule>
  </conditionalFormatting>
  <conditionalFormatting sqref="C626 C279 C302 C359 C385 C425 C454:C455 C451:C452 C69:C75 C170 C553:C579 C582 C597:C609 C47:C48 C83:C96 C158:C159 C316 C539:C540">
    <cfRule type="containsBlanks" dxfId="482" priority="552">
      <formula>LEN(TRIM(C47))=0</formula>
    </cfRule>
  </conditionalFormatting>
  <conditionalFormatting sqref="C73:C75 C170 C83:C96 C158:C159">
    <cfRule type="containsBlanks" dxfId="481" priority="551">
      <formula>LEN(TRIM(C73))=0</formula>
    </cfRule>
  </conditionalFormatting>
  <conditionalFormatting sqref="C624:C625">
    <cfRule type="containsBlanks" dxfId="480" priority="550">
      <formula>LEN(TRIM(C624))=0</formula>
    </cfRule>
  </conditionalFormatting>
  <conditionalFormatting sqref="A281:B283">
    <cfRule type="containsBlanks" dxfId="479" priority="549">
      <formula>LEN(TRIM(A281))=0</formula>
    </cfRule>
  </conditionalFormatting>
  <conditionalFormatting sqref="A281:B283">
    <cfRule type="containsBlanks" dxfId="478" priority="548">
      <formula>LEN(TRIM(A281))=0</formula>
    </cfRule>
  </conditionalFormatting>
  <conditionalFormatting sqref="C281:C283">
    <cfRule type="containsBlanks" dxfId="477" priority="547">
      <formula>LEN(TRIM(C281))=0</formula>
    </cfRule>
  </conditionalFormatting>
  <conditionalFormatting sqref="A273:B278">
    <cfRule type="containsBlanks" dxfId="476" priority="546">
      <formula>LEN(TRIM(A273))=0</formula>
    </cfRule>
  </conditionalFormatting>
  <conditionalFormatting sqref="A273:B278">
    <cfRule type="containsBlanks" dxfId="475" priority="545">
      <formula>LEN(TRIM(A273))=0</formula>
    </cfRule>
  </conditionalFormatting>
  <conditionalFormatting sqref="C273:C278">
    <cfRule type="containsBlanks" dxfId="474" priority="544">
      <formula>LEN(TRIM(C273))=0</formula>
    </cfRule>
  </conditionalFormatting>
  <conditionalFormatting sqref="A287:B301">
    <cfRule type="containsBlanks" dxfId="473" priority="543">
      <formula>LEN(TRIM(A287))=0</formula>
    </cfRule>
  </conditionalFormatting>
  <conditionalFormatting sqref="A287:B301">
    <cfRule type="containsBlanks" dxfId="472" priority="542">
      <formula>LEN(TRIM(A287))=0</formula>
    </cfRule>
  </conditionalFormatting>
  <conditionalFormatting sqref="C287:C301">
    <cfRule type="containsBlanks" dxfId="471" priority="541">
      <formula>LEN(TRIM(C287))=0</formula>
    </cfRule>
  </conditionalFormatting>
  <conditionalFormatting sqref="A319:B332">
    <cfRule type="containsBlanks" dxfId="470" priority="540">
      <formula>LEN(TRIM(A319))=0</formula>
    </cfRule>
  </conditionalFormatting>
  <conditionalFormatting sqref="A319:B332">
    <cfRule type="containsBlanks" dxfId="469" priority="539">
      <formula>LEN(TRIM(A319))=0</formula>
    </cfRule>
  </conditionalFormatting>
  <conditionalFormatting sqref="C319:C332">
    <cfRule type="containsBlanks" dxfId="468" priority="538">
      <formula>LEN(TRIM(C319))=0</formula>
    </cfRule>
  </conditionalFormatting>
  <conditionalFormatting sqref="A386:B411">
    <cfRule type="containsBlanks" dxfId="467" priority="537">
      <formula>LEN(TRIM(A386))=0</formula>
    </cfRule>
  </conditionalFormatting>
  <conditionalFormatting sqref="A386:B411">
    <cfRule type="containsBlanks" dxfId="466" priority="536">
      <formula>LEN(TRIM(A386))=0</formula>
    </cfRule>
  </conditionalFormatting>
  <conditionalFormatting sqref="C386:C411">
    <cfRule type="containsBlanks" dxfId="465" priority="535">
      <formula>LEN(TRIM(C386))=0</formula>
    </cfRule>
  </conditionalFormatting>
  <conditionalFormatting sqref="A427:B431">
    <cfRule type="containsBlanks" dxfId="464" priority="534">
      <formula>LEN(TRIM(A427))=0</formula>
    </cfRule>
  </conditionalFormatting>
  <conditionalFormatting sqref="A427:B431">
    <cfRule type="containsBlanks" dxfId="463" priority="533">
      <formula>LEN(TRIM(A427))=0</formula>
    </cfRule>
  </conditionalFormatting>
  <conditionalFormatting sqref="C427:C431">
    <cfRule type="containsBlanks" dxfId="462" priority="532">
      <formula>LEN(TRIM(C427))=0</formula>
    </cfRule>
  </conditionalFormatting>
  <conditionalFormatting sqref="A453:B453">
    <cfRule type="containsBlanks" dxfId="461" priority="531">
      <formula>LEN(TRIM(A453))=0</formula>
    </cfRule>
  </conditionalFormatting>
  <conditionalFormatting sqref="A453:B453">
    <cfRule type="containsBlanks" dxfId="460" priority="530">
      <formula>LEN(TRIM(A453))=0</formula>
    </cfRule>
  </conditionalFormatting>
  <conditionalFormatting sqref="C453">
    <cfRule type="containsBlanks" dxfId="459" priority="529">
      <formula>LEN(TRIM(C453))=0</formula>
    </cfRule>
  </conditionalFormatting>
  <conditionalFormatting sqref="A49:B50">
    <cfRule type="containsBlanks" dxfId="458" priority="528">
      <formula>LEN(TRIM(A49))=0</formula>
    </cfRule>
  </conditionalFormatting>
  <conditionalFormatting sqref="A49:B50">
    <cfRule type="containsBlanks" dxfId="457" priority="527">
      <formula>LEN(TRIM(A49))=0</formula>
    </cfRule>
  </conditionalFormatting>
  <conditionalFormatting sqref="A49:B50">
    <cfRule type="containsBlanks" dxfId="456" priority="526">
      <formula>LEN(TRIM(A49))=0</formula>
    </cfRule>
  </conditionalFormatting>
  <conditionalFormatting sqref="C49:C50">
    <cfRule type="containsBlanks" dxfId="455" priority="525">
      <formula>LEN(TRIM(C49))=0</formula>
    </cfRule>
  </conditionalFormatting>
  <conditionalFormatting sqref="AI191">
    <cfRule type="containsBlanks" dxfId="454" priority="590">
      <formula>LEN(TRIM(AI191))=0</formula>
    </cfRule>
  </conditionalFormatting>
  <conditionalFormatting sqref="AI194">
    <cfRule type="containsBlanks" dxfId="453" priority="589">
      <formula>LEN(TRIM(AI194))=0</formula>
    </cfRule>
  </conditionalFormatting>
  <conditionalFormatting sqref="AI182">
    <cfRule type="containsBlanks" dxfId="452" priority="592">
      <formula>LEN(TRIM(AI182))=0</formula>
    </cfRule>
  </conditionalFormatting>
  <conditionalFormatting sqref="AI190">
    <cfRule type="containsBlanks" dxfId="451" priority="591">
      <formula>LEN(TRIM(AI190))=0</formula>
    </cfRule>
  </conditionalFormatting>
  <conditionalFormatting sqref="AI184">
    <cfRule type="containsBlanks" dxfId="450" priority="593">
      <formula>LEN(TRIM(AI184))=0</formula>
    </cfRule>
  </conditionalFormatting>
  <conditionalFormatting sqref="AI187">
    <cfRule type="containsBlanks" dxfId="449" priority="595">
      <formula>LEN(TRIM(AI187))=0</formula>
    </cfRule>
  </conditionalFormatting>
  <conditionalFormatting sqref="AI186">
    <cfRule type="containsBlanks" dxfId="448" priority="594">
      <formula>LEN(TRIM(AI186))=0</formula>
    </cfRule>
  </conditionalFormatting>
  <conditionalFormatting sqref="AI201">
    <cfRule type="containsBlanks" dxfId="447" priority="585">
      <formula>LEN(TRIM(AI201))=0</formula>
    </cfRule>
  </conditionalFormatting>
  <conditionalFormatting sqref="AI197">
    <cfRule type="containsBlanks" dxfId="446" priority="587">
      <formula>LEN(TRIM(AI197))=0</formula>
    </cfRule>
  </conditionalFormatting>
  <conditionalFormatting sqref="AI200">
    <cfRule type="containsBlanks" dxfId="445" priority="586">
      <formula>LEN(TRIM(AI200))=0</formula>
    </cfRule>
  </conditionalFormatting>
  <conditionalFormatting sqref="AI202">
    <cfRule type="containsBlanks" dxfId="444" priority="584">
      <formula>LEN(TRIM(AI202))=0</formula>
    </cfRule>
  </conditionalFormatting>
  <conditionalFormatting sqref="AI195">
    <cfRule type="containsBlanks" dxfId="443" priority="588">
      <formula>LEN(TRIM(AI195))=0</formula>
    </cfRule>
  </conditionalFormatting>
  <conditionalFormatting sqref="AI207:AI243">
    <cfRule type="containsBlanks" dxfId="442" priority="582">
      <formula>LEN(TRIM(AI207))=0</formula>
    </cfRule>
  </conditionalFormatting>
  <conditionalFormatting sqref="AI206">
    <cfRule type="containsBlanks" dxfId="441" priority="583">
      <formula>LEN(TRIM(AI206))=0</formula>
    </cfRule>
  </conditionalFormatting>
  <conditionalFormatting sqref="AI453">
    <cfRule type="containsBlanks" dxfId="440" priority="571">
      <formula>LEN(TRIM(AI453))=0</formula>
    </cfRule>
  </conditionalFormatting>
  <conditionalFormatting sqref="AI449">
    <cfRule type="containsBlanks" dxfId="439" priority="573">
      <formula>LEN(TRIM(AI449))=0</formula>
    </cfRule>
  </conditionalFormatting>
  <conditionalFormatting sqref="AI451">
    <cfRule type="containsBlanks" dxfId="438" priority="572">
      <formula>LEN(TRIM(AI451))=0</formula>
    </cfRule>
  </conditionalFormatting>
  <conditionalFormatting sqref="AI527">
    <cfRule type="containsBlanks" dxfId="437" priority="567">
      <formula>LEN(TRIM(AI527))=0</formula>
    </cfRule>
  </conditionalFormatting>
  <conditionalFormatting sqref="AI246">
    <cfRule type="containsBlanks" dxfId="436" priority="581">
      <formula>LEN(TRIM(AI246))=0</formula>
    </cfRule>
  </conditionalFormatting>
  <conditionalFormatting sqref="AI247">
    <cfRule type="containsBlanks" dxfId="435" priority="580">
      <formula>LEN(TRIM(AI247))=0</formula>
    </cfRule>
  </conditionalFormatting>
  <conditionalFormatting sqref="AI258">
    <cfRule type="containsBlanks" dxfId="434" priority="579">
      <formula>LEN(TRIM(AI258))=0</formula>
    </cfRule>
  </conditionalFormatting>
  <conditionalFormatting sqref="AI259:AI261">
    <cfRule type="containsBlanks" dxfId="433" priority="578">
      <formula>LEN(TRIM(AI259))=0</formula>
    </cfRule>
  </conditionalFormatting>
  <conditionalFormatting sqref="AI444">
    <cfRule type="containsBlanks" dxfId="432" priority="577">
      <formula>LEN(TRIM(AI444))=0</formula>
    </cfRule>
  </conditionalFormatting>
  <conditionalFormatting sqref="AI445">
    <cfRule type="containsBlanks" dxfId="431" priority="576">
      <formula>LEN(TRIM(AI445))=0</formula>
    </cfRule>
  </conditionalFormatting>
  <conditionalFormatting sqref="AI448">
    <cfRule type="containsBlanks" dxfId="430" priority="575">
      <formula>LEN(TRIM(AI448))=0</formula>
    </cfRule>
  </conditionalFormatting>
  <conditionalFormatting sqref="AI447">
    <cfRule type="containsBlanks" dxfId="429" priority="574">
      <formula>LEN(TRIM(AI447))=0</formula>
    </cfRule>
  </conditionalFormatting>
  <conditionalFormatting sqref="AI455">
    <cfRule type="containsBlanks" dxfId="428" priority="568">
      <formula>LEN(TRIM(AI455))=0</formula>
    </cfRule>
  </conditionalFormatting>
  <conditionalFormatting sqref="AI525">
    <cfRule type="containsBlanks" dxfId="427" priority="566">
      <formula>LEN(TRIM(AI525))=0</formula>
    </cfRule>
  </conditionalFormatting>
  <conditionalFormatting sqref="AI525">
    <cfRule type="containsBlanks" dxfId="426" priority="565">
      <formula>LEN(TRIM(AI525))=0</formula>
    </cfRule>
  </conditionalFormatting>
  <conditionalFormatting sqref="C97">
    <cfRule type="containsBlanks" dxfId="425" priority="485">
      <formula>LEN(TRIM(C97))=0</formula>
    </cfRule>
  </conditionalFormatting>
  <conditionalFormatting sqref="C596">
    <cfRule type="containsBlanks" dxfId="424" priority="503">
      <formula>LEN(TRIM(C596))=0</formula>
    </cfRule>
  </conditionalFormatting>
  <conditionalFormatting sqref="A57:B57">
    <cfRule type="containsBlanks" dxfId="423" priority="499">
      <formula>LEN(TRIM(A57))=0</formula>
    </cfRule>
  </conditionalFormatting>
  <conditionalFormatting sqref="A156:B156">
    <cfRule type="containsBlanks" dxfId="422" priority="483">
      <formula>LEN(TRIM(A156))=0</formula>
    </cfRule>
  </conditionalFormatting>
  <conditionalFormatting sqref="A76:B77">
    <cfRule type="containsBlanks" dxfId="421" priority="524">
      <formula>LEN(TRIM(A76))=0</formula>
    </cfRule>
  </conditionalFormatting>
  <conditionalFormatting sqref="A76:B77">
    <cfRule type="containsBlanks" dxfId="420" priority="523">
      <formula>LEN(TRIM(A76))=0</formula>
    </cfRule>
  </conditionalFormatting>
  <conditionalFormatting sqref="C76:C77">
    <cfRule type="containsBlanks" dxfId="419" priority="522">
      <formula>LEN(TRIM(C76))=0</formula>
    </cfRule>
  </conditionalFormatting>
  <conditionalFormatting sqref="C76:C77">
    <cfRule type="containsBlanks" dxfId="418" priority="521">
      <formula>LEN(TRIM(C76))=0</formula>
    </cfRule>
  </conditionalFormatting>
  <conditionalFormatting sqref="A166:B167">
    <cfRule type="containsBlanks" dxfId="417" priority="520">
      <formula>LEN(TRIM(A166))=0</formula>
    </cfRule>
  </conditionalFormatting>
  <conditionalFormatting sqref="A166:B167">
    <cfRule type="containsBlanks" dxfId="416" priority="519">
      <formula>LEN(TRIM(A166))=0</formula>
    </cfRule>
  </conditionalFormatting>
  <conditionalFormatting sqref="C166:C167">
    <cfRule type="containsBlanks" dxfId="415" priority="518">
      <formula>LEN(TRIM(C166))=0</formula>
    </cfRule>
  </conditionalFormatting>
  <conditionalFormatting sqref="C166:C167">
    <cfRule type="containsBlanks" dxfId="414" priority="517">
      <formula>LEN(TRIM(C166))=0</formula>
    </cfRule>
  </conditionalFormatting>
  <conditionalFormatting sqref="A169:B169">
    <cfRule type="containsBlanks" dxfId="413" priority="516">
      <formula>LEN(TRIM(A169))=0</formula>
    </cfRule>
  </conditionalFormatting>
  <conditionalFormatting sqref="A169:B169">
    <cfRule type="containsBlanks" dxfId="412" priority="515">
      <formula>LEN(TRIM(A169))=0</formula>
    </cfRule>
  </conditionalFormatting>
  <conditionalFormatting sqref="C169">
    <cfRule type="containsBlanks" dxfId="411" priority="514">
      <formula>LEN(TRIM(C169))=0</formula>
    </cfRule>
  </conditionalFormatting>
  <conditionalFormatting sqref="C169">
    <cfRule type="containsBlanks" dxfId="410" priority="513">
      <formula>LEN(TRIM(C169))=0</formula>
    </cfRule>
  </conditionalFormatting>
  <conditionalFormatting sqref="A172:B172">
    <cfRule type="containsBlanks" dxfId="409" priority="512">
      <formula>LEN(TRIM(A172))=0</formula>
    </cfRule>
  </conditionalFormatting>
  <conditionalFormatting sqref="A172:B172">
    <cfRule type="containsBlanks" dxfId="408" priority="511">
      <formula>LEN(TRIM(A172))=0</formula>
    </cfRule>
  </conditionalFormatting>
  <conditionalFormatting sqref="C172">
    <cfRule type="containsBlanks" dxfId="407" priority="510">
      <formula>LEN(TRIM(C172))=0</formula>
    </cfRule>
  </conditionalFormatting>
  <conditionalFormatting sqref="C172">
    <cfRule type="containsBlanks" dxfId="406" priority="509">
      <formula>LEN(TRIM(C172))=0</formula>
    </cfRule>
  </conditionalFormatting>
  <conditionalFormatting sqref="A580:B581">
    <cfRule type="containsBlanks" dxfId="405" priority="508">
      <formula>LEN(TRIM(A580))=0</formula>
    </cfRule>
  </conditionalFormatting>
  <conditionalFormatting sqref="A580:B581">
    <cfRule type="containsBlanks" dxfId="404" priority="507">
      <formula>LEN(TRIM(A580))=0</formula>
    </cfRule>
  </conditionalFormatting>
  <conditionalFormatting sqref="C580:C581">
    <cfRule type="containsBlanks" dxfId="403" priority="506">
      <formula>LEN(TRIM(C580))=0</formula>
    </cfRule>
  </conditionalFormatting>
  <conditionalFormatting sqref="A596:B596">
    <cfRule type="containsBlanks" dxfId="402" priority="505">
      <formula>LEN(TRIM(A596))=0</formula>
    </cfRule>
  </conditionalFormatting>
  <conditionalFormatting sqref="A596:B596">
    <cfRule type="containsBlanks" dxfId="401" priority="504">
      <formula>LEN(TRIM(A596))=0</formula>
    </cfRule>
  </conditionalFormatting>
  <conditionalFormatting sqref="A46:B46">
    <cfRule type="containsBlanks" dxfId="400" priority="502">
      <formula>LEN(TRIM(A46))=0</formula>
    </cfRule>
  </conditionalFormatting>
  <conditionalFormatting sqref="A46:B46">
    <cfRule type="containsBlanks" dxfId="399" priority="501">
      <formula>LEN(TRIM(A46))=0</formula>
    </cfRule>
  </conditionalFormatting>
  <conditionalFormatting sqref="C46">
    <cfRule type="containsBlanks" dxfId="398" priority="500">
      <formula>LEN(TRIM(C46))=0</formula>
    </cfRule>
  </conditionalFormatting>
  <conditionalFormatting sqref="A57:B57">
    <cfRule type="containsBlanks" dxfId="397" priority="498">
      <formula>LEN(TRIM(A57))=0</formula>
    </cfRule>
  </conditionalFormatting>
  <conditionalFormatting sqref="C57">
    <cfRule type="containsBlanks" dxfId="396" priority="497">
      <formula>LEN(TRIM(C57))=0</formula>
    </cfRule>
  </conditionalFormatting>
  <conditionalFormatting sqref="A66:B67">
    <cfRule type="containsBlanks" dxfId="395" priority="496">
      <formula>LEN(TRIM(A66))=0</formula>
    </cfRule>
  </conditionalFormatting>
  <conditionalFormatting sqref="A66:B67">
    <cfRule type="containsBlanks" dxfId="394" priority="495">
      <formula>LEN(TRIM(A66))=0</formula>
    </cfRule>
  </conditionalFormatting>
  <conditionalFormatting sqref="C66:C67">
    <cfRule type="containsBlanks" dxfId="393" priority="494">
      <formula>LEN(TRIM(C66))=0</formula>
    </cfRule>
  </conditionalFormatting>
  <conditionalFormatting sqref="A81:B81">
    <cfRule type="containsBlanks" dxfId="392" priority="493">
      <formula>LEN(TRIM(A81))=0</formula>
    </cfRule>
  </conditionalFormatting>
  <conditionalFormatting sqref="A81:B81">
    <cfRule type="containsBlanks" dxfId="391" priority="492">
      <formula>LEN(TRIM(A81))=0</formula>
    </cfRule>
  </conditionalFormatting>
  <conditionalFormatting sqref="C81">
    <cfRule type="containsBlanks" dxfId="390" priority="491">
      <formula>LEN(TRIM(C81))=0</formula>
    </cfRule>
  </conditionalFormatting>
  <conditionalFormatting sqref="A82:B82">
    <cfRule type="containsBlanks" dxfId="389" priority="490">
      <formula>LEN(TRIM(A82))=0</formula>
    </cfRule>
  </conditionalFormatting>
  <conditionalFormatting sqref="A82:B82">
    <cfRule type="containsBlanks" dxfId="388" priority="489">
      <formula>LEN(TRIM(A82))=0</formula>
    </cfRule>
  </conditionalFormatting>
  <conditionalFormatting sqref="C82">
    <cfRule type="containsBlanks" dxfId="387" priority="488">
      <formula>LEN(TRIM(C82))=0</formula>
    </cfRule>
  </conditionalFormatting>
  <conditionalFormatting sqref="A97:B97">
    <cfRule type="containsBlanks" dxfId="386" priority="487">
      <formula>LEN(TRIM(A97))=0</formula>
    </cfRule>
  </conditionalFormatting>
  <conditionalFormatting sqref="A97:B97">
    <cfRule type="containsBlanks" dxfId="385" priority="486">
      <formula>LEN(TRIM(A97))=0</formula>
    </cfRule>
  </conditionalFormatting>
  <conditionalFormatting sqref="A156:B156">
    <cfRule type="containsBlanks" dxfId="384" priority="484">
      <formula>LEN(TRIM(A156))=0</formula>
    </cfRule>
  </conditionalFormatting>
  <conditionalFormatting sqref="C156">
    <cfRule type="containsBlanks" dxfId="383" priority="482">
      <formula>LEN(TRIM(C156))=0</formula>
    </cfRule>
  </conditionalFormatting>
  <conditionalFormatting sqref="A157:B157">
    <cfRule type="containsBlanks" dxfId="382" priority="481">
      <formula>LEN(TRIM(A157))=0</formula>
    </cfRule>
  </conditionalFormatting>
  <conditionalFormatting sqref="A157:B157">
    <cfRule type="containsBlanks" dxfId="381" priority="480">
      <formula>LEN(TRIM(A157))=0</formula>
    </cfRule>
  </conditionalFormatting>
  <conditionalFormatting sqref="C157">
    <cfRule type="containsBlanks" dxfId="380" priority="479">
      <formula>LEN(TRIM(C157))=0</formula>
    </cfRule>
  </conditionalFormatting>
  <conditionalFormatting sqref="A168:B168">
    <cfRule type="containsBlanks" dxfId="379" priority="478">
      <formula>LEN(TRIM(A168))=0</formula>
    </cfRule>
  </conditionalFormatting>
  <conditionalFormatting sqref="A168:B168">
    <cfRule type="containsBlanks" dxfId="378" priority="477">
      <formula>LEN(TRIM(A168))=0</formula>
    </cfRule>
  </conditionalFormatting>
  <conditionalFormatting sqref="C168">
    <cfRule type="containsBlanks" dxfId="377" priority="476">
      <formula>LEN(TRIM(C168))=0</formula>
    </cfRule>
  </conditionalFormatting>
  <conditionalFormatting sqref="C168">
    <cfRule type="containsBlanks" dxfId="376" priority="475">
      <formula>LEN(TRIM(C168))=0</formula>
    </cfRule>
  </conditionalFormatting>
  <conditionalFormatting sqref="A171:B171">
    <cfRule type="containsBlanks" dxfId="375" priority="474">
      <formula>LEN(TRIM(A171))=0</formula>
    </cfRule>
  </conditionalFormatting>
  <conditionalFormatting sqref="A171:B171">
    <cfRule type="containsBlanks" dxfId="374" priority="473">
      <formula>LEN(TRIM(A171))=0</formula>
    </cfRule>
  </conditionalFormatting>
  <conditionalFormatting sqref="C171">
    <cfRule type="containsBlanks" dxfId="373" priority="472">
      <formula>LEN(TRIM(C171))=0</formula>
    </cfRule>
  </conditionalFormatting>
  <conditionalFormatting sqref="C171">
    <cfRule type="containsBlanks" dxfId="372" priority="471">
      <formula>LEN(TRIM(C171))=0</formula>
    </cfRule>
  </conditionalFormatting>
  <conditionalFormatting sqref="A244:B245">
    <cfRule type="containsBlanks" dxfId="371" priority="469">
      <formula>LEN(TRIM(A244))=0</formula>
    </cfRule>
  </conditionalFormatting>
  <conditionalFormatting sqref="C244:C245">
    <cfRule type="containsBlanks" dxfId="370" priority="468">
      <formula>LEN(TRIM(C244))=0</formula>
    </cfRule>
  </conditionalFormatting>
  <conditionalFormatting sqref="C244:C245">
    <cfRule type="containsBlanks" dxfId="369" priority="467">
      <formula>LEN(TRIM(C244))=0</formula>
    </cfRule>
  </conditionalFormatting>
  <conditionalFormatting sqref="A246:B248">
    <cfRule type="containsBlanks" dxfId="368" priority="466">
      <formula>LEN(TRIM(A246))=0</formula>
    </cfRule>
  </conditionalFormatting>
  <conditionalFormatting sqref="A246:B248">
    <cfRule type="containsBlanks" dxfId="367" priority="465">
      <formula>LEN(TRIM(A246))=0</formula>
    </cfRule>
  </conditionalFormatting>
  <conditionalFormatting sqref="C246:C248">
    <cfRule type="containsBlanks" dxfId="366" priority="464">
      <formula>LEN(TRIM(C246))=0</formula>
    </cfRule>
  </conditionalFormatting>
  <conditionalFormatting sqref="C246:C248">
    <cfRule type="containsBlanks" dxfId="365" priority="463">
      <formula>LEN(TRIM(C246))=0</formula>
    </cfRule>
  </conditionalFormatting>
  <conditionalFormatting sqref="D41:AE41">
    <cfRule type="containsBlanks" dxfId="364" priority="365">
      <formula>LEN(TRIM(D41))=0</formula>
    </cfRule>
  </conditionalFormatting>
  <conditionalFormatting sqref="D42">
    <cfRule type="containsBlanks" dxfId="363" priority="364">
      <formula>LEN(TRIM(D42))=0</formula>
    </cfRule>
  </conditionalFormatting>
  <conditionalFormatting sqref="D46:D48">
    <cfRule type="containsBlanks" dxfId="362" priority="363">
      <formula>LEN(TRIM(D46))=0</formula>
    </cfRule>
  </conditionalFormatting>
  <conditionalFormatting sqref="D52">
    <cfRule type="containsBlanks" dxfId="361" priority="362">
      <formula>LEN(TRIM(D52))=0</formula>
    </cfRule>
  </conditionalFormatting>
  <conditionalFormatting sqref="D57">
    <cfRule type="containsBlanks" dxfId="360" priority="361">
      <formula>LEN(TRIM(D57))=0</formula>
    </cfRule>
  </conditionalFormatting>
  <conditionalFormatting sqref="D59">
    <cfRule type="containsBlanks" dxfId="359" priority="360">
      <formula>LEN(TRIM(D59))=0</formula>
    </cfRule>
  </conditionalFormatting>
  <conditionalFormatting sqref="D66:D67">
    <cfRule type="containsBlanks" dxfId="358" priority="359">
      <formula>LEN(TRIM(D66))=0</formula>
    </cfRule>
  </conditionalFormatting>
  <conditionalFormatting sqref="D81:D82">
    <cfRule type="containsBlanks" dxfId="357" priority="358">
      <formula>LEN(TRIM(D81))=0</formula>
    </cfRule>
  </conditionalFormatting>
  <conditionalFormatting sqref="D97:AE97 AG97">
    <cfRule type="containsBlanks" dxfId="356" priority="357">
      <formula>LEN(TRIM(D97))=0</formula>
    </cfRule>
  </conditionalFormatting>
  <conditionalFormatting sqref="D156:D159 E159:AE159">
    <cfRule type="containsBlanks" dxfId="355" priority="356">
      <formula>LEN(TRIM(D156))=0</formula>
    </cfRule>
  </conditionalFormatting>
  <conditionalFormatting sqref="D163:D165 E165:AE165">
    <cfRule type="containsBlanks" dxfId="354" priority="355">
      <formula>LEN(TRIM(D163))=0</formula>
    </cfRule>
  </conditionalFormatting>
  <conditionalFormatting sqref="D160">
    <cfRule type="containsBlanks" dxfId="353" priority="354">
      <formula>LEN(TRIM(D160))=0</formula>
    </cfRule>
  </conditionalFormatting>
  <conditionalFormatting sqref="D160">
    <cfRule type="containsBlanks" dxfId="352" priority="353">
      <formula>LEN(TRIM(D160))=0</formula>
    </cfRule>
  </conditionalFormatting>
  <conditionalFormatting sqref="D161">
    <cfRule type="containsBlanks" dxfId="351" priority="352">
      <formula>LEN(TRIM(D161))=0</formula>
    </cfRule>
  </conditionalFormatting>
  <conditionalFormatting sqref="D161">
    <cfRule type="containsBlanks" dxfId="350" priority="351">
      <formula>LEN(TRIM(D161))=0</formula>
    </cfRule>
  </conditionalFormatting>
  <conditionalFormatting sqref="D162">
    <cfRule type="containsBlanks" dxfId="349" priority="350">
      <formula>LEN(TRIM(D162))=0</formula>
    </cfRule>
  </conditionalFormatting>
  <conditionalFormatting sqref="D162">
    <cfRule type="containsBlanks" dxfId="348" priority="349">
      <formula>LEN(TRIM(D162))=0</formula>
    </cfRule>
  </conditionalFormatting>
  <conditionalFormatting sqref="D168">
    <cfRule type="containsBlanks" dxfId="347" priority="348">
      <formula>LEN(TRIM(D168))=0</formula>
    </cfRule>
  </conditionalFormatting>
  <conditionalFormatting sqref="D171">
    <cfRule type="containsBlanks" dxfId="346" priority="347">
      <formula>LEN(TRIM(D171))=0</formula>
    </cfRule>
  </conditionalFormatting>
  <conditionalFormatting sqref="D177:D178 E178:AE178 AG178">
    <cfRule type="containsBlanks" dxfId="345" priority="346">
      <formula>LEN(TRIM(D177))=0</formula>
    </cfRule>
  </conditionalFormatting>
  <conditionalFormatting sqref="D178:AE178 AG178">
    <cfRule type="containsBlanks" dxfId="344" priority="345">
      <formula>LEN(TRIM(D178))=0</formula>
    </cfRule>
  </conditionalFormatting>
  <conditionalFormatting sqref="D244:D261 E259:AE259 AG259 E254:AE254 E252:AI252">
    <cfRule type="containsBlanks" dxfId="343" priority="344">
      <formula>LEN(TRIM(D244))=0</formula>
    </cfRule>
  </conditionalFormatting>
  <conditionalFormatting sqref="D262:D272 AG269 AG264 E264:AE264 E265:AD266 E269:AE269 E270:AD270">
    <cfRule type="containsBlanks" dxfId="342" priority="343">
      <formula>LEN(TRIM(D262))=0</formula>
    </cfRule>
  </conditionalFormatting>
  <conditionalFormatting sqref="D279:D280">
    <cfRule type="containsBlanks" dxfId="341" priority="342">
      <formula>LEN(TRIM(D279))=0</formula>
    </cfRule>
  </conditionalFormatting>
  <conditionalFormatting sqref="D279">
    <cfRule type="containsBlanks" dxfId="340" priority="341">
      <formula>LEN(TRIM(D279))=0</formula>
    </cfRule>
  </conditionalFormatting>
  <conditionalFormatting sqref="D284:D286">
    <cfRule type="containsBlanks" dxfId="339" priority="340">
      <formula>LEN(TRIM(D284))=0</formula>
    </cfRule>
  </conditionalFormatting>
  <conditionalFormatting sqref="D302:D306 AI305:AI306 AG305 E305:AE305 E302:AG302 E306:AD306 AI302">
    <cfRule type="containsBlanks" dxfId="338" priority="339">
      <formula>LEN(TRIM(D302))=0</formula>
    </cfRule>
  </conditionalFormatting>
  <conditionalFormatting sqref="D302:AG302 AI302">
    <cfRule type="containsBlanks" dxfId="337" priority="338">
      <formula>LEN(TRIM(D302))=0</formula>
    </cfRule>
  </conditionalFormatting>
  <conditionalFormatting sqref="D21:D32 AG32 E32:AE32">
    <cfRule type="containsBlanks" dxfId="336" priority="337">
      <formula>LEN(TRIM(D21))=0</formula>
    </cfRule>
  </conditionalFormatting>
  <conditionalFormatting sqref="D33:D40 F40 H40 J40 L40 N40 P40 R40 T40 V40 X40 Z40 AB40 AD40">
    <cfRule type="containsBlanks" dxfId="335" priority="336">
      <formula>LEN(TRIM(D33))=0</formula>
    </cfRule>
  </conditionalFormatting>
  <conditionalFormatting sqref="D311:D315">
    <cfRule type="containsBlanks" dxfId="334" priority="335">
      <formula>LEN(TRIM(D311))=0</formula>
    </cfRule>
  </conditionalFormatting>
  <conditionalFormatting sqref="D314:D315">
    <cfRule type="containsBlanks" dxfId="333" priority="334">
      <formula>LEN(TRIM(D314))=0</formula>
    </cfRule>
  </conditionalFormatting>
  <conditionalFormatting sqref="D307:D310 E309:AE309 E307:AG307 AI307">
    <cfRule type="containsBlanks" dxfId="332" priority="333">
      <formula>LEN(TRIM(D307))=0</formula>
    </cfRule>
  </conditionalFormatting>
  <conditionalFormatting sqref="D317:D318 E318:AE318 AG318">
    <cfRule type="containsBlanks" dxfId="331" priority="332">
      <formula>LEN(TRIM(D317))=0</formula>
    </cfRule>
  </conditionalFormatting>
  <conditionalFormatting sqref="D317:D318 E318:AE318 AG318">
    <cfRule type="containsBlanks" dxfId="330" priority="331">
      <formula>LEN(TRIM(D317))=0</formula>
    </cfRule>
  </conditionalFormatting>
  <conditionalFormatting sqref="D333:D335 D338:D350 AG350 E350:AE350 E342:AE342">
    <cfRule type="containsBlanks" dxfId="329" priority="330">
      <formula>LEN(TRIM(D333))=0</formula>
    </cfRule>
  </conditionalFormatting>
  <conditionalFormatting sqref="D336:D337">
    <cfRule type="containsBlanks" dxfId="328" priority="329">
      <formula>LEN(TRIM(D336))=0</formula>
    </cfRule>
  </conditionalFormatting>
  <conditionalFormatting sqref="D351:D358 AG357 E351:AE351 E357:AE357 E358:AD358">
    <cfRule type="containsBlanks" dxfId="327" priority="328">
      <formula>LEN(TRIM(D351))=0</formula>
    </cfRule>
  </conditionalFormatting>
  <conditionalFormatting sqref="D359:AE359 AG359">
    <cfRule type="containsBlanks" dxfId="326" priority="327">
      <formula>LEN(TRIM(D359))=0</formula>
    </cfRule>
  </conditionalFormatting>
  <conditionalFormatting sqref="D367:D369 E369:AE369">
    <cfRule type="containsBlanks" dxfId="325" priority="326">
      <formula>LEN(TRIM(D367))=0</formula>
    </cfRule>
  </conditionalFormatting>
  <conditionalFormatting sqref="D367:D368">
    <cfRule type="containsBlanks" dxfId="324" priority="325">
      <formula>LEN(TRIM(D367))=0</formula>
    </cfRule>
  </conditionalFormatting>
  <conditionalFormatting sqref="D369:AE369">
    <cfRule type="containsBlanks" dxfId="323" priority="324">
      <formula>LEN(TRIM(D369))=0</formula>
    </cfRule>
  </conditionalFormatting>
  <conditionalFormatting sqref="D370:D373 E371:AE371">
    <cfRule type="containsBlanks" dxfId="322" priority="323">
      <formula>LEN(TRIM(D370))=0</formula>
    </cfRule>
  </conditionalFormatting>
  <conditionalFormatting sqref="D370:D373 E371:AE371">
    <cfRule type="containsBlanks" dxfId="321" priority="322">
      <formula>LEN(TRIM(D370))=0</formula>
    </cfRule>
  </conditionalFormatting>
  <conditionalFormatting sqref="D376:D377">
    <cfRule type="containsBlanks" dxfId="320" priority="321">
      <formula>LEN(TRIM(D376))=0</formula>
    </cfRule>
  </conditionalFormatting>
  <conditionalFormatting sqref="D376:D377">
    <cfRule type="containsBlanks" dxfId="319" priority="320">
      <formula>LEN(TRIM(D376))=0</formula>
    </cfRule>
  </conditionalFormatting>
  <conditionalFormatting sqref="D381:D384 AG381 E381:AE381 E382:AD382">
    <cfRule type="containsBlanks" dxfId="318" priority="319">
      <formula>LEN(TRIM(D381))=0</formula>
    </cfRule>
  </conditionalFormatting>
  <conditionalFormatting sqref="D381:D384 AG381 E381:AE381 E382:AD382">
    <cfRule type="containsBlanks" dxfId="317" priority="318">
      <formula>LEN(TRIM(D381))=0</formula>
    </cfRule>
  </conditionalFormatting>
  <conditionalFormatting sqref="D412">
    <cfRule type="containsBlanks" dxfId="316" priority="317">
      <formula>LEN(TRIM(D412))=0</formula>
    </cfRule>
  </conditionalFormatting>
  <conditionalFormatting sqref="D412">
    <cfRule type="containsBlanks" dxfId="315" priority="316">
      <formula>LEN(TRIM(D412))=0</formula>
    </cfRule>
  </conditionalFormatting>
  <conditionalFormatting sqref="D441:D444 D448:D452">
    <cfRule type="containsBlanks" dxfId="314" priority="315">
      <formula>LEN(TRIM(D441))=0</formula>
    </cfRule>
  </conditionalFormatting>
  <conditionalFormatting sqref="D441">
    <cfRule type="containsBlanks" dxfId="313" priority="314">
      <formula>LEN(TRIM(D441))=0</formula>
    </cfRule>
  </conditionalFormatting>
  <conditionalFormatting sqref="D442:D444">
    <cfRule type="containsBlanks" dxfId="312" priority="313">
      <formula>LEN(TRIM(D442))=0</formula>
    </cfRule>
  </conditionalFormatting>
  <conditionalFormatting sqref="D445:D447">
    <cfRule type="containsBlanks" dxfId="311" priority="311">
      <formula>LEN(TRIM(D445))=0</formula>
    </cfRule>
  </conditionalFormatting>
  <conditionalFormatting sqref="D445:D447">
    <cfRule type="containsBlanks" dxfId="310" priority="312">
      <formula>LEN(TRIM(D445))=0</formula>
    </cfRule>
  </conditionalFormatting>
  <conditionalFormatting sqref="D454:D455">
    <cfRule type="containsBlanks" dxfId="309" priority="310">
      <formula>LEN(TRIM(D454))=0</formula>
    </cfRule>
  </conditionalFormatting>
  <conditionalFormatting sqref="D527:D541 E541:AE541 E531:AE531">
    <cfRule type="containsBlanks" dxfId="308" priority="309">
      <formula>LEN(TRIM(D527))=0</formula>
    </cfRule>
  </conditionalFormatting>
  <conditionalFormatting sqref="D539:D540">
    <cfRule type="containsBlanks" dxfId="307" priority="308">
      <formula>LEN(TRIM(D539))=0</formula>
    </cfRule>
  </conditionalFormatting>
  <conditionalFormatting sqref="D542:D544">
    <cfRule type="containsBlanks" dxfId="306" priority="307">
      <formula>LEN(TRIM(D542))=0</formula>
    </cfRule>
  </conditionalFormatting>
  <conditionalFormatting sqref="AG547 D547:AE547">
    <cfRule type="containsBlanks" dxfId="305" priority="306">
      <formula>LEN(TRIM(D547))=0</formula>
    </cfRule>
  </conditionalFormatting>
  <conditionalFormatting sqref="D548:D550 E548:AE548 AG548">
    <cfRule type="containsBlanks" dxfId="304" priority="305">
      <formula>LEN(TRIM(D548))=0</formula>
    </cfRule>
  </conditionalFormatting>
  <conditionalFormatting sqref="D553:D579 E554:AE554 E567:AE567 AG567 AG554 E564:AE564">
    <cfRule type="containsBlanks" dxfId="303" priority="304">
      <formula>LEN(TRIM(D553))=0</formula>
    </cfRule>
  </conditionalFormatting>
  <conditionalFormatting sqref="D553:D579 E554:AE554 E567:AE567 AG567 AG554 E564:AE564">
    <cfRule type="containsBlanks" dxfId="302" priority="303">
      <formula>LEN(TRIM(D553))=0</formula>
    </cfRule>
  </conditionalFormatting>
  <conditionalFormatting sqref="D584:D593 E593:AE593 AG593">
    <cfRule type="containsBlanks" dxfId="301" priority="302">
      <formula>LEN(TRIM(D584))=0</formula>
    </cfRule>
  </conditionalFormatting>
  <conditionalFormatting sqref="D594:D595">
    <cfRule type="containsBlanks" dxfId="300" priority="301">
      <formula>LEN(TRIM(D594))=0</formula>
    </cfRule>
  </conditionalFormatting>
  <conditionalFormatting sqref="D597:D609 E598:AE598 AG598">
    <cfRule type="containsBlanks" dxfId="299" priority="300">
      <formula>LEN(TRIM(D597))=0</formula>
    </cfRule>
  </conditionalFormatting>
  <conditionalFormatting sqref="D597:D609 E598:AE598 AG598">
    <cfRule type="containsBlanks" dxfId="298" priority="299">
      <formula>LEN(TRIM(D597))=0</formula>
    </cfRule>
  </conditionalFormatting>
  <conditionalFormatting sqref="D610:D623">
    <cfRule type="containsBlanks" dxfId="297" priority="298">
      <formula>LEN(TRIM(D610))=0</formula>
    </cfRule>
  </conditionalFormatting>
  <conditionalFormatting sqref="D610:D623">
    <cfRule type="containsBlanks" dxfId="296" priority="297">
      <formula>LEN(TRIM(D610))=0</formula>
    </cfRule>
  </conditionalFormatting>
  <conditionalFormatting sqref="D627:D628 E628:AE628">
    <cfRule type="containsBlanks" dxfId="295" priority="296">
      <formula>LEN(TRIM(D627))=0</formula>
    </cfRule>
  </conditionalFormatting>
  <conditionalFormatting sqref="D626">
    <cfRule type="containsBlanks" dxfId="294" priority="295">
      <formula>LEN(TRIM(D626))=0</formula>
    </cfRule>
  </conditionalFormatting>
  <conditionalFormatting sqref="D625">
    <cfRule type="containsBlanks" dxfId="293" priority="294">
      <formula>LEN(TRIM(D625))=0</formula>
    </cfRule>
  </conditionalFormatting>
  <conditionalFormatting sqref="D625:D626">
    <cfRule type="containsBlanks" dxfId="292" priority="293">
      <formula>LEN(TRIM(D625))=0</formula>
    </cfRule>
  </conditionalFormatting>
  <conditionalFormatting sqref="D627:D628 E628:AE628">
    <cfRule type="containsBlanks" dxfId="291" priority="292">
      <formula>LEN(TRIM(D627))=0</formula>
    </cfRule>
  </conditionalFormatting>
  <conditionalFormatting sqref="D629:D630 E630:AE630">
    <cfRule type="containsBlanks" dxfId="290" priority="291">
      <formula>LEN(TRIM(D629))=0</formula>
    </cfRule>
  </conditionalFormatting>
  <conditionalFormatting sqref="D631:D635">
    <cfRule type="containsBlanks" dxfId="289" priority="290">
      <formula>LEN(TRIM(D631))=0</formula>
    </cfRule>
  </conditionalFormatting>
  <conditionalFormatting sqref="D642:D655 E655:AE655">
    <cfRule type="containsBlanks" dxfId="288" priority="289">
      <formula>LEN(TRIM(D642))=0</formula>
    </cfRule>
  </conditionalFormatting>
  <conditionalFormatting sqref="F594:G595 J594:K595 N594:O595">
    <cfRule type="containsBlanks" dxfId="287" priority="184">
      <formula>LEN(TRIM(F594))=0</formula>
    </cfRule>
  </conditionalFormatting>
  <conditionalFormatting sqref="E584:E592 K584:K592 Q584:Q592">
    <cfRule type="containsBlanks" dxfId="286" priority="185">
      <formula>LEN(TRIM(E584))=0</formula>
    </cfRule>
  </conditionalFormatting>
  <conditionalFormatting sqref="E42:Q42">
    <cfRule type="containsBlanks" dxfId="285" priority="288">
      <formula>LEN(TRIM(E42))=0</formula>
    </cfRule>
  </conditionalFormatting>
  <conditionalFormatting sqref="F46:F48 H46:H48 J46:J48 L46:L48 N46:N48 P46:P48">
    <cfRule type="containsBlanks" dxfId="284" priority="287">
      <formula>LEN(TRIM(F46))=0</formula>
    </cfRule>
  </conditionalFormatting>
  <conditionalFormatting sqref="E52:Q52">
    <cfRule type="containsBlanks" dxfId="283" priority="286">
      <formula>LEN(TRIM(E52))=0</formula>
    </cfRule>
  </conditionalFormatting>
  <conditionalFormatting sqref="E57:Q57">
    <cfRule type="containsBlanks" dxfId="282" priority="285">
      <formula>LEN(TRIM(E57))=0</formula>
    </cfRule>
  </conditionalFormatting>
  <conditionalFormatting sqref="E59:Q59">
    <cfRule type="containsBlanks" dxfId="281" priority="284">
      <formula>LEN(TRIM(E59))=0</formula>
    </cfRule>
  </conditionalFormatting>
  <conditionalFormatting sqref="E66:Q67">
    <cfRule type="containsBlanks" dxfId="280" priority="283">
      <formula>LEN(TRIM(E66))=0</formula>
    </cfRule>
  </conditionalFormatting>
  <conditionalFormatting sqref="F81:F82 H81:H82 J81:J82 L81:L82 N81:N82 P81:P82">
    <cfRule type="containsBlanks" dxfId="279" priority="282">
      <formula>LEN(TRIM(F81))=0</formula>
    </cfRule>
  </conditionalFormatting>
  <conditionalFormatting sqref="F156:F158 H156:H158 J156:J158 L156:L158 N156:N158 P156:P158">
    <cfRule type="containsBlanks" dxfId="278" priority="281">
      <formula>LEN(TRIM(F156))=0</formula>
    </cfRule>
  </conditionalFormatting>
  <conditionalFormatting sqref="F163:F164 H163:H164 J163:J164 L163:L164 N163:N164 P163:P164">
    <cfRule type="containsBlanks" dxfId="277" priority="280">
      <formula>LEN(TRIM(F163))=0</formula>
    </cfRule>
  </conditionalFormatting>
  <conditionalFormatting sqref="F160 H160 J160 L160 N160 P160">
    <cfRule type="containsBlanks" dxfId="276" priority="279">
      <formula>LEN(TRIM(F160))=0</formula>
    </cfRule>
  </conditionalFormatting>
  <conditionalFormatting sqref="F160 H160 J160 L160 N160 P160">
    <cfRule type="containsBlanks" dxfId="275" priority="278">
      <formula>LEN(TRIM(F160))=0</formula>
    </cfRule>
  </conditionalFormatting>
  <conditionalFormatting sqref="F161 H161 J161 L161 N161 P161">
    <cfRule type="containsBlanks" dxfId="274" priority="277">
      <formula>LEN(TRIM(F161))=0</formula>
    </cfRule>
  </conditionalFormatting>
  <conditionalFormatting sqref="F161 H161 J161 L161 N161 P161">
    <cfRule type="containsBlanks" dxfId="273" priority="276">
      <formula>LEN(TRIM(F161))=0</formula>
    </cfRule>
  </conditionalFormatting>
  <conditionalFormatting sqref="F162 H162 J162 L162 N162 P162">
    <cfRule type="containsBlanks" dxfId="272" priority="275">
      <formula>LEN(TRIM(F162))=0</formula>
    </cfRule>
  </conditionalFormatting>
  <conditionalFormatting sqref="F162 H162 J162 L162 N162 P162">
    <cfRule type="containsBlanks" dxfId="271" priority="274">
      <formula>LEN(TRIM(F162))=0</formula>
    </cfRule>
  </conditionalFormatting>
  <conditionalFormatting sqref="E168:Q168">
    <cfRule type="containsBlanks" dxfId="270" priority="273">
      <formula>LEN(TRIM(E168))=0</formula>
    </cfRule>
  </conditionalFormatting>
  <conditionalFormatting sqref="E171:Q171">
    <cfRule type="containsBlanks" dxfId="269" priority="272">
      <formula>LEN(TRIM(E171))=0</formula>
    </cfRule>
  </conditionalFormatting>
  <conditionalFormatting sqref="F177 H177 J177 L177 N177 P177">
    <cfRule type="containsBlanks" dxfId="268" priority="271">
      <formula>LEN(TRIM(F177))=0</formula>
    </cfRule>
  </conditionalFormatting>
  <conditionalFormatting sqref="F244:F251 H244:H251 J244:J251 L244:L251 N244:N251 P244:P251 P260:P261 L260:L261 F260:F261 P255:P258 N255:N258 L255:L258 J255:J258 H255:H258 F255:F258 P253 N253 L253 J253 H253 F253">
    <cfRule type="containsBlanks" dxfId="267" priority="270">
      <formula>LEN(TRIM(F244))=0</formula>
    </cfRule>
  </conditionalFormatting>
  <conditionalFormatting sqref="F262:F263 H262:H263 J262:J263 L262:L263 N262:N263 P262:P263 P267:P268 N268 L267:L268 J268 H268 F267:F268 F271:F272 H272 J272 L271:L272 N272 P271:P272">
    <cfRule type="containsBlanks" dxfId="266" priority="269">
      <formula>LEN(TRIM(F262))=0</formula>
    </cfRule>
  </conditionalFormatting>
  <conditionalFormatting sqref="F279:F280 H279:H280 J279:J280 L279:L280 N279:N280 P279:P280">
    <cfRule type="containsBlanks" dxfId="265" priority="268">
      <formula>LEN(TRIM(F279))=0</formula>
    </cfRule>
  </conditionalFormatting>
  <conditionalFormatting sqref="F279 H279 J279 L279 N279 P279">
    <cfRule type="containsBlanks" dxfId="264" priority="267">
      <formula>LEN(TRIM(F279))=0</formula>
    </cfRule>
  </conditionalFormatting>
  <conditionalFormatting sqref="F284:F286 H284:H286 J284:J286 L284:L286 N284:N286 P284:P286">
    <cfRule type="containsBlanks" dxfId="263" priority="266">
      <formula>LEN(TRIM(F284))=0</formula>
    </cfRule>
  </conditionalFormatting>
  <conditionalFormatting sqref="F303:F304 H303:H304 J303:J304 L303:L304 N303:N304 P303:P304">
    <cfRule type="containsBlanks" dxfId="262" priority="265">
      <formula>LEN(TRIM(F303))=0</formula>
    </cfRule>
  </conditionalFormatting>
  <conditionalFormatting sqref="E642:I654 K642:O654 Q642:Q654">
    <cfRule type="containsBlanks" dxfId="261" priority="154">
      <formula>LEN(TRIM(E642))=0</formula>
    </cfRule>
  </conditionalFormatting>
  <conditionalFormatting sqref="E21:Q31 AE43:AE45 AG43:AG45 AE49:AE51 AG49:AG51 AE53:AE56 AG53:AG56 AE58 AG58 AE60:AE65 AG60:AG65 AE68:AE80 AG68:AG80 AE83:AE96 AG83:AG96 AE98:AE155 AG98:AG155 AE166:AE167 AG166:AG167 AE169:AE170 AG169:AG170 AE172:AE176 AG172:AG176 AE179:AE243 AG179:AG243 AE255:AE256 AG255:AG256 AE260:AE261 AG260:AG261 AE265:AE267 AG265:AG267 AE270:AE271 AG270:AG271 AE273:AE278 AG273:AG278 AE281:AE283 AG281:AG283 AE287:AE301 AG287:AG301 AE306 AG306 AE310 AG310 AE316 AG316 AE319:AE332 AG319:AG332 AE343:AE349 AG343:AG349 AE352:AE356 AG352:AG356 AE358 AG358 AE360:AE366 AG360:AG366 AE372 AG372 AE374:AE375 AG374:AG375 AE378:AE380 AG378:AG380 AE382:AE383 AG382:AG383 AE385:AE411 AG385:AG411 AE413:AE440 AG413:AG440 AE453 AG453 AE456:AE526 AG456:AG526 AE532 AG532 AE545:AE546 AG545:AG546 AE549 AG549 AE551:AE552 AG551:AG552 AE555:AE563 AG555:AG563 AE565 AG565 AE568:AE583 AG568:AG583 AE596 AG596 AE599:AE609 AG599:AG609 AE624 AG624 AE636:AE641 AG636:AG641 AE656:AE659 AG656:AG659">
    <cfRule type="containsBlanks" dxfId="260" priority="264">
      <formula>LEN(TRIM(E21))=0</formula>
    </cfRule>
  </conditionalFormatting>
  <conditionalFormatting sqref="E33:Q39 E40 G40 I40 K40 M40 O40 Q40 S40 U40 W40 Y40 AA40 AC40 AE40">
    <cfRule type="containsBlanks" dxfId="259" priority="263">
      <formula>LEN(TRIM(E33))=0</formula>
    </cfRule>
  </conditionalFormatting>
  <conditionalFormatting sqref="E46:E48 G46:G48 I46:I48 K46:K48 M46:M48 O46:O48 Q46:Q48">
    <cfRule type="containsBlanks" dxfId="258" priority="262">
      <formula>LEN(TRIM(E46))=0</formula>
    </cfRule>
  </conditionalFormatting>
  <conditionalFormatting sqref="E81:E82 G81:G82 I81:I82 K81:K82 M81:M82 O81:O82 Q81:Q82">
    <cfRule type="containsBlanks" dxfId="257" priority="261">
      <formula>LEN(TRIM(E81))=0</formula>
    </cfRule>
  </conditionalFormatting>
  <conditionalFormatting sqref="E156:E158 G156:G158 I156:I158 K156:K158 M156:M158 O156:O158 Q156:Q158">
    <cfRule type="containsBlanks" dxfId="256" priority="260">
      <formula>LEN(TRIM(E156))=0</formula>
    </cfRule>
  </conditionalFormatting>
  <conditionalFormatting sqref="E163:E164 G163:G164 I163:I164 K163:K164 M163:M164 O163:O164 Q163:Q164">
    <cfRule type="containsBlanks" dxfId="255" priority="259">
      <formula>LEN(TRIM(E163))=0</formula>
    </cfRule>
  </conditionalFormatting>
  <conditionalFormatting sqref="E160 G160 I160 K160 M160 O160 Q160">
    <cfRule type="containsBlanks" dxfId="254" priority="258">
      <formula>LEN(TRIM(E160))=0</formula>
    </cfRule>
  </conditionalFormatting>
  <conditionalFormatting sqref="E160 G160 I160 K160 M160 O160 Q160">
    <cfRule type="containsBlanks" dxfId="253" priority="257">
      <formula>LEN(TRIM(E160))=0</formula>
    </cfRule>
  </conditionalFormatting>
  <conditionalFormatting sqref="E161 G161 I161 K161 M161 O161 Q161">
    <cfRule type="containsBlanks" dxfId="252" priority="256">
      <formula>LEN(TRIM(E161))=0</formula>
    </cfRule>
  </conditionalFormatting>
  <conditionalFormatting sqref="E161 G161 I161 K161 M161 O161 Q161">
    <cfRule type="containsBlanks" dxfId="251" priority="255">
      <formula>LEN(TRIM(E161))=0</formula>
    </cfRule>
  </conditionalFormatting>
  <conditionalFormatting sqref="E162 G162 I162 K162 M162 O162 Q162">
    <cfRule type="containsBlanks" dxfId="250" priority="254">
      <formula>LEN(TRIM(E162))=0</formula>
    </cfRule>
  </conditionalFormatting>
  <conditionalFormatting sqref="E162 G162 I162 K162 M162 O162 Q162">
    <cfRule type="containsBlanks" dxfId="249" priority="253">
      <formula>LEN(TRIM(E162))=0</formula>
    </cfRule>
  </conditionalFormatting>
  <conditionalFormatting sqref="E177 G177 I177 K177 M177 O177 Q177">
    <cfRule type="containsBlanks" dxfId="248" priority="252">
      <formula>LEN(TRIM(E177))=0</formula>
    </cfRule>
  </conditionalFormatting>
  <conditionalFormatting sqref="E244:E251 G244:G251 I244:I251 K244:K251 M244:M251 O244:O251 Q244:Q251 Q260:Q261 O260:O261 M260:M261 I260:I261 E260:E261 Q255:Q258 O255:O258 M255:M258 K255:K258 I255:I258 G255:G258 E255:E258 Q253 O253 M253 K253 I253 G253 E253">
    <cfRule type="containsBlanks" dxfId="247" priority="251">
      <formula>LEN(TRIM(E244))=0</formula>
    </cfRule>
  </conditionalFormatting>
  <conditionalFormatting sqref="E262:E263 G262:G263 I262:I263 K262:K263 M262:M263 O262:O263 Q262:Q263 Q267:Q268 O267:O268 M267:M268 K268 I267:I268 G268 E267:E268 E271:E272 G272 I271:I272 K272 M271:M272 O271:O272 Q271:Q272">
    <cfRule type="containsBlanks" dxfId="246" priority="250">
      <formula>LEN(TRIM(E262))=0</formula>
    </cfRule>
  </conditionalFormatting>
  <conditionalFormatting sqref="E279:E280 G279:G280 I279:I280 K279:K280 M279:M280 O279:O280 Q279:Q280">
    <cfRule type="containsBlanks" dxfId="245" priority="249">
      <formula>LEN(TRIM(E279))=0</formula>
    </cfRule>
  </conditionalFormatting>
  <conditionalFormatting sqref="E279 G279 I279 K279 M279 O279 Q279">
    <cfRule type="containsBlanks" dxfId="244" priority="248">
      <formula>LEN(TRIM(E279))=0</formula>
    </cfRule>
  </conditionalFormatting>
  <conditionalFormatting sqref="E284:E286 G284:G286 I284:I286 K284:K286 M284:M286 O284:O286 Q284:Q286">
    <cfRule type="containsBlanks" dxfId="243" priority="247">
      <formula>LEN(TRIM(E284))=0</formula>
    </cfRule>
  </conditionalFormatting>
  <conditionalFormatting sqref="E303:E304 G303:G304 I303:I304 K303:K304 M303:M304 O303:O304 Q303:Q304">
    <cfRule type="containsBlanks" dxfId="242" priority="246">
      <formula>LEN(TRIM(E303))=0</formula>
    </cfRule>
  </conditionalFormatting>
  <conditionalFormatting sqref="F311:F315 H311:H315 J311:J315 P311:P315 L311:L315 N311:N315">
    <cfRule type="containsBlanks" dxfId="241" priority="245">
      <formula>LEN(TRIM(F311))=0</formula>
    </cfRule>
  </conditionalFormatting>
  <conditionalFormatting sqref="F314:F315 H314:H315 J314:J315 P314:P315 L314:L315 N314:N315">
    <cfRule type="containsBlanks" dxfId="240" priority="244">
      <formula>LEN(TRIM(F314))=0</formula>
    </cfRule>
  </conditionalFormatting>
  <conditionalFormatting sqref="F308 H308 J308 P308 L308 N308 N310 L310 P310 J310 H310 F310">
    <cfRule type="containsBlanks" dxfId="239" priority="243">
      <formula>LEN(TRIM(F308))=0</formula>
    </cfRule>
  </conditionalFormatting>
  <conditionalFormatting sqref="E311:E315 G311:G315 I311:I315 K311:K315 Q311:Q315 M311:M315 O311:O315">
    <cfRule type="containsBlanks" dxfId="238" priority="242">
      <formula>LEN(TRIM(E311))=0</formula>
    </cfRule>
  </conditionalFormatting>
  <conditionalFormatting sqref="E314:E315 G314:G315 I314:I315 K314:K315 Q314:Q315 M314:M315 O314:O315">
    <cfRule type="containsBlanks" dxfId="237" priority="241">
      <formula>LEN(TRIM(E314))=0</formula>
    </cfRule>
  </conditionalFormatting>
  <conditionalFormatting sqref="E308 G308 I308 K308 Q308 M308 O308 O310 M310 Q310 K310 I310 G310 E310">
    <cfRule type="containsBlanks" dxfId="236" priority="240">
      <formula>LEN(TRIM(E308))=0</formula>
    </cfRule>
  </conditionalFormatting>
  <conditionalFormatting sqref="F317 H317 J317 P317 L317 N317">
    <cfRule type="containsBlanks" dxfId="235" priority="239">
      <formula>LEN(TRIM(F317))=0</formula>
    </cfRule>
  </conditionalFormatting>
  <conditionalFormatting sqref="F317 H317 J317 P317 L317 N317">
    <cfRule type="containsBlanks" dxfId="234" priority="238">
      <formula>LEN(TRIM(F317))=0</formula>
    </cfRule>
  </conditionalFormatting>
  <conditionalFormatting sqref="E317 G317 I317 K317 Q317 M317 O317">
    <cfRule type="containsBlanks" dxfId="233" priority="237">
      <formula>LEN(TRIM(E317))=0</formula>
    </cfRule>
  </conditionalFormatting>
  <conditionalFormatting sqref="E317 G317 I317 K317 Q317 M317 O317">
    <cfRule type="containsBlanks" dxfId="232" priority="236">
      <formula>LEN(TRIM(E317))=0</formula>
    </cfRule>
  </conditionalFormatting>
  <conditionalFormatting sqref="F333:F335 F338:F341 H333:H335 L333:L335 P333:P335 H338:H341 L338:L341 P338:P341 J333:J335 N333:N335 J338:J341 N338:N341 N343:N349 J343:J349 P343:P349 L343:L349 H343:H349 F343:F349">
    <cfRule type="containsBlanks" dxfId="231" priority="235">
      <formula>LEN(TRIM(F333))=0</formula>
    </cfRule>
  </conditionalFormatting>
  <conditionalFormatting sqref="F336:F337 H336:H337 L336:L337 P336:P337 J336:J337 N336:N337">
    <cfRule type="containsBlanks" dxfId="230" priority="234">
      <formula>LEN(TRIM(F336))=0</formula>
    </cfRule>
  </conditionalFormatting>
  <conditionalFormatting sqref="E333:E335 E338:E341 G333:G335 G338:G341 I333:I335 M333:M335 Q333:Q335 I338:I341 M338:M341 Q338:Q341 K333:K335 O333:O335 K338:K341 O338:O341 O343:O349 K343:K349 Q343:Q349 M343:M349 I343:I349 G343:G349 E343:E349">
    <cfRule type="containsBlanks" dxfId="229" priority="233">
      <formula>LEN(TRIM(E333))=0</formula>
    </cfRule>
  </conditionalFormatting>
  <conditionalFormatting sqref="E336:E337 G336:G337 I336:I337 M336:M337 Q336:Q337 K336:K337 O336:O337">
    <cfRule type="containsBlanks" dxfId="228" priority="232">
      <formula>LEN(TRIM(E336))=0</formula>
    </cfRule>
  </conditionalFormatting>
  <conditionalFormatting sqref="E352:Q356">
    <cfRule type="containsBlanks" dxfId="227" priority="231">
      <formula>LEN(TRIM(E352))=0</formula>
    </cfRule>
  </conditionalFormatting>
  <conditionalFormatting sqref="F367:F368 H367:H368 L367:L368 P367:P368 J367:J368 N367:N368">
    <cfRule type="containsBlanks" dxfId="226" priority="230">
      <formula>LEN(TRIM(F367))=0</formula>
    </cfRule>
  </conditionalFormatting>
  <conditionalFormatting sqref="F367:F368 H367:H368 L367:L368 P367:P368 J367:J368 N367:N368">
    <cfRule type="containsBlanks" dxfId="225" priority="229">
      <formula>LEN(TRIM(F367))=0</formula>
    </cfRule>
  </conditionalFormatting>
  <conditionalFormatting sqref="E367:E368 G367:G368 I367:I368 M367:M368 Q367:Q368 K367:K368 O367:O368">
    <cfRule type="containsBlanks" dxfId="224" priority="228">
      <formula>LEN(TRIM(E367))=0</formula>
    </cfRule>
  </conditionalFormatting>
  <conditionalFormatting sqref="E367:E368 G367:G368 I367:I368 M367:M368 Q367:Q368 K367:K368 O367:O368">
    <cfRule type="containsBlanks" dxfId="223" priority="227">
      <formula>LEN(TRIM(E367))=0</formula>
    </cfRule>
  </conditionalFormatting>
  <conditionalFormatting sqref="F370 H370 J370 N370 L370 P370 P372:P373 L372:L373 N372:N373 J372:J373 H372:H373 F372:F373">
    <cfRule type="containsBlanks" dxfId="222" priority="226">
      <formula>LEN(TRIM(F370))=0</formula>
    </cfRule>
  </conditionalFormatting>
  <conditionalFormatting sqref="F370 H370 J370 N370 L370 P370 P372:P373 L372:L373 N372:N373 J372:J373 H372:H373 F372:F373">
    <cfRule type="containsBlanks" dxfId="221" priority="225">
      <formula>LEN(TRIM(F370))=0</formula>
    </cfRule>
  </conditionalFormatting>
  <conditionalFormatting sqref="E370 G370 I370 M370 Q370 K370 O370 O372:O373 K372:K373 Q372:Q373 M372:M373 I372:I373 G372:G373 E372:E373">
    <cfRule type="containsBlanks" dxfId="220" priority="224">
      <formula>LEN(TRIM(E370))=0</formula>
    </cfRule>
  </conditionalFormatting>
  <conditionalFormatting sqref="E370 G370 I370 M370 Q370 K370 O370 O372:O373 K372:K373 Q372:Q373 M372:M373 I372:I373 G372:G373 E372:E373">
    <cfRule type="containsBlanks" dxfId="219" priority="223">
      <formula>LEN(TRIM(E370))=0</formula>
    </cfRule>
  </conditionalFormatting>
  <conditionalFormatting sqref="E376:Q377">
    <cfRule type="containsBlanks" dxfId="218" priority="222">
      <formula>LEN(TRIM(E376))=0</formula>
    </cfRule>
  </conditionalFormatting>
  <conditionalFormatting sqref="E376:Q377">
    <cfRule type="containsBlanks" dxfId="217" priority="221">
      <formula>LEN(TRIM(E376))=0</formula>
    </cfRule>
  </conditionalFormatting>
  <conditionalFormatting sqref="F384:G384 I384:J384 L383:M384 O383:P384 F383 I383">
    <cfRule type="containsBlanks" dxfId="216" priority="220">
      <formula>LEN(TRIM(F383))=0</formula>
    </cfRule>
  </conditionalFormatting>
  <conditionalFormatting sqref="F384:G384 I384:J384 L383:M384 O383:P384 F383 I383">
    <cfRule type="containsBlanks" dxfId="215" priority="219">
      <formula>LEN(TRIM(F383))=0</formula>
    </cfRule>
  </conditionalFormatting>
  <conditionalFormatting sqref="E383:E384 H384 K384 N384 Q383:Q384">
    <cfRule type="containsBlanks" dxfId="214" priority="218">
      <formula>LEN(TRIM(E383))=0</formula>
    </cfRule>
  </conditionalFormatting>
  <conditionalFormatting sqref="E383:E384 H384 K384 N384 Q383:Q384">
    <cfRule type="containsBlanks" dxfId="213" priority="217">
      <formula>LEN(TRIM(E383))=0</formula>
    </cfRule>
  </conditionalFormatting>
  <conditionalFormatting sqref="E412:Q412">
    <cfRule type="containsBlanks" dxfId="212" priority="216">
      <formula>LEN(TRIM(E412))=0</formula>
    </cfRule>
  </conditionalFormatting>
  <conditionalFormatting sqref="E412:Q412">
    <cfRule type="containsBlanks" dxfId="211" priority="215">
      <formula>LEN(TRIM(E412))=0</formula>
    </cfRule>
  </conditionalFormatting>
  <conditionalFormatting sqref="F441:F444 F448:F452 H441:I444 H448:I452 K441:K444 P441:P444 M441:N444 K448:K452 P448:P452 M448:N452">
    <cfRule type="containsBlanks" dxfId="210" priority="214">
      <formula>LEN(TRIM(F441))=0</formula>
    </cfRule>
  </conditionalFormatting>
  <conditionalFormatting sqref="F441 H441:I441 K441 P441 M441:N441">
    <cfRule type="containsBlanks" dxfId="209" priority="213">
      <formula>LEN(TRIM(F441))=0</formula>
    </cfRule>
  </conditionalFormatting>
  <conditionalFormatting sqref="F442:F444 H442:I444 K442:K444 P442:P444 M442:N444">
    <cfRule type="containsBlanks" dxfId="208" priority="212">
      <formula>LEN(TRIM(F442))=0</formula>
    </cfRule>
  </conditionalFormatting>
  <conditionalFormatting sqref="F445:F447 H445:I447 K445:K447 P445:P447 M445:N447">
    <cfRule type="containsBlanks" dxfId="207" priority="210">
      <formula>LEN(TRIM(F445))=0</formula>
    </cfRule>
  </conditionalFormatting>
  <conditionalFormatting sqref="F445:F447 H445:I447 K445:K447 P445:P447 M445:N447">
    <cfRule type="containsBlanks" dxfId="206" priority="211">
      <formula>LEN(TRIM(F445))=0</formula>
    </cfRule>
  </conditionalFormatting>
  <conditionalFormatting sqref="E441:E444 E448:E452 G441:G444 G448:G452 J441:J444 O441:O444 J448:J452 O448:O452 L441:L444 Q441:Q444 L448:L452 Q448:Q452">
    <cfRule type="containsBlanks" dxfId="205" priority="209">
      <formula>LEN(TRIM(E441))=0</formula>
    </cfRule>
  </conditionalFormatting>
  <conditionalFormatting sqref="E441 G441 J441 O441 L441 Q441">
    <cfRule type="containsBlanks" dxfId="204" priority="208">
      <formula>LEN(TRIM(E441))=0</formula>
    </cfRule>
  </conditionalFormatting>
  <conditionalFormatting sqref="E442:E444 G442:G444 J442:J444 O442:O444 L442:L444 Q442:Q444">
    <cfRule type="containsBlanks" dxfId="203" priority="207">
      <formula>LEN(TRIM(E442))=0</formula>
    </cfRule>
  </conditionalFormatting>
  <conditionalFormatting sqref="E445:E447 G445:G447 J445:J447 O445:O447 L445:L447 Q445:Q447">
    <cfRule type="containsBlanks" dxfId="202" priority="205">
      <formula>LEN(TRIM(E445))=0</formula>
    </cfRule>
  </conditionalFormatting>
  <conditionalFormatting sqref="E445:E447 G445:G447 J445:J447 O445:O447 L445:L447 Q445:Q447">
    <cfRule type="containsBlanks" dxfId="201" priority="206">
      <formula>LEN(TRIM(E445))=0</formula>
    </cfRule>
  </conditionalFormatting>
  <conditionalFormatting sqref="E454:Q455">
    <cfRule type="containsBlanks" dxfId="200" priority="204">
      <formula>LEN(TRIM(E454))=0</formula>
    </cfRule>
  </conditionalFormatting>
  <conditionalFormatting sqref="J527:J530 P527:P530 P532:P540 J532:J540">
    <cfRule type="containsBlanks" dxfId="199" priority="203">
      <formula>LEN(TRIM(J527))=0</formula>
    </cfRule>
  </conditionalFormatting>
  <conditionalFormatting sqref="J539:J540 P539:P540">
    <cfRule type="containsBlanks" dxfId="198" priority="202">
      <formula>LEN(TRIM(J539))=0</formula>
    </cfRule>
  </conditionalFormatting>
  <conditionalFormatting sqref="E527:E530 K527:K530 Q527:Q530 Q532:Q540 K532:K540 E532:E540">
    <cfRule type="containsBlanks" dxfId="197" priority="201">
      <formula>LEN(TRIM(E527))=0</formula>
    </cfRule>
  </conditionalFormatting>
  <conditionalFormatting sqref="E539:E540 K539:K540 Q539:Q540">
    <cfRule type="containsBlanks" dxfId="196" priority="200">
      <formula>LEN(TRIM(E539))=0</formula>
    </cfRule>
  </conditionalFormatting>
  <conditionalFormatting sqref="F527:F530 H527:H530 L527:L530 N527:N530 N532:N540 L532:L540 H532:H540 F532:F540">
    <cfRule type="containsBlanks" dxfId="195" priority="199">
      <formula>LEN(TRIM(F527))=0</formula>
    </cfRule>
  </conditionalFormatting>
  <conditionalFormatting sqref="F539:F540 H539:H540 L539:L540 N539:N540">
    <cfRule type="containsBlanks" dxfId="194" priority="198">
      <formula>LEN(TRIM(F539))=0</formula>
    </cfRule>
  </conditionalFormatting>
  <conditionalFormatting sqref="G527:G530 I527:I530 M527:M530 O527:O530 O532:O540 M532:M540 I532:I540 G532:G540">
    <cfRule type="containsBlanks" dxfId="193" priority="197">
      <formula>LEN(TRIM(G527))=0</formula>
    </cfRule>
  </conditionalFormatting>
  <conditionalFormatting sqref="G539:G540 I539:I540 M539:M540 O539:O540">
    <cfRule type="containsBlanks" dxfId="192" priority="196">
      <formula>LEN(TRIM(G539))=0</formula>
    </cfRule>
  </conditionalFormatting>
  <conditionalFormatting sqref="E542:Q544">
    <cfRule type="containsBlanks" dxfId="191" priority="195">
      <formula>LEN(TRIM(E542))=0</formula>
    </cfRule>
  </conditionalFormatting>
  <conditionalFormatting sqref="E550:Q550 E549:F549 I549 L549:M549 O549:Q549">
    <cfRule type="containsBlanks" dxfId="190" priority="194">
      <formula>LEN(TRIM(E549))=0</formula>
    </cfRule>
  </conditionalFormatting>
  <conditionalFormatting sqref="E549:E550 H550 K550 N550 Q549:Q550">
    <cfRule type="containsBlanks" dxfId="189" priority="193">
      <formula>LEN(TRIM(E549))=0</formula>
    </cfRule>
  </conditionalFormatting>
  <conditionalFormatting sqref="E553:Q553 E565:Q566 E568:F579 E555:F563 I555:I563 I568:I579 L555:M563 L568:M579 O555:Q563 O568:Q579">
    <cfRule type="containsBlanks" dxfId="188" priority="192">
      <formula>LEN(TRIM(E553))=0</formula>
    </cfRule>
  </conditionalFormatting>
  <conditionalFormatting sqref="F553 H553:I553 K553 P553 M553:N553 M565:N566 P555:P563 K565:K566 H565:I566 F555:F563 F568:F579 I568:I579 P568:P579 M568:M579 I555:I563 M555:M563 F565:F566 P565:P566">
    <cfRule type="containsBlanks" dxfId="187" priority="190">
      <formula>LEN(TRIM(F553))=0</formula>
    </cfRule>
  </conditionalFormatting>
  <conditionalFormatting sqref="E553 G553 J553 O553 L553 Q553 Q555:Q563 L555:L563 O555:O563 J565:J566 G565:G566 E555:E563 E568:E579 O568:O579 L568:L579 Q568:Q579 E565:E566 O565:O566 L565:L566 Q565:Q566">
    <cfRule type="containsBlanks" dxfId="186" priority="191">
      <formula>LEN(TRIM(E553))=0</formula>
    </cfRule>
  </conditionalFormatting>
  <conditionalFormatting sqref="E553 G553 J553 O553 L553 Q553 Q555:Q563 L555:L563 O555:O563 E555:E563">
    <cfRule type="containsBlanks" dxfId="185" priority="189">
      <formula>LEN(TRIM(E553))=0</formula>
    </cfRule>
  </conditionalFormatting>
  <conditionalFormatting sqref="E565:E566 G565:G566 J565:J566 O565:O566 L565:L566 Q565:Q566 Q568:Q579 L568:L579 O568:O579 E568:E579">
    <cfRule type="containsBlanks" dxfId="184" priority="188">
      <formula>LEN(TRIM(E565))=0</formula>
    </cfRule>
  </conditionalFormatting>
  <conditionalFormatting sqref="F584:I592 L584:O592">
    <cfRule type="containsBlanks" dxfId="183" priority="187">
      <formula>LEN(TRIM(F584))=0</formula>
    </cfRule>
  </conditionalFormatting>
  <conditionalFormatting sqref="J584:J592 P584:P592">
    <cfRule type="containsBlanks" dxfId="182" priority="186">
      <formula>LEN(TRIM(J584))=0</formula>
    </cfRule>
  </conditionalFormatting>
  <conditionalFormatting sqref="H594:H595 L594:L595 P594:P595">
    <cfRule type="containsBlanks" dxfId="181" priority="183">
      <formula>LEN(TRIM(H594))=0</formula>
    </cfRule>
  </conditionalFormatting>
  <conditionalFormatting sqref="E594:E595 I594:I595 M594:M595 Q594:Q595">
    <cfRule type="containsBlanks" dxfId="180" priority="182">
      <formula>LEN(TRIM(E594))=0</formula>
    </cfRule>
  </conditionalFormatting>
  <conditionalFormatting sqref="F597:H597 K597:M597 P597:Q597">
    <cfRule type="containsBlanks" dxfId="179" priority="181">
      <formula>LEN(TRIM(F597))=0</formula>
    </cfRule>
  </conditionalFormatting>
  <conditionalFormatting sqref="F597 H597 K597 P597 M597">
    <cfRule type="containsBlanks" dxfId="178" priority="179">
      <formula>LEN(TRIM(F597))=0</formula>
    </cfRule>
  </conditionalFormatting>
  <conditionalFormatting sqref="G597 L597 Q597">
    <cfRule type="containsBlanks" dxfId="177" priority="180">
      <formula>LEN(TRIM(G597))=0</formula>
    </cfRule>
  </conditionalFormatting>
  <conditionalFormatting sqref="G597 L597 Q597">
    <cfRule type="containsBlanks" dxfId="176" priority="178">
      <formula>LEN(TRIM(G597))=0</formula>
    </cfRule>
  </conditionalFormatting>
  <conditionalFormatting sqref="I597 N597 E599:F609 I600:I609 L600:M609 O600:Q609 G599:Q599">
    <cfRule type="containsBlanks" dxfId="175" priority="177">
      <formula>LEN(TRIM(E597))=0</formula>
    </cfRule>
  </conditionalFormatting>
  <conditionalFormatting sqref="I597 N597 E599:F609 I600:I609 L600:M609 O600:Q609 G599:Q599">
    <cfRule type="containsBlanks" dxfId="174" priority="176">
      <formula>LEN(TRIM(E597))=0</formula>
    </cfRule>
  </conditionalFormatting>
  <conditionalFormatting sqref="E597 J597 O597">
    <cfRule type="containsBlanks" dxfId="173" priority="175">
      <formula>LEN(TRIM(E597))=0</formula>
    </cfRule>
  </conditionalFormatting>
  <conditionalFormatting sqref="E597 J597 O597">
    <cfRule type="containsBlanks" dxfId="172" priority="174">
      <formula>LEN(TRIM(E597))=0</formula>
    </cfRule>
  </conditionalFormatting>
  <conditionalFormatting sqref="F610:F623 H610:H623 J610:J623 P610:P623 L610:L623 N610:N623">
    <cfRule type="containsBlanks" dxfId="171" priority="173">
      <formula>LEN(TRIM(F610))=0</formula>
    </cfRule>
  </conditionalFormatting>
  <conditionalFormatting sqref="F610:F623 H610:H623 J610:J623 P610:P623 L610:L623 N610:N623">
    <cfRule type="containsBlanks" dxfId="170" priority="172">
      <formula>LEN(TRIM(F610))=0</formula>
    </cfRule>
  </conditionalFormatting>
  <conditionalFormatting sqref="E610:E623 G610:G623 I610:I623 K610:K623 Q610:Q623 M610:M623 O610:O623">
    <cfRule type="containsBlanks" dxfId="169" priority="171">
      <formula>LEN(TRIM(E610))=0</formula>
    </cfRule>
  </conditionalFormatting>
  <conditionalFormatting sqref="E610:E623 G610:G623 I610:I623 K610:K623 Q610:Q623 M610:M623 O610:O623">
    <cfRule type="containsBlanks" dxfId="168" priority="170">
      <formula>LEN(TRIM(E610))=0</formula>
    </cfRule>
  </conditionalFormatting>
  <conditionalFormatting sqref="F627 H627 J627 P627 L627 N627">
    <cfRule type="containsBlanks" dxfId="167" priority="169">
      <formula>LEN(TRIM(F627))=0</formula>
    </cfRule>
  </conditionalFormatting>
  <conditionalFormatting sqref="F626 H626 J626 P626 L626 N626">
    <cfRule type="containsBlanks" dxfId="166" priority="168">
      <formula>LEN(TRIM(F626))=0</formula>
    </cfRule>
  </conditionalFormatting>
  <conditionalFormatting sqref="F625 H625 J625 P625 L625 N625">
    <cfRule type="containsBlanks" dxfId="165" priority="167">
      <formula>LEN(TRIM(F625))=0</formula>
    </cfRule>
  </conditionalFormatting>
  <conditionalFormatting sqref="F625:F626 H625:H626 J625:J626 P625:P626 L625:L626 N625:N626">
    <cfRule type="containsBlanks" dxfId="164" priority="166">
      <formula>LEN(TRIM(F625))=0</formula>
    </cfRule>
  </conditionalFormatting>
  <conditionalFormatting sqref="F627 H627 J627 P627 L627 N627">
    <cfRule type="containsBlanks" dxfId="163" priority="165">
      <formula>LEN(TRIM(F627))=0</formula>
    </cfRule>
  </conditionalFormatting>
  <conditionalFormatting sqref="E627 G627 I627 K627 Q627 M627 O627">
    <cfRule type="containsBlanks" dxfId="162" priority="164">
      <formula>LEN(TRIM(E627))=0</formula>
    </cfRule>
  </conditionalFormatting>
  <conditionalFormatting sqref="E626 G626 I626 K626 Q626 M626 O626">
    <cfRule type="containsBlanks" dxfId="161" priority="163">
      <formula>LEN(TRIM(E626))=0</formula>
    </cfRule>
  </conditionalFormatting>
  <conditionalFormatting sqref="E625 G625 I625 K625 Q625 M625 O625">
    <cfRule type="containsBlanks" dxfId="160" priority="162">
      <formula>LEN(TRIM(E625))=0</formula>
    </cfRule>
  </conditionalFormatting>
  <conditionalFormatting sqref="E625:E626 G625:G626 I625:I626 K625:K626 Q625:Q626 M625:M626 O625:O626">
    <cfRule type="containsBlanks" dxfId="159" priority="161">
      <formula>LEN(TRIM(E625))=0</formula>
    </cfRule>
  </conditionalFormatting>
  <conditionalFormatting sqref="E627 G627 I627 K627 Q627 M627 O627">
    <cfRule type="containsBlanks" dxfId="158" priority="160">
      <formula>LEN(TRIM(E627))=0</formula>
    </cfRule>
  </conditionalFormatting>
  <conditionalFormatting sqref="E629:Q629">
    <cfRule type="containsBlanks" dxfId="157" priority="159">
      <formula>LEN(TRIM(E629))=0</formula>
    </cfRule>
  </conditionalFormatting>
  <conditionalFormatting sqref="E629 G629 I629 K629 Q629 M629 O629">
    <cfRule type="containsBlanks" dxfId="156" priority="158">
      <formula>LEN(TRIM(E629))=0</formula>
    </cfRule>
  </conditionalFormatting>
  <conditionalFormatting sqref="E631:Q635">
    <cfRule type="containsBlanks" dxfId="155" priority="157">
      <formula>LEN(TRIM(E631))=0</formula>
    </cfRule>
  </conditionalFormatting>
  <conditionalFormatting sqref="E631:E635 G631:G635 I631:I635 K631:K635 Q631:Q635 M631:M635 O631:O635">
    <cfRule type="containsBlanks" dxfId="154" priority="156">
      <formula>LEN(TRIM(E631))=0</formula>
    </cfRule>
  </conditionalFormatting>
  <conditionalFormatting sqref="J642:J654 P642:P654">
    <cfRule type="containsBlanks" dxfId="153" priority="155">
      <formula>LEN(TRIM(J642))=0</formula>
    </cfRule>
  </conditionalFormatting>
  <conditionalFormatting sqref="R594:S595 V594:W595 Z594:AA595">
    <cfRule type="containsBlanks" dxfId="152" priority="47">
      <formula>LEN(TRIM(R594))=0</formula>
    </cfRule>
  </conditionalFormatting>
  <conditionalFormatting sqref="S584:S592 Y584:Y592">
    <cfRule type="containsBlanks" dxfId="151" priority="48">
      <formula>LEN(TRIM(S584))=0</formula>
    </cfRule>
  </conditionalFormatting>
  <conditionalFormatting sqref="AG41">
    <cfRule type="containsBlanks" dxfId="150" priority="153">
      <formula>LEN(TRIM(AG41))=0</formula>
    </cfRule>
  </conditionalFormatting>
  <conditionalFormatting sqref="R42:AE42 AG42">
    <cfRule type="containsBlanks" dxfId="149" priority="152">
      <formula>LEN(TRIM(R42))=0</formula>
    </cfRule>
  </conditionalFormatting>
  <conditionalFormatting sqref="R46:R48 T46:T48 V46:V48 X46:X48 Z46:Z48 AB46:AB48">
    <cfRule type="containsBlanks" dxfId="148" priority="151">
      <formula>LEN(TRIM(R46))=0</formula>
    </cfRule>
  </conditionalFormatting>
  <conditionalFormatting sqref="R52:AE52 AG52">
    <cfRule type="containsBlanks" dxfId="147" priority="150">
      <formula>LEN(TRIM(R52))=0</formula>
    </cfRule>
  </conditionalFormatting>
  <conditionalFormatting sqref="R57:AE57 AG57">
    <cfRule type="containsBlanks" dxfId="146" priority="149">
      <formula>LEN(TRIM(R57))=0</formula>
    </cfRule>
  </conditionalFormatting>
  <conditionalFormatting sqref="R59:AE59 AG59">
    <cfRule type="containsBlanks" dxfId="145" priority="148">
      <formula>LEN(TRIM(R59))=0</formula>
    </cfRule>
  </conditionalFormatting>
  <conditionalFormatting sqref="R66:AE67 AG66:AG67">
    <cfRule type="containsBlanks" dxfId="144" priority="147">
      <formula>LEN(TRIM(R66))=0</formula>
    </cfRule>
  </conditionalFormatting>
  <conditionalFormatting sqref="R81:R82 T81:T82 V81:V82 X81:X82 Z81:Z82 AB81:AB82">
    <cfRule type="containsBlanks" dxfId="143" priority="146">
      <formula>LEN(TRIM(R81))=0</formula>
    </cfRule>
  </conditionalFormatting>
  <conditionalFormatting sqref="R156:R158 T156:T158 V156:V158 X156:X158 Z156:Z158 AB156:AB158">
    <cfRule type="containsBlanks" dxfId="142" priority="145">
      <formula>LEN(TRIM(R156))=0</formula>
    </cfRule>
  </conditionalFormatting>
  <conditionalFormatting sqref="R163:R164 T163:T164 V163:V164 X163:X164 Z163:Z164 AB163:AB164">
    <cfRule type="containsBlanks" dxfId="141" priority="144">
      <formula>LEN(TRIM(R163))=0</formula>
    </cfRule>
  </conditionalFormatting>
  <conditionalFormatting sqref="R160 T160 V160 X160 Z160 AB160">
    <cfRule type="containsBlanks" dxfId="140" priority="143">
      <formula>LEN(TRIM(R160))=0</formula>
    </cfRule>
  </conditionalFormatting>
  <conditionalFormatting sqref="R160 T160 V160 X160 Z160 AB160">
    <cfRule type="containsBlanks" dxfId="139" priority="142">
      <formula>LEN(TRIM(R160))=0</formula>
    </cfRule>
  </conditionalFormatting>
  <conditionalFormatting sqref="R161 T161 V161 X161 Z161 AB161">
    <cfRule type="containsBlanks" dxfId="138" priority="141">
      <formula>LEN(TRIM(R161))=0</formula>
    </cfRule>
  </conditionalFormatting>
  <conditionalFormatting sqref="R161 T161 V161 X161 Z161 AB161">
    <cfRule type="containsBlanks" dxfId="137" priority="140">
      <formula>LEN(TRIM(R161))=0</formula>
    </cfRule>
  </conditionalFormatting>
  <conditionalFormatting sqref="R162 T162 V162 X162 Z162 AB162">
    <cfRule type="containsBlanks" dxfId="136" priority="139">
      <formula>LEN(TRIM(R162))=0</formula>
    </cfRule>
  </conditionalFormatting>
  <conditionalFormatting sqref="R162 T162 V162 X162 Z162 AB162">
    <cfRule type="containsBlanks" dxfId="135" priority="138">
      <formula>LEN(TRIM(R162))=0</formula>
    </cfRule>
  </conditionalFormatting>
  <conditionalFormatting sqref="R168:AE168 AG168">
    <cfRule type="containsBlanks" dxfId="134" priority="137">
      <formula>LEN(TRIM(R168))=0</formula>
    </cfRule>
  </conditionalFormatting>
  <conditionalFormatting sqref="R171:AE171 AG171">
    <cfRule type="containsBlanks" dxfId="133" priority="136">
      <formula>LEN(TRIM(R171))=0</formula>
    </cfRule>
  </conditionalFormatting>
  <conditionalFormatting sqref="R177 T177 V177 X177 Z177 AB177">
    <cfRule type="containsBlanks" dxfId="132" priority="135">
      <formula>LEN(TRIM(R177))=0</formula>
    </cfRule>
  </conditionalFormatting>
  <conditionalFormatting sqref="R244:R251 T244:T251 V244:V251 X244:X251 Z244:Z251 AB244:AB251 AB260:AB261 Z260:Z261 X260:X261 V260:V261 R260:R261 AB255:AB258 Z255:Z258 X255:X258 V255:V258 T255:T258 R255:R258 AB253 Z253 X253 V253 T253 R253">
    <cfRule type="containsBlanks" dxfId="131" priority="134">
      <formula>LEN(TRIM(R244))=0</formula>
    </cfRule>
  </conditionalFormatting>
  <conditionalFormatting sqref="R262:R263 T262:T263 V262:V263 X262:X263 Z262:Z263 AB262:AB263 AB267:AB268 Z267:Z268 X267:X268 V267:V268 T268 R267:R268 R271:R272 T272 V271:V272 X271:X272 Z271:Z272 AB271:AB272">
    <cfRule type="containsBlanks" dxfId="130" priority="133">
      <formula>LEN(TRIM(R262))=0</formula>
    </cfRule>
  </conditionalFormatting>
  <conditionalFormatting sqref="R279:R280 T279:T280 V279:V280 X279:X280 Z279:Z280 AB279:AB280">
    <cfRule type="containsBlanks" dxfId="129" priority="132">
      <formula>LEN(TRIM(R279))=0</formula>
    </cfRule>
  </conditionalFormatting>
  <conditionalFormatting sqref="R279 T279 V279 X279 Z279 AB279">
    <cfRule type="containsBlanks" dxfId="128" priority="131">
      <formula>LEN(TRIM(R279))=0</formula>
    </cfRule>
  </conditionalFormatting>
  <conditionalFormatting sqref="R284:R286 T284:T286 V284:V286 X284:X286 Z284:Z286 AB284:AB286">
    <cfRule type="containsBlanks" dxfId="127" priority="130">
      <formula>LEN(TRIM(R284))=0</formula>
    </cfRule>
  </conditionalFormatting>
  <conditionalFormatting sqref="R303:R304 T303:T304 V303:V304 X303:X304 Z303:Z304 AB303:AB304">
    <cfRule type="containsBlanks" dxfId="126" priority="129">
      <formula>LEN(TRIM(R303))=0</formula>
    </cfRule>
  </conditionalFormatting>
  <conditionalFormatting sqref="S642:W654 Y642:AE654 AG642:AG655">
    <cfRule type="containsBlanks" dxfId="125" priority="17">
      <formula>LEN(TRIM(S642))=0</formula>
    </cfRule>
  </conditionalFormatting>
  <conditionalFormatting sqref="R21:AH21 R22:AE31 AG22:AG31">
    <cfRule type="containsBlanks" dxfId="124" priority="128">
      <formula>LEN(TRIM(R21))=0</formula>
    </cfRule>
  </conditionalFormatting>
  <conditionalFormatting sqref="R33:AE39 AG33:AG40">
    <cfRule type="containsBlanks" dxfId="123" priority="127">
      <formula>LEN(TRIM(R33))=0</formula>
    </cfRule>
  </conditionalFormatting>
  <conditionalFormatting sqref="S46:S48 U46:U48 W46:W48 Y46:Y48 AA46:AA48 AC46:AE48 AG46:AG48">
    <cfRule type="containsBlanks" dxfId="122" priority="126">
      <formula>LEN(TRIM(S46))=0</formula>
    </cfRule>
  </conditionalFormatting>
  <conditionalFormatting sqref="S81:S82 U81:U82 W81:W82 Y81:Y82 AA81:AA82 AC81:AE82 AG81:AG82">
    <cfRule type="containsBlanks" dxfId="121" priority="125">
      <formula>LEN(TRIM(S81))=0</formula>
    </cfRule>
  </conditionalFormatting>
  <conditionalFormatting sqref="S156:S158 U156:U158 W156:W158 Y156:Y158 AA156:AA158 AC156:AE158 AG156:AG159">
    <cfRule type="containsBlanks" dxfId="120" priority="124">
      <formula>LEN(TRIM(S156))=0</formula>
    </cfRule>
  </conditionalFormatting>
  <conditionalFormatting sqref="S163:S164 U163:U164 W163:W164 Y163:Y164 AA163:AA164 AC163:AE164 AG163:AG165">
    <cfRule type="containsBlanks" dxfId="119" priority="123">
      <formula>LEN(TRIM(S163))=0</formula>
    </cfRule>
  </conditionalFormatting>
  <conditionalFormatting sqref="S160 U160 W160 Y160 AA160 AC160:AE160 AG160">
    <cfRule type="containsBlanks" dxfId="118" priority="122">
      <formula>LEN(TRIM(S160))=0</formula>
    </cfRule>
  </conditionalFormatting>
  <conditionalFormatting sqref="S160 U160 W160 Y160 AA160 AC160:AE160 AG160">
    <cfRule type="containsBlanks" dxfId="117" priority="121">
      <formula>LEN(TRIM(S160))=0</formula>
    </cfRule>
  </conditionalFormatting>
  <conditionalFormatting sqref="S161 U161 W161 Y161 AA161 AC161:AE161 AG161">
    <cfRule type="containsBlanks" dxfId="116" priority="120">
      <formula>LEN(TRIM(S161))=0</formula>
    </cfRule>
  </conditionalFormatting>
  <conditionalFormatting sqref="S161 U161 W161 Y161 AA161 AC161:AE161 AG161">
    <cfRule type="containsBlanks" dxfId="115" priority="119">
      <formula>LEN(TRIM(S161))=0</formula>
    </cfRule>
  </conditionalFormatting>
  <conditionalFormatting sqref="S162 U162 W162 Y162 AA162 AC162:AE162 AG162">
    <cfRule type="containsBlanks" dxfId="114" priority="118">
      <formula>LEN(TRIM(S162))=0</formula>
    </cfRule>
  </conditionalFormatting>
  <conditionalFormatting sqref="S162 U162 W162 Y162 AA162 AC162:AE162 AG162">
    <cfRule type="containsBlanks" dxfId="113" priority="117">
      <formula>LEN(TRIM(S162))=0</formula>
    </cfRule>
  </conditionalFormatting>
  <conditionalFormatting sqref="S177 U177 W177 Y177 AA177 AC177:AE177 AG177">
    <cfRule type="containsBlanks" dxfId="112" priority="116">
      <formula>LEN(TRIM(S177))=0</formula>
    </cfRule>
  </conditionalFormatting>
  <conditionalFormatting sqref="S244:S251 U244:U251 W244:W251 Y244:Y251 AA244:AA251 AC244:AE251 AC260:AD261 Y260:Y261 S260:S261 AG244:AG251 AC257:AE258 AA255:AA258 Y255:Y258 W255:W258 U255:U258 S255:S258 AG253:AG254 AC253:AE253 AA253 Y253 W253 U253 S253 AG257:AG258 AC255:AD256">
    <cfRule type="containsBlanks" dxfId="111" priority="115">
      <formula>LEN(TRIM(S244))=0</formula>
    </cfRule>
  </conditionalFormatting>
  <conditionalFormatting sqref="S262:S263 U262:U263 W262:W263 Y262:Y263 AA262:AA263 AG268 AC268:AE268 AC262:AE263 AC272:AE272 AA268 Y267:Y268 W268 U268 S267:S268 S271:S272 U272 W272 Y271:Y272 AA272 AC271:AD271 AC267:AD267 AG272 AG262:AG263">
    <cfRule type="containsBlanks" dxfId="110" priority="114">
      <formula>LEN(TRIM(S262))=0</formula>
    </cfRule>
  </conditionalFormatting>
  <conditionalFormatting sqref="S279:S280 U279:U280 W279:W280 Y279:Y280 AA279:AA280 AC279:AE280 AG279:AG280">
    <cfRule type="containsBlanks" dxfId="109" priority="113">
      <formula>LEN(TRIM(S279))=0</formula>
    </cfRule>
  </conditionalFormatting>
  <conditionalFormatting sqref="S279 U279 W279 Y279 AA279 AC279:AE279 AG279">
    <cfRule type="containsBlanks" dxfId="108" priority="112">
      <formula>LEN(TRIM(S279))=0</formula>
    </cfRule>
  </conditionalFormatting>
  <conditionalFormatting sqref="S284:S286 U284:U286 W284:W286 Y284:Y286 AA284:AA286 AC284:AE286 AG284:AG286">
    <cfRule type="containsBlanks" dxfId="107" priority="111">
      <formula>LEN(TRIM(S284))=0</formula>
    </cfRule>
  </conditionalFormatting>
  <conditionalFormatting sqref="S303:S304 U303:U304 W303:W304 Y303:Y304 AA303:AA304 AC303:AE304 AG303:AG304">
    <cfRule type="containsBlanks" dxfId="106" priority="110">
      <formula>LEN(TRIM(S303))=0</formula>
    </cfRule>
  </conditionalFormatting>
  <conditionalFormatting sqref="R311:R315 X311:X315 T311:T315 Z311:Z315 V311:V315 AB311:AB315">
    <cfRule type="containsBlanks" dxfId="105" priority="109">
      <formula>LEN(TRIM(R311))=0</formula>
    </cfRule>
  </conditionalFormatting>
  <conditionalFormatting sqref="R314:R315 X314:X315 T314:T315 Z314:Z315 V314:V315 AB314:AB315">
    <cfRule type="containsBlanks" dxfId="104" priority="108">
      <formula>LEN(TRIM(R314))=0</formula>
    </cfRule>
  </conditionalFormatting>
  <conditionalFormatting sqref="R308 X308 T308 Z308 V308 AB308 AB310 V310 Z310 T310 X310 R310">
    <cfRule type="containsBlanks" dxfId="103" priority="107">
      <formula>LEN(TRIM(R308))=0</formula>
    </cfRule>
  </conditionalFormatting>
  <conditionalFormatting sqref="S311:S315 Y311:Y315 U311:U315 AA311:AA315 W311:W315 AC311:AE315 AG311:AG315">
    <cfRule type="containsBlanks" dxfId="102" priority="106">
      <formula>LEN(TRIM(S311))=0</formula>
    </cfRule>
  </conditionalFormatting>
  <conditionalFormatting sqref="S314:S315 Y314:Y315 U314:U315 AA314:AA315 W314:W315 AC314:AE315 AG314:AG315">
    <cfRule type="containsBlanks" dxfId="101" priority="105">
      <formula>LEN(TRIM(S314))=0</formula>
    </cfRule>
  </conditionalFormatting>
  <conditionalFormatting sqref="S308 Y308 U308 AA308 W308 AC308:AE308 AG308:AG309 AC310:AD310 W310 AA310 U310 Y310 S310">
    <cfRule type="containsBlanks" dxfId="100" priority="104">
      <formula>LEN(TRIM(S308))=0</formula>
    </cfRule>
  </conditionalFormatting>
  <conditionalFormatting sqref="R317 X317 T317 Z317 V317 AB317">
    <cfRule type="containsBlanks" dxfId="99" priority="103">
      <formula>LEN(TRIM(R317))=0</formula>
    </cfRule>
  </conditionalFormatting>
  <conditionalFormatting sqref="R317 X317 T317 Z317 V317 AB317">
    <cfRule type="containsBlanks" dxfId="98" priority="102">
      <formula>LEN(TRIM(R317))=0</formula>
    </cfRule>
  </conditionalFormatting>
  <conditionalFormatting sqref="S317 Y317 U317 AA317 W317 AC317:AE317 AG317">
    <cfRule type="containsBlanks" dxfId="97" priority="101">
      <formula>LEN(TRIM(S317))=0</formula>
    </cfRule>
  </conditionalFormatting>
  <conditionalFormatting sqref="S317 Y317 U317 AA317 W317 AC317:AE317 AG317">
    <cfRule type="containsBlanks" dxfId="96" priority="100">
      <formula>LEN(TRIM(S317))=0</formula>
    </cfRule>
  </conditionalFormatting>
  <conditionalFormatting sqref="T333:T335 X333:X335 AB333:AB335 T338:T341 X338:X341 AB338:AB341 R333:R335 V333:V335 Z333:Z335 R338:R341 V338:V341 Z338:Z341 Z343:Z349 V343:V349 R343:R349 AB343:AB349 X343:X349 T343:T349">
    <cfRule type="containsBlanks" dxfId="95" priority="99">
      <formula>LEN(TRIM(R333))=0</formula>
    </cfRule>
  </conditionalFormatting>
  <conditionalFormatting sqref="T336:T337 X336:X337 AB336:AB337 R336:R337 V336:V337 Z336:Z337">
    <cfRule type="containsBlanks" dxfId="94" priority="98">
      <formula>LEN(TRIM(R336))=0</formula>
    </cfRule>
  </conditionalFormatting>
  <conditionalFormatting sqref="U333:U335 Y333:Y335 U338:U341 Y338:Y341 S333:S335 W333:W335 AA333:AA335 S338:S341 W338:W341 AA338:AA341 AC338:AE341 AC333:AE335 AG338:AG342 AG333:AG335 AC343:AD349 AA343:AA349 W343:W349 S343:S349 Y343:Y349 U343:U349">
    <cfRule type="containsBlanks" dxfId="93" priority="97">
      <formula>LEN(TRIM(S333))=0</formula>
    </cfRule>
  </conditionalFormatting>
  <conditionalFormatting sqref="U336:U337 Y336:Y337 S336:S337 W336:W337 AA336:AA337 AC336:AE337 AG336:AG337">
    <cfRule type="containsBlanks" dxfId="92" priority="96">
      <formula>LEN(TRIM(S336))=0</formula>
    </cfRule>
  </conditionalFormatting>
  <conditionalFormatting sqref="R352:AD356 AG351">
    <cfRule type="containsBlanks" dxfId="91" priority="95">
      <formula>LEN(TRIM(R351))=0</formula>
    </cfRule>
  </conditionalFormatting>
  <conditionalFormatting sqref="T367:T368 X367:X368 AB367:AB368 R367:R368 V367:V368 Z367:Z368">
    <cfRule type="containsBlanks" dxfId="90" priority="94">
      <formula>LEN(TRIM(R367))=0</formula>
    </cfRule>
  </conditionalFormatting>
  <conditionalFormatting sqref="T367:T368 X367:X368 AB367:AB368 R367:R368 V367:V368 Z367:Z368">
    <cfRule type="containsBlanks" dxfId="89" priority="93">
      <formula>LEN(TRIM(R367))=0</formula>
    </cfRule>
  </conditionalFormatting>
  <conditionalFormatting sqref="U367:U368 Y367:Y368 S367:S368 W367:W368 AA367:AA368 AC367:AE368 AG367:AG369">
    <cfRule type="containsBlanks" dxfId="88" priority="92">
      <formula>LEN(TRIM(S367))=0</formula>
    </cfRule>
  </conditionalFormatting>
  <conditionalFormatting sqref="U367:U368 Y367:Y368 S367:S368 W367:W368 AA367:AA368 AC367:AE368 AG367:AG368">
    <cfRule type="containsBlanks" dxfId="87" priority="91">
      <formula>LEN(TRIM(S367))=0</formula>
    </cfRule>
  </conditionalFormatting>
  <conditionalFormatting sqref="AG369">
    <cfRule type="containsBlanks" dxfId="86" priority="90">
      <formula>LEN(TRIM(AG369))=0</formula>
    </cfRule>
  </conditionalFormatting>
  <conditionalFormatting sqref="R370 V370 Z370 T370 X370 AB370 AB372:AB373 X372:X373 T372:T373 Z372:Z373 V372:V373 R372:R373">
    <cfRule type="containsBlanks" dxfId="85" priority="89">
      <formula>LEN(TRIM(R370))=0</formula>
    </cfRule>
  </conditionalFormatting>
  <conditionalFormatting sqref="R370 V370 Z370 T370 X370 AB370 AB372:AB373 X372:X373 T372:T373 Z372:Z373 V372:V373 R372:R373">
    <cfRule type="containsBlanks" dxfId="84" priority="88">
      <formula>LEN(TRIM(R370))=0</formula>
    </cfRule>
  </conditionalFormatting>
  <conditionalFormatting sqref="U370 Y370 S370 W370 AA370 AC370:AE370 AG370:AG371 AC373:AE373 AA372:AA373 W372:W373 S372:S373 Y372:Y373 U372:U373 AC372:AD372 AG373">
    <cfRule type="containsBlanks" dxfId="83" priority="87">
      <formula>LEN(TRIM(S370))=0</formula>
    </cfRule>
  </conditionalFormatting>
  <conditionalFormatting sqref="U370 Y370 S370 W370 AA370 AC370:AE370 AG370:AG371 AC373:AE373 AA372:AA373 W372:W373 S372:S373 Y372:Y373 U372:U373 AC372:AD372 AG373">
    <cfRule type="containsBlanks" dxfId="82" priority="86">
      <formula>LEN(TRIM(S370))=0</formula>
    </cfRule>
  </conditionalFormatting>
  <conditionalFormatting sqref="R376:AE377 AG376:AG377">
    <cfRule type="containsBlanks" dxfId="81" priority="85">
      <formula>LEN(TRIM(R376))=0</formula>
    </cfRule>
  </conditionalFormatting>
  <conditionalFormatting sqref="R376:AE377 AG376:AG377">
    <cfRule type="containsBlanks" dxfId="80" priority="84">
      <formula>LEN(TRIM(R376))=0</formula>
    </cfRule>
  </conditionalFormatting>
  <conditionalFormatting sqref="R383:R384 T384:U384 W384:X384 Z384:AA384 AC383:AD383 AC384:AE384 X383 Z383 AG384">
    <cfRule type="containsBlanks" dxfId="79" priority="83">
      <formula>LEN(TRIM(R383))=0</formula>
    </cfRule>
  </conditionalFormatting>
  <conditionalFormatting sqref="R383:R384 T384:U384 W384:X384 Z384:AA384 AC383:AD383 AC384:AE384 X383 Z383 AG384">
    <cfRule type="containsBlanks" dxfId="78" priority="82">
      <formula>LEN(TRIM(R383))=0</formula>
    </cfRule>
  </conditionalFormatting>
  <conditionalFormatting sqref="S383:S384 V383:V384 Y383:Y384 AB383:AB384">
    <cfRule type="containsBlanks" dxfId="77" priority="81">
      <formula>LEN(TRIM(S383))=0</formula>
    </cfRule>
  </conditionalFormatting>
  <conditionalFormatting sqref="S383:S384 V383:V384 Y383:Y384 AB383:AB384">
    <cfRule type="containsBlanks" dxfId="76" priority="80">
      <formula>LEN(TRIM(S383))=0</formula>
    </cfRule>
  </conditionalFormatting>
  <conditionalFormatting sqref="R412:AE412 AG412">
    <cfRule type="containsBlanks" dxfId="75" priority="79">
      <formula>LEN(TRIM(R412))=0</formula>
    </cfRule>
  </conditionalFormatting>
  <conditionalFormatting sqref="R412:AE412 AG412">
    <cfRule type="containsBlanks" dxfId="74" priority="78">
      <formula>LEN(TRIM(R412))=0</formula>
    </cfRule>
  </conditionalFormatting>
  <conditionalFormatting sqref="S441:S444 X441:X444 U441:V444 Z441:AA444 S448:S452 X448:X452 U448:V452 Z448:AA452 AC441:AE444 AC448:AE452 AG448:AG452 AG441:AG444">
    <cfRule type="containsBlanks" dxfId="73" priority="77">
      <formula>LEN(TRIM(S441))=0</formula>
    </cfRule>
  </conditionalFormatting>
  <conditionalFormatting sqref="S441 X441 U441:V441 Z441:AA441 AC441:AE441 AG441">
    <cfRule type="containsBlanks" dxfId="72" priority="76">
      <formula>LEN(TRIM(S441))=0</formula>
    </cfRule>
  </conditionalFormatting>
  <conditionalFormatting sqref="S442:S444 X442:X444 U442:V444 Z442:AA444 AC442:AE444 AG442:AG444">
    <cfRule type="containsBlanks" dxfId="71" priority="75">
      <formula>LEN(TRIM(S442))=0</formula>
    </cfRule>
  </conditionalFormatting>
  <conditionalFormatting sqref="S445:S447 X445:X447 U445:V447 Z445:AA447 AC445:AE447 AG445:AG447">
    <cfRule type="containsBlanks" dxfId="70" priority="73">
      <formula>LEN(TRIM(S445))=0</formula>
    </cfRule>
  </conditionalFormatting>
  <conditionalFormatting sqref="S445:S447 X445:X447 U445:V447 Z445:AA447 AC445:AE447 AG445:AG447">
    <cfRule type="containsBlanks" dxfId="69" priority="74">
      <formula>LEN(TRIM(S445))=0</formula>
    </cfRule>
  </conditionalFormatting>
  <conditionalFormatting sqref="R441:R444 W441:W444 AB441:AB444 R448:R452 W448:W452 AB448:AB452 T441:T444 Y441:Y444 T448:T452 Y448:Y452">
    <cfRule type="containsBlanks" dxfId="68" priority="72">
      <formula>LEN(TRIM(R441))=0</formula>
    </cfRule>
  </conditionalFormatting>
  <conditionalFormatting sqref="R441 W441 AB441 T441 Y441">
    <cfRule type="containsBlanks" dxfId="67" priority="71">
      <formula>LEN(TRIM(R441))=0</formula>
    </cfRule>
  </conditionalFormatting>
  <conditionalFormatting sqref="R442:R444 W442:W444 AB442:AB444 T442:T444 Y442:Y444">
    <cfRule type="containsBlanks" dxfId="66" priority="70">
      <formula>LEN(TRIM(R442))=0</formula>
    </cfRule>
  </conditionalFormatting>
  <conditionalFormatting sqref="R445:R447 W445:W447 AB445:AB447 T445:T447 Y445:Y447">
    <cfRule type="containsBlanks" dxfId="65" priority="68">
      <formula>LEN(TRIM(R445))=0</formula>
    </cfRule>
  </conditionalFormatting>
  <conditionalFormatting sqref="R445:R447 W445:W447 AB445:AB447 T445:T447 Y445:Y447">
    <cfRule type="containsBlanks" dxfId="64" priority="69">
      <formula>LEN(TRIM(R445))=0</formula>
    </cfRule>
  </conditionalFormatting>
  <conditionalFormatting sqref="R454:AE455 AG454:AG455">
    <cfRule type="containsBlanks" dxfId="63" priority="67">
      <formula>LEN(TRIM(R454))=0</formula>
    </cfRule>
  </conditionalFormatting>
  <conditionalFormatting sqref="R527:R530 X527:X530 X532:X540 R532:R540">
    <cfRule type="containsBlanks" dxfId="62" priority="66">
      <formula>LEN(TRIM(R527))=0</formula>
    </cfRule>
  </conditionalFormatting>
  <conditionalFormatting sqref="R539:R540 X539:X540">
    <cfRule type="containsBlanks" dxfId="61" priority="65">
      <formula>LEN(TRIM(R539))=0</formula>
    </cfRule>
  </conditionalFormatting>
  <conditionalFormatting sqref="S527:S530 Y527:Y530 Y532:Y540 S532:S540">
    <cfRule type="containsBlanks" dxfId="60" priority="64">
      <formula>LEN(TRIM(S527))=0</formula>
    </cfRule>
  </conditionalFormatting>
  <conditionalFormatting sqref="S539:S540 Y539:Y540">
    <cfRule type="containsBlanks" dxfId="59" priority="63">
      <formula>LEN(TRIM(S539))=0</formula>
    </cfRule>
  </conditionalFormatting>
  <conditionalFormatting sqref="T527:T530 Z527:Z530 V527:V530 AB527:AB530 AB532:AB540 V532:V540 Z532:Z540 T532:T540">
    <cfRule type="containsBlanks" dxfId="58" priority="62">
      <formula>LEN(TRIM(T527))=0</formula>
    </cfRule>
  </conditionalFormatting>
  <conditionalFormatting sqref="T539:T540 Z539:Z540 V539:V540 AB539:AB540">
    <cfRule type="containsBlanks" dxfId="57" priority="61">
      <formula>LEN(TRIM(T539))=0</formula>
    </cfRule>
  </conditionalFormatting>
  <conditionalFormatting sqref="U527:U530 AA527:AA530 W527:W530 AC527:AE530 AG527:AG531 AC533:AE540 W532:W540 AA532:AA540 U532:U540 AC532:AD532 AG533:AG541">
    <cfRule type="containsBlanks" dxfId="56" priority="60">
      <formula>LEN(TRIM(U527))=0</formula>
    </cfRule>
  </conditionalFormatting>
  <conditionalFormatting sqref="U539:U540 AA539:AA540 W539:W540 AC539:AE540 AG539:AG540">
    <cfRule type="containsBlanks" dxfId="55" priority="59">
      <formula>LEN(TRIM(U539))=0</formula>
    </cfRule>
  </conditionalFormatting>
  <conditionalFormatting sqref="R542:AE544 AG542:AG544">
    <cfRule type="containsBlanks" dxfId="54" priority="58">
      <formula>LEN(TRIM(R542))=0</formula>
    </cfRule>
  </conditionalFormatting>
  <conditionalFormatting sqref="R549:S549 R550:AE550 V549 X549:Z549 AB549:AD549 AG550">
    <cfRule type="containsBlanks" dxfId="53" priority="57">
      <formula>LEN(TRIM(R549))=0</formula>
    </cfRule>
  </conditionalFormatting>
  <conditionalFormatting sqref="S549:S550 V549:V550 Y549:Y550 AB549:AB550">
    <cfRule type="containsBlanks" dxfId="52" priority="56">
      <formula>LEN(TRIM(S549))=0</formula>
    </cfRule>
  </conditionalFormatting>
  <conditionalFormatting sqref="R566:AE566 AG564 R553:AE553 R568:S579 R555:S563 V555:V563 V568:V579 X555:Z563 X568:Z579 AB555:AD563 AB568:AD579 AG553 AG566 R565:AD565">
    <cfRule type="containsBlanks" dxfId="51" priority="55">
      <formula>LEN(TRIM(R553))=0</formula>
    </cfRule>
  </conditionalFormatting>
  <conditionalFormatting sqref="S553 X553 U553:V553 Z553:AA553 AC566:AE566 AG564 AC553:AE553 Z565:AA566 U565:V566 X555:X563 S555:S563 AC568:AD579 S568:S579 X568:X579 V568:V579 Z568:Z579 V555:V563 Z555:Z563 AC555:AD563 AG553 S565:S566 X565:X566 AG566 AC565:AD565">
    <cfRule type="containsBlanks" dxfId="50" priority="53">
      <formula>LEN(TRIM(S553))=0</formula>
    </cfRule>
  </conditionalFormatting>
  <conditionalFormatting sqref="R553 W553 AB553 T553 Y553 Y555:Y563 T565:T566 AB555:AB563 W565:W566 R555:R563 R568:R579 AB568:AB579 Y568:Y579 R565:R566 AB565:AB566 Y565:Y566">
    <cfRule type="containsBlanks" dxfId="49" priority="54">
      <formula>LEN(TRIM(R553))=0</formula>
    </cfRule>
  </conditionalFormatting>
  <conditionalFormatting sqref="R553 W553 AB553 T553 Y553 Y555:Y563 AB555:AB563 R555:R563">
    <cfRule type="containsBlanks" dxfId="48" priority="52">
      <formula>LEN(TRIM(R553))=0</formula>
    </cfRule>
  </conditionalFormatting>
  <conditionalFormatting sqref="R565:R566 W565:W566 AB565:AB566 T565:T566 Y565:Y566 Y568:Y579 AB568:AB579 R568:R579">
    <cfRule type="containsBlanks" dxfId="47" priority="51">
      <formula>LEN(TRIM(R565))=0</formula>
    </cfRule>
  </conditionalFormatting>
  <conditionalFormatting sqref="T584:W592 Z584:AE592 AG584:AG592">
    <cfRule type="containsBlanks" dxfId="46" priority="50">
      <formula>LEN(TRIM(T584))=0</formula>
    </cfRule>
  </conditionalFormatting>
  <conditionalFormatting sqref="R584:R592 X584:X592">
    <cfRule type="containsBlanks" dxfId="45" priority="49">
      <formula>LEN(TRIM(R584))=0</formula>
    </cfRule>
  </conditionalFormatting>
  <conditionalFormatting sqref="T594:T595 X594:X595 AB594:AB595">
    <cfRule type="containsBlanks" dxfId="44" priority="46">
      <formula>LEN(TRIM(T594))=0</formula>
    </cfRule>
  </conditionalFormatting>
  <conditionalFormatting sqref="U594:U595 Y594:Y595 AC594:AE595 AG594:AG595">
    <cfRule type="containsBlanks" dxfId="43" priority="45">
      <formula>LEN(TRIM(U594))=0</formula>
    </cfRule>
  </conditionalFormatting>
  <conditionalFormatting sqref="S597:U597 X597:Z597 AC597:AE597 AG597">
    <cfRule type="containsBlanks" dxfId="42" priority="44">
      <formula>LEN(TRIM(S597))=0</formula>
    </cfRule>
  </conditionalFormatting>
  <conditionalFormatting sqref="S597 X597 U597 Z597 AC597:AE597 AG597">
    <cfRule type="containsBlanks" dxfId="41" priority="42">
      <formula>LEN(TRIM(S597))=0</formula>
    </cfRule>
  </conditionalFormatting>
  <conditionalFormatting sqref="T597 Y597">
    <cfRule type="containsBlanks" dxfId="40" priority="43">
      <formula>LEN(TRIM(T597))=0</formula>
    </cfRule>
  </conditionalFormatting>
  <conditionalFormatting sqref="T597 Y597">
    <cfRule type="containsBlanks" dxfId="39" priority="41">
      <formula>LEN(TRIM(T597))=0</formula>
    </cfRule>
  </conditionalFormatting>
  <conditionalFormatting sqref="V597 AA597 R599:S609 V599:V609 X599:Z609 AB599:AD609">
    <cfRule type="containsBlanks" dxfId="38" priority="40">
      <formula>LEN(TRIM(R597))=0</formula>
    </cfRule>
  </conditionalFormatting>
  <conditionalFormatting sqref="V597 AA597 R599:S609 V599:V609 X599:Z609 AB599:AD609">
    <cfRule type="containsBlanks" dxfId="37" priority="39">
      <formula>LEN(TRIM(R597))=0</formula>
    </cfRule>
  </conditionalFormatting>
  <conditionalFormatting sqref="R597 W597 AB597">
    <cfRule type="containsBlanks" dxfId="36" priority="38">
      <formula>LEN(TRIM(R597))=0</formula>
    </cfRule>
  </conditionalFormatting>
  <conditionalFormatting sqref="R597 W597 AB597">
    <cfRule type="containsBlanks" dxfId="35" priority="37">
      <formula>LEN(TRIM(R597))=0</formula>
    </cfRule>
  </conditionalFormatting>
  <conditionalFormatting sqref="R610:R623 X610:X623 T610:T623 Z610:Z623 V610:V623 AB610:AB623">
    <cfRule type="containsBlanks" dxfId="34" priority="36">
      <formula>LEN(TRIM(R610))=0</formula>
    </cfRule>
  </conditionalFormatting>
  <conditionalFormatting sqref="R610:R623 X610:X623 T610:T623 Z610:Z623 V610:V623 AB610:AB623">
    <cfRule type="containsBlanks" dxfId="33" priority="35">
      <formula>LEN(TRIM(R610))=0</formula>
    </cfRule>
  </conditionalFormatting>
  <conditionalFormatting sqref="S610:S623 Y610:Y623 U610:U623 AA610:AA623 W610:W623 AC610:AE623 AG610:AG623">
    <cfRule type="containsBlanks" dxfId="32" priority="34">
      <formula>LEN(TRIM(S610))=0</formula>
    </cfRule>
  </conditionalFormatting>
  <conditionalFormatting sqref="S610:S623 Y610:Y623 U610:U623 AA610:AA623 W610:W623 AC610:AE623 AG610:AG623">
    <cfRule type="containsBlanks" dxfId="31" priority="33">
      <formula>LEN(TRIM(S610))=0</formula>
    </cfRule>
  </conditionalFormatting>
  <conditionalFormatting sqref="R627 X627 T627 Z627 V627 AB627">
    <cfRule type="containsBlanks" dxfId="30" priority="32">
      <formula>LEN(TRIM(R627))=0</formula>
    </cfRule>
  </conditionalFormatting>
  <conditionalFormatting sqref="R626 X626 T626 Z626 V626 AB626">
    <cfRule type="containsBlanks" dxfId="29" priority="31">
      <formula>LEN(TRIM(R626))=0</formula>
    </cfRule>
  </conditionalFormatting>
  <conditionalFormatting sqref="R625 X625 T625 Z625 V625 AB625">
    <cfRule type="containsBlanks" dxfId="28" priority="30">
      <formula>LEN(TRIM(R625))=0</formula>
    </cfRule>
  </conditionalFormatting>
  <conditionalFormatting sqref="R625:R626 X625:X626 T625:T626 Z625:Z626 V625:V626 AB625:AB626">
    <cfRule type="containsBlanks" dxfId="27" priority="29">
      <formula>LEN(TRIM(R625))=0</formula>
    </cfRule>
  </conditionalFormatting>
  <conditionalFormatting sqref="R627 X627 T627 Z627 V627 AB627">
    <cfRule type="containsBlanks" dxfId="26" priority="28">
      <formula>LEN(TRIM(R627))=0</formula>
    </cfRule>
  </conditionalFormatting>
  <conditionalFormatting sqref="S627 Y627 U627 AA627 W627 AC627:AE627 AG627:AG628">
    <cfRule type="containsBlanks" dxfId="25" priority="27">
      <formula>LEN(TRIM(S627))=0</formula>
    </cfRule>
  </conditionalFormatting>
  <conditionalFormatting sqref="S626 Y626 U626 AA626 W626 AC626:AE626 AG626">
    <cfRule type="containsBlanks" dxfId="24" priority="26">
      <formula>LEN(TRIM(S626))=0</formula>
    </cfRule>
  </conditionalFormatting>
  <conditionalFormatting sqref="S625 Y625 U625 AA625 W625 AC625:AE625 AG625">
    <cfRule type="containsBlanks" dxfId="23" priority="25">
      <formula>LEN(TRIM(S625))=0</formula>
    </cfRule>
  </conditionalFormatting>
  <conditionalFormatting sqref="S625:S626 Y625:Y626 U625:U626 AA625:AA626 W625:W626 AC625:AE626 AG625:AG626">
    <cfRule type="containsBlanks" dxfId="22" priority="24">
      <formula>LEN(TRIM(S625))=0</formula>
    </cfRule>
  </conditionalFormatting>
  <conditionalFormatting sqref="S627 Y627 U627 AA627 W627 AC627:AE627 AG627:AG628">
    <cfRule type="containsBlanks" dxfId="21" priority="23">
      <formula>LEN(TRIM(S627))=0</formula>
    </cfRule>
  </conditionalFormatting>
  <conditionalFormatting sqref="R629:AE629 AG629:AG630">
    <cfRule type="containsBlanks" dxfId="20" priority="22">
      <formula>LEN(TRIM(R629))=0</formula>
    </cfRule>
  </conditionalFormatting>
  <conditionalFormatting sqref="S629 Y629 U629 AA629 W629 AC629:AE629 AG629:AG630">
    <cfRule type="containsBlanks" dxfId="19" priority="21">
      <formula>LEN(TRIM(S629))=0</formula>
    </cfRule>
  </conditionalFormatting>
  <conditionalFormatting sqref="R631:AE635 AG631:AG635">
    <cfRule type="containsBlanks" dxfId="18" priority="20">
      <formula>LEN(TRIM(R631))=0</formula>
    </cfRule>
  </conditionalFormatting>
  <conditionalFormatting sqref="S631:S635 Y631:Y635 U631:U635 AA631:AA635 W631:W635 AC631:AE635 AG631:AG635">
    <cfRule type="containsBlanks" dxfId="17" priority="19">
      <formula>LEN(TRIM(S631))=0</formula>
    </cfRule>
  </conditionalFormatting>
  <conditionalFormatting sqref="R642:R654 X642:X654">
    <cfRule type="containsBlanks" dxfId="16" priority="18">
      <formula>LEN(TRIM(R642))=0</formula>
    </cfRule>
  </conditionalFormatting>
  <conditionalFormatting sqref="I656:I659">
    <cfRule type="containsBlanks" dxfId="15" priority="16">
      <formula>LEN(TRIM(I656))=0</formula>
    </cfRule>
  </conditionalFormatting>
  <conditionalFormatting sqref="Q656:Q659">
    <cfRule type="containsBlanks" dxfId="14" priority="15">
      <formula>LEN(TRIM(Q656))=0</formula>
    </cfRule>
  </conditionalFormatting>
  <conditionalFormatting sqref="D657:D659">
    <cfRule type="containsBlanks" dxfId="13" priority="8">
      <formula>LEN(TRIM(D657))=0</formula>
    </cfRule>
  </conditionalFormatting>
  <conditionalFormatting sqref="R656:R659 T656:T659">
    <cfRule type="containsBlanks" dxfId="12" priority="14">
      <formula>LEN(TRIM(R656))=0</formula>
    </cfRule>
  </conditionalFormatting>
  <conditionalFormatting sqref="R656:R659 T656:T659">
    <cfRule type="containsBlanks" dxfId="11" priority="13">
      <formula>LEN(TRIM(R656))=0</formula>
    </cfRule>
  </conditionalFormatting>
  <conditionalFormatting sqref="U656:U659 A656:A659 C656:C659">
    <cfRule type="containsBlanks" dxfId="10" priority="12">
      <formula>LEN(TRIM(A656))=0</formula>
    </cfRule>
  </conditionalFormatting>
  <conditionalFormatting sqref="D656">
    <cfRule type="containsBlanks" dxfId="9" priority="11">
      <formula>LEN(TRIM(D656))=0</formula>
    </cfRule>
  </conditionalFormatting>
  <conditionalFormatting sqref="D656">
    <cfRule type="containsBlanks" dxfId="8" priority="10">
      <formula>LEN(TRIM(D656))=0</formula>
    </cfRule>
  </conditionalFormatting>
  <conditionalFormatting sqref="D657:D659">
    <cfRule type="containsBlanks" dxfId="7" priority="9">
      <formula>LEN(TRIM(D657))=0</formula>
    </cfRule>
  </conditionalFormatting>
  <conditionalFormatting sqref="V656:AD659">
    <cfRule type="containsBlanks" dxfId="6" priority="7">
      <formula>LEN(TRIM(V656))=0</formula>
    </cfRule>
  </conditionalFormatting>
  <conditionalFormatting sqref="AH307">
    <cfRule type="containsBlanks" dxfId="5" priority="6">
      <formula>LEN(TRIM(AH307))=0</formula>
    </cfRule>
  </conditionalFormatting>
  <conditionalFormatting sqref="AH302">
    <cfRule type="containsBlanks" dxfId="4" priority="5">
      <formula>LEN(TRIM(AH302))=0</formula>
    </cfRule>
  </conditionalFormatting>
  <conditionalFormatting sqref="B656">
    <cfRule type="containsBlanks" dxfId="3" priority="4">
      <formula>LEN(TRIM(B656))=0</formula>
    </cfRule>
  </conditionalFormatting>
  <conditionalFormatting sqref="B657">
    <cfRule type="containsBlanks" dxfId="2" priority="3">
      <formula>LEN(TRIM(B657))=0</formula>
    </cfRule>
  </conditionalFormatting>
  <conditionalFormatting sqref="B658">
    <cfRule type="containsBlanks" dxfId="1" priority="2">
      <formula>LEN(TRIM(B658))=0</formula>
    </cfRule>
  </conditionalFormatting>
  <conditionalFormatting sqref="B659">
    <cfRule type="containsBlanks" dxfId="0" priority="1">
      <formula>LEN(TRIM(B659))=0</formula>
    </cfRule>
  </conditionalFormatting>
  <printOptions horizontalCentered="1"/>
  <pageMargins left="0.39370078740157483" right="0.19685039370078741" top="0.78740157480314965" bottom="0.78740157480314965" header="0.51181102362204722" footer="0.51181102362204722"/>
  <pageSetup paperSize="9" scale="26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Г ОС</vt:lpstr>
      <vt:lpstr>'3 Г ОС'!Область_печати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2023-03-15T01:32:30Z</dcterms:created>
  <dcterms:modified xsi:type="dcterms:W3CDTF">2023-03-27T00:10:50Z</dcterms:modified>
</cp:coreProperties>
</file>