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1 квартал 2021\на отправку Минэнерго\Папка 1_Отчетность АО ДГК за 1 квартал 2021 года\"/>
    </mc:Choice>
  </mc:AlternateContent>
  <bookViews>
    <workbookView xWindow="0" yWindow="0" windowWidth="28800" windowHeight="10500"/>
  </bookViews>
  <sheets>
    <sheet name="10 Кв ф" sheetId="1" r:id="rId1"/>
  </sheets>
  <definedNames>
    <definedName name="_xlnm._FilterDatabase" localSheetId="0" hidden="1">'10 Кв ф'!$A$19:$X$590</definedName>
    <definedName name="Z_0166F564_6860_4A4D_BCAA_7E652E2AE38D_.wvu.FilterData" localSheetId="0" hidden="1">'10 Кв ф'!$A$18:$T$557</definedName>
    <definedName name="Z_06A3F353_51B3_4A72_AD0A_D70EC1B6E0CE_.wvu.FilterData" localSheetId="0" hidden="1">'10 Кв ф'!$A$19:$T$557</definedName>
    <definedName name="Z_0A56C8BB_F57D_4E95_9156_3312F9525C5E_.wvu.FilterData" localSheetId="0" hidden="1">'10 Кв ф'!$A$19:$T$557</definedName>
    <definedName name="Z_0D2A7B5C_0C40_4E6D_963D_52EC84514A68_.wvu.FilterData" localSheetId="0" hidden="1">'10 Кв ф'!$A$19:$T$557</definedName>
    <definedName name="Z_0D93C89F_D6DE_45E3_8D65_4852C654EFF1_.wvu.FilterData" localSheetId="0" hidden="1">'10 Кв ф'!$A$18:$T$590</definedName>
    <definedName name="Z_0D93C89F_D6DE_45E3_8D65_4852C654EFF1_.wvu.PrintArea" localSheetId="0" hidden="1">'10 Кв ф'!$A$1:$T$590</definedName>
    <definedName name="Z_0D93C89F_D6DE_45E3_8D65_4852C654EFF1_.wvu.Rows" localSheetId="0" hidden="1">'10 Кв ф'!$2:$13</definedName>
    <definedName name="Z_1017E5F6_993F_45C9_9841_6CF924CF1200_.wvu.FilterData" localSheetId="0" hidden="1">'10 Кв ф'!$A$18:$T$557</definedName>
    <definedName name="Z_12DE1D8C_2E36_443D_8681_573806BBC37D_.wvu.FilterData" localSheetId="0" hidden="1">'10 Кв ф'!$A$18:$T$556</definedName>
    <definedName name="Z_1470A267_A675_4CA9_A66C_50B69FF85DA3_.wvu.FilterData" localSheetId="0" hidden="1">'10 Кв ф'!$A$18:$T$557</definedName>
    <definedName name="Z_17749444_678E_426F_BD89_F71E60B050A4_.wvu.FilterData" localSheetId="0" hidden="1">'10 Кв ф'!$A$18:$T$557</definedName>
    <definedName name="Z_1E4EBB30_6787_4635_A1AD_11437E13556E_.wvu.FilterData" localSheetId="0" hidden="1">'10 Кв ф'!$A$18:$T$557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ф'!$A$18:$T$557</definedName>
    <definedName name="Z_3D6FFAC9_26ED_4EAD_9DCA_78A482DA12FA_.wvu.FilterData" localSheetId="0" hidden="1">'10 Кв ф'!$A$18:$T$590</definedName>
    <definedName name="Z_3E520E1B_F34B_498F_8FF1_F06CA90FBFAA_.wvu.FilterData" localSheetId="0" hidden="1">'10 Кв ф'!$A$18:$T$556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ф'!$A$18:$T$590</definedName>
    <definedName name="Z_57B90536_E403_481F_B537_76A8A1190347_.wvu.FilterData" localSheetId="0" hidden="1">'10 Кв ф'!$A$18:$T$590</definedName>
    <definedName name="Z_57B90536_E403_481F_B537_76A8A1190347_.wvu.PrintArea" localSheetId="0" hidden="1">'10 Кв ф'!$A$1:$T$590</definedName>
    <definedName name="Z_584ABB53_32FF_4B7B_98BB_CA3B2584A02E_.wvu.FilterData" localSheetId="0" hidden="1">'10 Кв ф'!$A$18:$T$590</definedName>
    <definedName name="Z_58D64E48_2FAA_4C54_85F8_4917CD959A23_.wvu.FilterData" localSheetId="0" hidden="1">'10 Кв ф'!$A$19:$T$557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ф'!$A$18:$T$557</definedName>
    <definedName name="Z_655DFEB5_C371_40DD_82FC_2F6B360E2859_.wvu.FilterData" localSheetId="0" hidden="1">'10 Кв ф'!$A$18:$T$557</definedName>
    <definedName name="Z_66D403AB_EA89_4957_AA3A_9374DB17FF5F_.wvu.FilterData" localSheetId="0" hidden="1">'10 Кв ф'!$A$18:$T$557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ф'!$A$18:$T$557</definedName>
    <definedName name="Z_6F5C25E3_FA9C_4839_AF94_DEE882837079_.wvu.FilterData" localSheetId="0" hidden="1">'10 Кв ф'!$A$18:$T$557</definedName>
    <definedName name="Z_6FC8CDDA_2F22_43F0_A6F6_3C1F10ECFB0A_.wvu.FilterData" localSheetId="0" hidden="1">'10 Кв ф'!$A$18:$T$555</definedName>
    <definedName name="Z_71843E8E_FECF_48AE_A09C_6820DB9CAE0B_.wvu.FilterData" localSheetId="0" hidden="1">'10 Кв ф'!$A$18:$T$590</definedName>
    <definedName name="Z_7694D342_12FA_4800_9B2F_894DCECAE7B4_.wvu.FilterData" localSheetId="0" hidden="1">'10 Кв ф'!$A$18:$T$557</definedName>
    <definedName name="Z_78D53BCC_1172_4F12_88DD_9A2C70FA2088_.wvu.FilterData" localSheetId="0" hidden="1">'10 Кв ф'!$A$18:$T$590</definedName>
    <definedName name="Z_84623340_CF58_4BC5_A988_3823C261B227_.wvu.FilterData" localSheetId="0" hidden="1">'10 Кв ф'!$A$18:$T$590</definedName>
    <definedName name="Z_84623340_CF58_4BC5_A988_3823C261B227_.wvu.PrintArea" localSheetId="0" hidden="1">'10 Кв ф'!$A$1:$T$590</definedName>
    <definedName name="Z_84623340_CF58_4BC5_A988_3823C261B227_.wvu.Rows" localSheetId="0" hidden="1">'10 Кв ф'!$2:$13</definedName>
    <definedName name="Z_8B154DE0_53DB_4AF6_B1C2_32179B4E88BC_.wvu.FilterData" localSheetId="0" hidden="1">'10 Кв ф'!$A$18:$T$557</definedName>
    <definedName name="Z_8DFE875F_0C3F_4914_B6AA_FBE17C23D7D2_.wvu.FilterData" localSheetId="0" hidden="1">'10 Кв ф'!$A$19:$T$557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ф'!$A$18:$T$557</definedName>
    <definedName name="Z_A77A5C65_3B6D_434F_8258_50CC036FD700_.wvu.FilterData" localSheetId="0" hidden="1">'10 Кв ф'!$A$18:$T$590</definedName>
    <definedName name="Z_A828C0E4_02B6_47D2_81F6_4D00B4CDDD76_.wvu.FilterData" localSheetId="0" hidden="1">'10 Кв ф'!$A$18:$T$590</definedName>
    <definedName name="Z_A828C0E4_02B6_47D2_81F6_4D00B4CDDD76_.wvu.PrintArea" localSheetId="0" hidden="1">'10 Кв ф'!$A$1:$T$590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ф'!$A$18:$T$557</definedName>
    <definedName name="Z_C15C57B9_037F_4445_B888_4EC853978147_.wvu.FilterData" localSheetId="0" hidden="1">'10 Кв ф'!$A$18:$T$556</definedName>
    <definedName name="Z_C60D55EC_865E_4D38_AE27_9E8AD04058A4_.wvu.FilterData" localSheetId="0" hidden="1">'10 Кв ф'!$A$18:$T$557</definedName>
    <definedName name="Z_C8834271_1CC2_459D_BFED_D8003474F42A_.wvu.FilterData" localSheetId="0" hidden="1">'10 Кв ф'!$A$18:$T$557</definedName>
    <definedName name="Z_CD577179_AC97_47E1_BD55_34C9FD4F7788_.wvu.FilterData" localSheetId="0" hidden="1">'10 Кв ф'!$A$18:$T$557</definedName>
    <definedName name="Z_CE1E033E_FF00_49FF_86F8_A53BE3AEB0CB_.wvu.FilterData" localSheetId="0" hidden="1">'10 Кв ф'!$A$18:$T$590</definedName>
    <definedName name="Z_CE1E033E_FF00_49FF_86F8_A53BE3AEB0CB_.wvu.PrintArea" localSheetId="0" hidden="1">'10 Кв ф'!$A$1:$T$590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ф'!$A$18:$T$590</definedName>
    <definedName name="Z_D2CBDC49_B9AD_49DF_A2DD_0C0CEC3CCF43_.wvu.FilterData" localSheetId="0" hidden="1">'10 Кв ф'!$A$18:$T$557</definedName>
    <definedName name="Z_D65DB3B3_D583_4A50_96A0_49F0BFBC42FA_.wvu.FilterData" localSheetId="0" hidden="1">'10 Кв ф'!$A$18:$T$590</definedName>
    <definedName name="Z_D6D9C024_8179_4E41_8196_D59861ADD944_.wvu.FilterData" localSheetId="0" hidden="1">'10 Кв ф'!$A$18:$T$590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ф'!$A$18:$T$557</definedName>
    <definedName name="Z_DD79EF37_1308_44D2_981A_C28745460F44_.wvu.FilterData" localSheetId="0" hidden="1">'10 Кв ф'!$A$18:$T$557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ф'!$A$18:$T$590</definedName>
    <definedName name="Z_E104860A_A3B7_4FDF_8BAB_6F219D9D3E8F_.wvu.PrintArea" localSheetId="0" hidden="1">'10 Кв ф'!$A$1:$T$590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ф'!$A$18:$T$557</definedName>
    <definedName name="Z_E65E1C7B_B53B_4B88_8602_A3F4B4E3D382_.wvu.FilterData" localSheetId="0" hidden="1">'10 Кв ф'!$A$18:$T$590</definedName>
    <definedName name="Z_E8944C33_CF35_4790_9FEB_7204E02DE563_.wvu.FilterData" localSheetId="0" hidden="1">'10 Кв ф'!$A$18:$T$590</definedName>
    <definedName name="Z_E8944C33_CF35_4790_9FEB_7204E02DE563_.wvu.PrintArea" localSheetId="0" hidden="1">'10 Кв ф'!$A$1:$T$590</definedName>
    <definedName name="Z_EBE17BEF_ADE5_48A1_B3B0_13D095BC5397_.wvu.FilterData" localSheetId="0" hidden="1">'10 Кв ф'!$A$18:$T$557</definedName>
    <definedName name="Z_EF664B56_5069_481F_BF03_744F9121EDA1_.wvu.FilterData" localSheetId="0" hidden="1">'10 Кв ф'!$A$19:$T$557</definedName>
    <definedName name="Z_F5250458_B3DA_4BC9_8608_3E38DAC94C38_.wvu.FilterData" localSheetId="0" hidden="1">'10 Кв ф'!$A$18:$T$557</definedName>
    <definedName name="Z_F542FC93_15B6_4F75_8CE6_13289B723FF3_.wvu.FilterData" localSheetId="0" hidden="1">'10 Кв ф'!$A$18:$T$556</definedName>
    <definedName name="Z_FF811F01_18A2_472F_A2B1_C8CB4F7C4144_.wvu.FilterData" localSheetId="0" hidden="1">'10 Кв ф'!$A$18:$T$555</definedName>
    <definedName name="Z_FFD7E54C_3584_445D_916C_CB13835F8BCF_.wvu.FilterData" localSheetId="0" hidden="1">'10 Кв ф'!$A$18:$T$557</definedName>
    <definedName name="_xlnm.Print_Area" localSheetId="0">'10 Кв ф'!$A$1:$T$590</definedName>
  </definedNames>
  <calcPr calcId="162913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0" i="1" l="1"/>
  <c r="R590" i="1" s="1"/>
  <c r="G590" i="1"/>
  <c r="H589" i="1"/>
  <c r="G589" i="1"/>
  <c r="H588" i="1"/>
  <c r="G588" i="1"/>
  <c r="P587" i="1"/>
  <c r="O587" i="1"/>
  <c r="N587" i="1"/>
  <c r="M587" i="1"/>
  <c r="L587" i="1"/>
  <c r="K587" i="1"/>
  <c r="J587" i="1"/>
  <c r="I587" i="1"/>
  <c r="F587" i="1"/>
  <c r="E587" i="1"/>
  <c r="D587" i="1"/>
  <c r="R581" i="1"/>
  <c r="Q581" i="1"/>
  <c r="P581" i="1"/>
  <c r="O581" i="1"/>
  <c r="N581" i="1"/>
  <c r="M581" i="1"/>
  <c r="L581" i="1"/>
  <c r="K581" i="1"/>
  <c r="J581" i="1"/>
  <c r="I581" i="1"/>
  <c r="H581" i="1"/>
  <c r="G581" i="1"/>
  <c r="F581" i="1"/>
  <c r="E581" i="1"/>
  <c r="D581" i="1"/>
  <c r="R575" i="1"/>
  <c r="R574" i="1" s="1"/>
  <c r="Q575" i="1"/>
  <c r="Q574" i="1" s="1"/>
  <c r="P575" i="1"/>
  <c r="P574" i="1" s="1"/>
  <c r="O575" i="1"/>
  <c r="O574" i="1" s="1"/>
  <c r="N575" i="1"/>
  <c r="M575" i="1"/>
  <c r="M574" i="1" s="1"/>
  <c r="L575" i="1"/>
  <c r="L574" i="1" s="1"/>
  <c r="K575" i="1"/>
  <c r="K574" i="1" s="1"/>
  <c r="J575" i="1"/>
  <c r="I575" i="1"/>
  <c r="I574" i="1" s="1"/>
  <c r="H575" i="1"/>
  <c r="H574" i="1" s="1"/>
  <c r="G575" i="1"/>
  <c r="G574" i="1" s="1"/>
  <c r="F575" i="1"/>
  <c r="F574" i="1" s="1"/>
  <c r="E575" i="1"/>
  <c r="E574" i="1" s="1"/>
  <c r="N574" i="1"/>
  <c r="J574" i="1"/>
  <c r="H573" i="1"/>
  <c r="Q573" i="1" s="1"/>
  <c r="G573" i="1"/>
  <c r="H572" i="1"/>
  <c r="Q572" i="1" s="1"/>
  <c r="G572" i="1"/>
  <c r="H571" i="1"/>
  <c r="G571" i="1"/>
  <c r="H570" i="1"/>
  <c r="R570" i="1" s="1"/>
  <c r="S570" i="1" s="1"/>
  <c r="G570" i="1"/>
  <c r="H569" i="1"/>
  <c r="Q569" i="1" s="1"/>
  <c r="G569" i="1"/>
  <c r="P568" i="1"/>
  <c r="P564" i="1" s="1"/>
  <c r="O568" i="1"/>
  <c r="O564" i="1" s="1"/>
  <c r="N568" i="1"/>
  <c r="M568" i="1"/>
  <c r="M564" i="1" s="1"/>
  <c r="L568" i="1"/>
  <c r="L564" i="1" s="1"/>
  <c r="K568" i="1"/>
  <c r="K564" i="1" s="1"/>
  <c r="J568" i="1"/>
  <c r="J564" i="1" s="1"/>
  <c r="I568" i="1"/>
  <c r="I564" i="1" s="1"/>
  <c r="F568" i="1"/>
  <c r="F564" i="1" s="1"/>
  <c r="E568" i="1"/>
  <c r="E564" i="1" s="1"/>
  <c r="D568" i="1"/>
  <c r="D564" i="1" s="1"/>
  <c r="N564" i="1"/>
  <c r="H563" i="1"/>
  <c r="H562" i="1" s="1"/>
  <c r="H558" i="1" s="1"/>
  <c r="G563" i="1"/>
  <c r="G562" i="1" s="1"/>
  <c r="G558" i="1" s="1"/>
  <c r="P562" i="1"/>
  <c r="P558" i="1" s="1"/>
  <c r="O562" i="1"/>
  <c r="O558" i="1" s="1"/>
  <c r="N562" i="1"/>
  <c r="N558" i="1" s="1"/>
  <c r="M562" i="1"/>
  <c r="M558" i="1" s="1"/>
  <c r="L562" i="1"/>
  <c r="L558" i="1" s="1"/>
  <c r="K562" i="1"/>
  <c r="K558" i="1" s="1"/>
  <c r="J562" i="1"/>
  <c r="J558" i="1" s="1"/>
  <c r="I562" i="1"/>
  <c r="I558" i="1" s="1"/>
  <c r="F562" i="1"/>
  <c r="F558" i="1" s="1"/>
  <c r="E562" i="1"/>
  <c r="E558" i="1" s="1"/>
  <c r="D562" i="1"/>
  <c r="D558" i="1" s="1"/>
  <c r="H556" i="1"/>
  <c r="R556" i="1" s="1"/>
  <c r="R555" i="1" s="1"/>
  <c r="G556" i="1"/>
  <c r="G555" i="1" s="1"/>
  <c r="G550" i="1" s="1"/>
  <c r="P555" i="1"/>
  <c r="P550" i="1" s="1"/>
  <c r="O555" i="1"/>
  <c r="O550" i="1" s="1"/>
  <c r="N555" i="1"/>
  <c r="N550" i="1" s="1"/>
  <c r="M555" i="1"/>
  <c r="M550" i="1" s="1"/>
  <c r="L555" i="1"/>
  <c r="L550" i="1" s="1"/>
  <c r="K555" i="1"/>
  <c r="K550" i="1" s="1"/>
  <c r="J555" i="1"/>
  <c r="J550" i="1" s="1"/>
  <c r="I555" i="1"/>
  <c r="I550" i="1" s="1"/>
  <c r="F555" i="1"/>
  <c r="F550" i="1" s="1"/>
  <c r="E555" i="1"/>
  <c r="E550" i="1" s="1"/>
  <c r="D555" i="1"/>
  <c r="D550" i="1" s="1"/>
  <c r="R547" i="1"/>
  <c r="Q547" i="1"/>
  <c r="P547" i="1"/>
  <c r="O547" i="1"/>
  <c r="N547" i="1"/>
  <c r="M547" i="1"/>
  <c r="L547" i="1"/>
  <c r="K547" i="1"/>
  <c r="J547" i="1"/>
  <c r="I547" i="1"/>
  <c r="H547" i="1"/>
  <c r="G547" i="1"/>
  <c r="F547" i="1"/>
  <c r="E547" i="1"/>
  <c r="D547" i="1"/>
  <c r="R544" i="1"/>
  <c r="Q544" i="1"/>
  <c r="P544" i="1"/>
  <c r="O544" i="1"/>
  <c r="N544" i="1"/>
  <c r="M544" i="1"/>
  <c r="L544" i="1"/>
  <c r="K544" i="1"/>
  <c r="J544" i="1"/>
  <c r="I544" i="1"/>
  <c r="H544" i="1"/>
  <c r="G544" i="1"/>
  <c r="F544" i="1"/>
  <c r="E544" i="1"/>
  <c r="D544" i="1"/>
  <c r="H541" i="1"/>
  <c r="H540" i="1"/>
  <c r="H539" i="1"/>
  <c r="R538" i="1"/>
  <c r="Q538" i="1"/>
  <c r="P538" i="1"/>
  <c r="O538" i="1"/>
  <c r="N538" i="1"/>
  <c r="M538" i="1"/>
  <c r="L538" i="1"/>
  <c r="K538" i="1"/>
  <c r="J538" i="1"/>
  <c r="I538" i="1"/>
  <c r="G538" i="1"/>
  <c r="F538" i="1"/>
  <c r="E538" i="1"/>
  <c r="D538" i="1"/>
  <c r="H536" i="1"/>
  <c r="G536" i="1"/>
  <c r="G535" i="1" s="1"/>
  <c r="P535" i="1"/>
  <c r="P531" i="1" s="1"/>
  <c r="O535" i="1"/>
  <c r="O531" i="1" s="1"/>
  <c r="N535" i="1"/>
  <c r="N531" i="1" s="1"/>
  <c r="M535" i="1"/>
  <c r="M531" i="1" s="1"/>
  <c r="L535" i="1"/>
  <c r="L531" i="1" s="1"/>
  <c r="K535" i="1"/>
  <c r="K531" i="1" s="1"/>
  <c r="J535" i="1"/>
  <c r="J531" i="1" s="1"/>
  <c r="I535" i="1"/>
  <c r="I531" i="1" s="1"/>
  <c r="F535" i="1"/>
  <c r="F531" i="1" s="1"/>
  <c r="E535" i="1"/>
  <c r="E531" i="1" s="1"/>
  <c r="D535" i="1"/>
  <c r="D531" i="1" s="1"/>
  <c r="G531" i="1"/>
  <c r="R525" i="1"/>
  <c r="R524" i="1" s="1"/>
  <c r="Q525" i="1"/>
  <c r="Q524" i="1" s="1"/>
  <c r="P525" i="1"/>
  <c r="P524" i="1" s="1"/>
  <c r="O525" i="1"/>
  <c r="N525" i="1"/>
  <c r="N524" i="1" s="1"/>
  <c r="M525" i="1"/>
  <c r="M524" i="1" s="1"/>
  <c r="L525" i="1"/>
  <c r="L524" i="1" s="1"/>
  <c r="K525" i="1"/>
  <c r="K524" i="1" s="1"/>
  <c r="J525" i="1"/>
  <c r="J524" i="1" s="1"/>
  <c r="I525" i="1"/>
  <c r="H525" i="1"/>
  <c r="H524" i="1" s="1"/>
  <c r="G525" i="1"/>
  <c r="G524" i="1" s="1"/>
  <c r="F525" i="1"/>
  <c r="F524" i="1" s="1"/>
  <c r="E525" i="1"/>
  <c r="E524" i="1" s="1"/>
  <c r="O524" i="1"/>
  <c r="D524" i="1"/>
  <c r="H523" i="1"/>
  <c r="G523" i="1"/>
  <c r="H522" i="1"/>
  <c r="H521" i="1"/>
  <c r="H520" i="1"/>
  <c r="R520" i="1" s="1"/>
  <c r="G520" i="1"/>
  <c r="H519" i="1"/>
  <c r="R519" i="1" s="1"/>
  <c r="G519" i="1"/>
  <c r="H518" i="1"/>
  <c r="G518" i="1"/>
  <c r="H517" i="1"/>
  <c r="G517" i="1"/>
  <c r="H516" i="1"/>
  <c r="R516" i="1" s="1"/>
  <c r="G516" i="1"/>
  <c r="H515" i="1"/>
  <c r="R515" i="1" s="1"/>
  <c r="G515" i="1"/>
  <c r="H514" i="1"/>
  <c r="R514" i="1" s="1"/>
  <c r="G514" i="1"/>
  <c r="H513" i="1"/>
  <c r="R513" i="1" s="1"/>
  <c r="S513" i="1" s="1"/>
  <c r="G513" i="1"/>
  <c r="H512" i="1"/>
  <c r="G512" i="1"/>
  <c r="H511" i="1"/>
  <c r="G511" i="1"/>
  <c r="H510" i="1"/>
  <c r="H509" i="1"/>
  <c r="G509" i="1"/>
  <c r="H508" i="1"/>
  <c r="G508" i="1"/>
  <c r="H507" i="1"/>
  <c r="G507" i="1"/>
  <c r="P506" i="1"/>
  <c r="O506" i="1"/>
  <c r="N506" i="1"/>
  <c r="M506" i="1"/>
  <c r="L506" i="1"/>
  <c r="K506" i="1"/>
  <c r="J506" i="1"/>
  <c r="I506" i="1"/>
  <c r="F506" i="1"/>
  <c r="E506" i="1"/>
  <c r="D506" i="1"/>
  <c r="H503" i="1"/>
  <c r="G503" i="1"/>
  <c r="H502" i="1"/>
  <c r="R502" i="1" s="1"/>
  <c r="G502" i="1"/>
  <c r="H501" i="1"/>
  <c r="Q501" i="1" s="1"/>
  <c r="G501" i="1"/>
  <c r="P500" i="1"/>
  <c r="O500" i="1"/>
  <c r="O499" i="1" s="1"/>
  <c r="N500" i="1"/>
  <c r="M500" i="1"/>
  <c r="L500" i="1"/>
  <c r="K500" i="1"/>
  <c r="K499" i="1" s="1"/>
  <c r="J500" i="1"/>
  <c r="I500" i="1"/>
  <c r="F500" i="1"/>
  <c r="F499" i="1" s="1"/>
  <c r="E500" i="1"/>
  <c r="D500" i="1"/>
  <c r="H498" i="1"/>
  <c r="G498" i="1"/>
  <c r="H497" i="1"/>
  <c r="G497" i="1"/>
  <c r="P496" i="1"/>
  <c r="O496" i="1"/>
  <c r="N496" i="1"/>
  <c r="M496" i="1"/>
  <c r="L496" i="1"/>
  <c r="K496" i="1"/>
  <c r="J496" i="1"/>
  <c r="I496" i="1"/>
  <c r="F496" i="1"/>
  <c r="E496" i="1"/>
  <c r="D496" i="1"/>
  <c r="H495" i="1"/>
  <c r="G495" i="1"/>
  <c r="G494" i="1" s="1"/>
  <c r="P494" i="1"/>
  <c r="O494" i="1"/>
  <c r="N494" i="1"/>
  <c r="M494" i="1"/>
  <c r="L494" i="1"/>
  <c r="K494" i="1"/>
  <c r="J494" i="1"/>
  <c r="I494" i="1"/>
  <c r="F494" i="1"/>
  <c r="E494" i="1"/>
  <c r="D494" i="1"/>
  <c r="H493" i="1"/>
  <c r="H492" i="1" s="1"/>
  <c r="R492" i="1"/>
  <c r="Q492" i="1"/>
  <c r="P492" i="1"/>
  <c r="O492" i="1"/>
  <c r="N492" i="1"/>
  <c r="M492" i="1"/>
  <c r="L492" i="1"/>
  <c r="K492" i="1"/>
  <c r="J492" i="1"/>
  <c r="I492" i="1"/>
  <c r="G492" i="1"/>
  <c r="F492" i="1"/>
  <c r="E492" i="1"/>
  <c r="D492" i="1"/>
  <c r="H491" i="1"/>
  <c r="H490" i="1"/>
  <c r="Q490" i="1" s="1"/>
  <c r="G490" i="1"/>
  <c r="H489" i="1"/>
  <c r="H488" i="1"/>
  <c r="R488" i="1" s="1"/>
  <c r="S488" i="1" s="1"/>
  <c r="G488" i="1"/>
  <c r="P487" i="1"/>
  <c r="O487" i="1"/>
  <c r="N487" i="1"/>
  <c r="M487" i="1"/>
  <c r="L487" i="1"/>
  <c r="K487" i="1"/>
  <c r="J487" i="1"/>
  <c r="I487" i="1"/>
  <c r="F487" i="1"/>
  <c r="E487" i="1"/>
  <c r="D487" i="1"/>
  <c r="H484" i="1"/>
  <c r="H483" i="1"/>
  <c r="H482" i="1"/>
  <c r="R481" i="1"/>
  <c r="Q481" i="1"/>
  <c r="Q476" i="1" s="1"/>
  <c r="P481" i="1"/>
  <c r="O481" i="1"/>
  <c r="N481" i="1"/>
  <c r="N476" i="1" s="1"/>
  <c r="M481" i="1"/>
  <c r="M476" i="1" s="1"/>
  <c r="L481" i="1"/>
  <c r="L476" i="1" s="1"/>
  <c r="K481" i="1"/>
  <c r="K476" i="1" s="1"/>
  <c r="J481" i="1"/>
  <c r="J476" i="1" s="1"/>
  <c r="I481" i="1"/>
  <c r="I476" i="1" s="1"/>
  <c r="G481" i="1"/>
  <c r="G476" i="1" s="1"/>
  <c r="F481" i="1"/>
  <c r="F476" i="1" s="1"/>
  <c r="E481" i="1"/>
  <c r="E476" i="1" s="1"/>
  <c r="D481" i="1"/>
  <c r="D476" i="1" s="1"/>
  <c r="P476" i="1"/>
  <c r="O476" i="1"/>
  <c r="R473" i="1"/>
  <c r="Q473" i="1"/>
  <c r="P473" i="1"/>
  <c r="O473" i="1"/>
  <c r="N473" i="1"/>
  <c r="M473" i="1"/>
  <c r="L473" i="1"/>
  <c r="K473" i="1"/>
  <c r="J473" i="1"/>
  <c r="I473" i="1"/>
  <c r="H473" i="1"/>
  <c r="G473" i="1"/>
  <c r="F473" i="1"/>
  <c r="E473" i="1"/>
  <c r="H472" i="1"/>
  <c r="R472" i="1" s="1"/>
  <c r="R471" i="1" s="1"/>
  <c r="G472" i="1"/>
  <c r="G471" i="1" s="1"/>
  <c r="G469" i="1" s="1"/>
  <c r="P471" i="1"/>
  <c r="P469" i="1" s="1"/>
  <c r="O471" i="1"/>
  <c r="O469" i="1" s="1"/>
  <c r="N471" i="1"/>
  <c r="N469" i="1" s="1"/>
  <c r="M471" i="1"/>
  <c r="M469" i="1" s="1"/>
  <c r="L471" i="1"/>
  <c r="L469" i="1" s="1"/>
  <c r="K471" i="1"/>
  <c r="K469" i="1" s="1"/>
  <c r="J471" i="1"/>
  <c r="J469" i="1" s="1"/>
  <c r="I471" i="1"/>
  <c r="I469" i="1" s="1"/>
  <c r="F471" i="1"/>
  <c r="F469" i="1" s="1"/>
  <c r="E471" i="1"/>
  <c r="E469" i="1" s="1"/>
  <c r="D471" i="1"/>
  <c r="D469" i="1" s="1"/>
  <c r="H466" i="1"/>
  <c r="G466" i="1"/>
  <c r="H465" i="1"/>
  <c r="Q465" i="1" s="1"/>
  <c r="G465" i="1"/>
  <c r="H464" i="1"/>
  <c r="Q464" i="1" s="1"/>
  <c r="G464" i="1"/>
  <c r="H463" i="1"/>
  <c r="R463" i="1" s="1"/>
  <c r="G463" i="1"/>
  <c r="H462" i="1"/>
  <c r="H461" i="1"/>
  <c r="G461" i="1"/>
  <c r="H460" i="1"/>
  <c r="Q460" i="1" s="1"/>
  <c r="G460" i="1"/>
  <c r="H459" i="1"/>
  <c r="Q459" i="1" s="1"/>
  <c r="G459" i="1"/>
  <c r="H458" i="1"/>
  <c r="Q458" i="1" s="1"/>
  <c r="G458" i="1"/>
  <c r="H457" i="1"/>
  <c r="R457" i="1" s="1"/>
  <c r="G457" i="1"/>
  <c r="H456" i="1"/>
  <c r="G456" i="1"/>
  <c r="H455" i="1"/>
  <c r="Q455" i="1" s="1"/>
  <c r="G455" i="1"/>
  <c r="H454" i="1"/>
  <c r="Q454" i="1" s="1"/>
  <c r="G454" i="1"/>
  <c r="H453" i="1"/>
  <c r="R453" i="1" s="1"/>
  <c r="G453" i="1"/>
  <c r="H452" i="1"/>
  <c r="G452" i="1"/>
  <c r="H451" i="1"/>
  <c r="Q451" i="1" s="1"/>
  <c r="G451" i="1"/>
  <c r="H450" i="1"/>
  <c r="Q450" i="1" s="1"/>
  <c r="G450" i="1"/>
  <c r="H449" i="1"/>
  <c r="Q449" i="1" s="1"/>
  <c r="G449" i="1"/>
  <c r="H448" i="1"/>
  <c r="R448" i="1" s="1"/>
  <c r="G448" i="1"/>
  <c r="H447" i="1"/>
  <c r="G447" i="1"/>
  <c r="H446" i="1"/>
  <c r="Q446" i="1" s="1"/>
  <c r="G446" i="1"/>
  <c r="H445" i="1"/>
  <c r="Q445" i="1" s="1"/>
  <c r="G445" i="1"/>
  <c r="H444" i="1"/>
  <c r="R444" i="1" s="1"/>
  <c r="G444" i="1"/>
  <c r="H443" i="1"/>
  <c r="G443" i="1"/>
  <c r="H442" i="1"/>
  <c r="Q442" i="1" s="1"/>
  <c r="G442" i="1"/>
  <c r="H441" i="1"/>
  <c r="Q441" i="1" s="1"/>
  <c r="G441" i="1"/>
  <c r="H440" i="1"/>
  <c r="R440" i="1" s="1"/>
  <c r="G440" i="1"/>
  <c r="H439" i="1"/>
  <c r="G439" i="1"/>
  <c r="H438" i="1"/>
  <c r="G438" i="1"/>
  <c r="H437" i="1"/>
  <c r="G437" i="1"/>
  <c r="H436" i="1"/>
  <c r="Q436" i="1" s="1"/>
  <c r="G436" i="1"/>
  <c r="P435" i="1"/>
  <c r="O435" i="1"/>
  <c r="N435" i="1"/>
  <c r="M435" i="1"/>
  <c r="L435" i="1"/>
  <c r="K435" i="1"/>
  <c r="J435" i="1"/>
  <c r="I435" i="1"/>
  <c r="F435" i="1"/>
  <c r="E435" i="1"/>
  <c r="D435" i="1"/>
  <c r="H433" i="1"/>
  <c r="G433" i="1"/>
  <c r="H432" i="1"/>
  <c r="R432" i="1" s="1"/>
  <c r="S432" i="1" s="1"/>
  <c r="G432" i="1"/>
  <c r="P431" i="1"/>
  <c r="P427" i="1" s="1"/>
  <c r="O431" i="1"/>
  <c r="O427" i="1" s="1"/>
  <c r="N431" i="1"/>
  <c r="N427" i="1" s="1"/>
  <c r="M431" i="1"/>
  <c r="L431" i="1"/>
  <c r="L427" i="1" s="1"/>
  <c r="K431" i="1"/>
  <c r="K427" i="1" s="1"/>
  <c r="J431" i="1"/>
  <c r="J427" i="1" s="1"/>
  <c r="I431" i="1"/>
  <c r="I427" i="1" s="1"/>
  <c r="F431" i="1"/>
  <c r="F427" i="1" s="1"/>
  <c r="E431" i="1"/>
  <c r="E427" i="1" s="1"/>
  <c r="D431" i="1"/>
  <c r="D427" i="1" s="1"/>
  <c r="M427" i="1"/>
  <c r="R423" i="1"/>
  <c r="R421" i="1" s="1"/>
  <c r="Q423" i="1"/>
  <c r="Q421" i="1" s="1"/>
  <c r="Q420" i="1" s="1"/>
  <c r="P423" i="1"/>
  <c r="P421" i="1" s="1"/>
  <c r="P420" i="1" s="1"/>
  <c r="O423" i="1"/>
  <c r="O421" i="1" s="1"/>
  <c r="O420" i="1" s="1"/>
  <c r="N423" i="1"/>
  <c r="N421" i="1" s="1"/>
  <c r="N420" i="1" s="1"/>
  <c r="M423" i="1"/>
  <c r="M421" i="1" s="1"/>
  <c r="M420" i="1" s="1"/>
  <c r="L423" i="1"/>
  <c r="L421" i="1" s="1"/>
  <c r="L420" i="1" s="1"/>
  <c r="K423" i="1"/>
  <c r="K421" i="1" s="1"/>
  <c r="K420" i="1" s="1"/>
  <c r="J423" i="1"/>
  <c r="J421" i="1" s="1"/>
  <c r="J420" i="1" s="1"/>
  <c r="I423" i="1"/>
  <c r="I421" i="1" s="1"/>
  <c r="I420" i="1" s="1"/>
  <c r="H423" i="1"/>
  <c r="H421" i="1" s="1"/>
  <c r="H420" i="1" s="1"/>
  <c r="G423" i="1"/>
  <c r="G421" i="1" s="1"/>
  <c r="G420" i="1" s="1"/>
  <c r="F423" i="1"/>
  <c r="F421" i="1" s="1"/>
  <c r="F420" i="1" s="1"/>
  <c r="E423" i="1"/>
  <c r="E421" i="1" s="1"/>
  <c r="E420" i="1" s="1"/>
  <c r="D423" i="1"/>
  <c r="D421" i="1" s="1"/>
  <c r="D420" i="1" s="1"/>
  <c r="H419" i="1"/>
  <c r="R419" i="1" s="1"/>
  <c r="G419" i="1"/>
  <c r="H418" i="1"/>
  <c r="R418" i="1" s="1"/>
  <c r="G418" i="1"/>
  <c r="H417" i="1"/>
  <c r="R417" i="1" s="1"/>
  <c r="G417" i="1"/>
  <c r="H416" i="1"/>
  <c r="Q416" i="1" s="1"/>
  <c r="G416" i="1"/>
  <c r="H415" i="1"/>
  <c r="G415" i="1"/>
  <c r="H414" i="1"/>
  <c r="R414" i="1" s="1"/>
  <c r="G414" i="1"/>
  <c r="H413" i="1"/>
  <c r="Q413" i="1" s="1"/>
  <c r="G413" i="1"/>
  <c r="H412" i="1"/>
  <c r="H411" i="1"/>
  <c r="R411" i="1" s="1"/>
  <c r="S411" i="1" s="1"/>
  <c r="G411" i="1"/>
  <c r="H410" i="1"/>
  <c r="R410" i="1" s="1"/>
  <c r="S410" i="1" s="1"/>
  <c r="G410" i="1"/>
  <c r="H409" i="1"/>
  <c r="Q409" i="1" s="1"/>
  <c r="G409" i="1"/>
  <c r="H408" i="1"/>
  <c r="H407" i="1"/>
  <c r="G407" i="1"/>
  <c r="H406" i="1"/>
  <c r="Q406" i="1" s="1"/>
  <c r="G406" i="1"/>
  <c r="H405" i="1"/>
  <c r="G405" i="1"/>
  <c r="H404" i="1"/>
  <c r="R404" i="1" s="1"/>
  <c r="G404" i="1"/>
  <c r="H403" i="1"/>
  <c r="G403" i="1"/>
  <c r="H402" i="1"/>
  <c r="G402" i="1"/>
  <c r="H401" i="1"/>
  <c r="Q401" i="1" s="1"/>
  <c r="G401" i="1"/>
  <c r="H400" i="1"/>
  <c r="R400" i="1" s="1"/>
  <c r="G400" i="1"/>
  <c r="H399" i="1"/>
  <c r="G399" i="1"/>
  <c r="H398" i="1"/>
  <c r="R398" i="1" s="1"/>
  <c r="S398" i="1" s="1"/>
  <c r="G398" i="1"/>
  <c r="H397" i="1"/>
  <c r="R397" i="1" s="1"/>
  <c r="G397" i="1"/>
  <c r="H396" i="1"/>
  <c r="Q396" i="1" s="1"/>
  <c r="G396" i="1"/>
  <c r="H395" i="1"/>
  <c r="R395" i="1" s="1"/>
  <c r="S395" i="1" s="1"/>
  <c r="G395" i="1"/>
  <c r="H394" i="1"/>
  <c r="G394" i="1"/>
  <c r="H393" i="1"/>
  <c r="Q393" i="1" s="1"/>
  <c r="G393" i="1"/>
  <c r="H392" i="1"/>
  <c r="Q392" i="1" s="1"/>
  <c r="G392" i="1"/>
  <c r="P391" i="1"/>
  <c r="O391" i="1"/>
  <c r="N391" i="1"/>
  <c r="M391" i="1"/>
  <c r="L391" i="1"/>
  <c r="K391" i="1"/>
  <c r="J391" i="1"/>
  <c r="I391" i="1"/>
  <c r="F391" i="1"/>
  <c r="E391" i="1"/>
  <c r="D391" i="1"/>
  <c r="H390" i="1"/>
  <c r="R390" i="1" s="1"/>
  <c r="S390" i="1" s="1"/>
  <c r="G390" i="1"/>
  <c r="H389" i="1"/>
  <c r="R389" i="1" s="1"/>
  <c r="G389" i="1"/>
  <c r="H388" i="1"/>
  <c r="G388" i="1"/>
  <c r="H387" i="1"/>
  <c r="G387" i="1"/>
  <c r="H386" i="1"/>
  <c r="G386" i="1"/>
  <c r="H385" i="1"/>
  <c r="R385" i="1" s="1"/>
  <c r="S385" i="1" s="1"/>
  <c r="G385" i="1"/>
  <c r="H384" i="1"/>
  <c r="G384" i="1"/>
  <c r="H383" i="1"/>
  <c r="G383" i="1"/>
  <c r="H382" i="1"/>
  <c r="Q382" i="1" s="1"/>
  <c r="G382" i="1"/>
  <c r="H381" i="1"/>
  <c r="R381" i="1" s="1"/>
  <c r="S381" i="1" s="1"/>
  <c r="G381" i="1"/>
  <c r="H380" i="1"/>
  <c r="G380" i="1"/>
  <c r="H379" i="1"/>
  <c r="R379" i="1" s="1"/>
  <c r="S379" i="1" s="1"/>
  <c r="G379" i="1"/>
  <c r="H378" i="1"/>
  <c r="R378" i="1" s="1"/>
  <c r="S378" i="1" s="1"/>
  <c r="G378" i="1"/>
  <c r="H377" i="1"/>
  <c r="R377" i="1" s="1"/>
  <c r="S377" i="1" s="1"/>
  <c r="G377" i="1"/>
  <c r="H376" i="1"/>
  <c r="G376" i="1"/>
  <c r="H375" i="1"/>
  <c r="H374" i="1"/>
  <c r="R374" i="1" s="1"/>
  <c r="S374" i="1" s="1"/>
  <c r="G374" i="1"/>
  <c r="H373" i="1"/>
  <c r="R373" i="1" s="1"/>
  <c r="S373" i="1" s="1"/>
  <c r="G373" i="1"/>
  <c r="H372" i="1"/>
  <c r="G372" i="1"/>
  <c r="P371" i="1"/>
  <c r="O371" i="1"/>
  <c r="N371" i="1"/>
  <c r="M371" i="1"/>
  <c r="L371" i="1"/>
  <c r="K371" i="1"/>
  <c r="J371" i="1"/>
  <c r="I371" i="1"/>
  <c r="F371" i="1"/>
  <c r="E371" i="1"/>
  <c r="D371" i="1"/>
  <c r="H369" i="1"/>
  <c r="R369" i="1" s="1"/>
  <c r="S369" i="1" s="1"/>
  <c r="G369" i="1"/>
  <c r="H368" i="1"/>
  <c r="R368" i="1" s="1"/>
  <c r="S368" i="1" s="1"/>
  <c r="G368" i="1"/>
  <c r="H367" i="1"/>
  <c r="G367" i="1"/>
  <c r="H366" i="1"/>
  <c r="Q366" i="1" s="1"/>
  <c r="G366" i="1"/>
  <c r="P365" i="1"/>
  <c r="O365" i="1"/>
  <c r="N365" i="1"/>
  <c r="M365" i="1"/>
  <c r="L365" i="1"/>
  <c r="K365" i="1"/>
  <c r="J365" i="1"/>
  <c r="I365" i="1"/>
  <c r="F365" i="1"/>
  <c r="E365" i="1"/>
  <c r="D365" i="1"/>
  <c r="H363" i="1"/>
  <c r="G363" i="1"/>
  <c r="H362" i="1"/>
  <c r="R362" i="1" s="1"/>
  <c r="S362" i="1" s="1"/>
  <c r="G362" i="1"/>
  <c r="H361" i="1"/>
  <c r="G361" i="1"/>
  <c r="H360" i="1"/>
  <c r="G360" i="1"/>
  <c r="P359" i="1"/>
  <c r="O359" i="1"/>
  <c r="N359" i="1"/>
  <c r="M359" i="1"/>
  <c r="L359" i="1"/>
  <c r="K359" i="1"/>
  <c r="J359" i="1"/>
  <c r="I359" i="1"/>
  <c r="F359" i="1"/>
  <c r="E359" i="1"/>
  <c r="D359" i="1"/>
  <c r="H358" i="1"/>
  <c r="Q358" i="1" s="1"/>
  <c r="Q357" i="1" s="1"/>
  <c r="G358" i="1"/>
  <c r="G357" i="1" s="1"/>
  <c r="P357" i="1"/>
  <c r="O357" i="1"/>
  <c r="N357" i="1"/>
  <c r="M357" i="1"/>
  <c r="L357" i="1"/>
  <c r="K357" i="1"/>
  <c r="J357" i="1"/>
  <c r="I357" i="1"/>
  <c r="F357" i="1"/>
  <c r="E357" i="1"/>
  <c r="D357" i="1"/>
  <c r="H352" i="1"/>
  <c r="G352" i="1"/>
  <c r="H351" i="1"/>
  <c r="G351" i="1"/>
  <c r="H350" i="1"/>
  <c r="G350" i="1"/>
  <c r="H349" i="1"/>
  <c r="R349" i="1" s="1"/>
  <c r="S349" i="1" s="1"/>
  <c r="G349" i="1"/>
  <c r="H348" i="1"/>
  <c r="R348" i="1" s="1"/>
  <c r="S348" i="1" s="1"/>
  <c r="G348" i="1"/>
  <c r="H347" i="1"/>
  <c r="Q347" i="1" s="1"/>
  <c r="G347" i="1"/>
  <c r="H346" i="1"/>
  <c r="G346" i="1"/>
  <c r="H345" i="1"/>
  <c r="R345" i="1" s="1"/>
  <c r="S345" i="1" s="1"/>
  <c r="G345" i="1"/>
  <c r="H344" i="1"/>
  <c r="Q344" i="1" s="1"/>
  <c r="G344" i="1"/>
  <c r="H343" i="1"/>
  <c r="Q343" i="1" s="1"/>
  <c r="G343" i="1"/>
  <c r="H342" i="1"/>
  <c r="P341" i="1"/>
  <c r="O341" i="1"/>
  <c r="N341" i="1"/>
  <c r="M341" i="1"/>
  <c r="L341" i="1"/>
  <c r="K341" i="1"/>
  <c r="J341" i="1"/>
  <c r="I341" i="1"/>
  <c r="F341" i="1"/>
  <c r="E341" i="1"/>
  <c r="D341" i="1"/>
  <c r="H338" i="1"/>
  <c r="G338" i="1"/>
  <c r="G337" i="1" s="1"/>
  <c r="P337" i="1"/>
  <c r="O337" i="1"/>
  <c r="N337" i="1"/>
  <c r="M337" i="1"/>
  <c r="L337" i="1"/>
  <c r="K337" i="1"/>
  <c r="J337" i="1"/>
  <c r="I337" i="1"/>
  <c r="F337" i="1"/>
  <c r="E337" i="1"/>
  <c r="D337" i="1"/>
  <c r="H326" i="1"/>
  <c r="H325" i="1"/>
  <c r="G325" i="1"/>
  <c r="H324" i="1"/>
  <c r="G324" i="1"/>
  <c r="H323" i="1"/>
  <c r="G323" i="1"/>
  <c r="H322" i="1"/>
  <c r="R322" i="1" s="1"/>
  <c r="G322" i="1"/>
  <c r="H321" i="1"/>
  <c r="R321" i="1" s="1"/>
  <c r="G321" i="1"/>
  <c r="H320" i="1"/>
  <c r="G320" i="1"/>
  <c r="H319" i="1"/>
  <c r="Q319" i="1" s="1"/>
  <c r="G319" i="1"/>
  <c r="H318" i="1"/>
  <c r="R318" i="1" s="1"/>
  <c r="G318" i="1"/>
  <c r="H317" i="1"/>
  <c r="G317" i="1"/>
  <c r="H316" i="1"/>
  <c r="G316" i="1"/>
  <c r="H315" i="1"/>
  <c r="Q315" i="1" s="1"/>
  <c r="G315" i="1"/>
  <c r="H314" i="1"/>
  <c r="R314" i="1" s="1"/>
  <c r="G314" i="1"/>
  <c r="H313" i="1"/>
  <c r="G313" i="1"/>
  <c r="H312" i="1"/>
  <c r="Q312" i="1" s="1"/>
  <c r="G312" i="1"/>
  <c r="H311" i="1"/>
  <c r="Q311" i="1" s="1"/>
  <c r="G311" i="1"/>
  <c r="H310" i="1"/>
  <c r="R310" i="1" s="1"/>
  <c r="G310" i="1"/>
  <c r="H309" i="1"/>
  <c r="G309" i="1"/>
  <c r="H308" i="1"/>
  <c r="G308" i="1"/>
  <c r="H307" i="1"/>
  <c r="Q307" i="1" s="1"/>
  <c r="G307" i="1"/>
  <c r="H306" i="1"/>
  <c r="Q306" i="1" s="1"/>
  <c r="G306" i="1"/>
  <c r="H305" i="1"/>
  <c r="R305" i="1" s="1"/>
  <c r="G305" i="1"/>
  <c r="P304" i="1"/>
  <c r="O304" i="1"/>
  <c r="N304" i="1"/>
  <c r="M304" i="1"/>
  <c r="L304" i="1"/>
  <c r="K304" i="1"/>
  <c r="J304" i="1"/>
  <c r="I304" i="1"/>
  <c r="F304" i="1"/>
  <c r="E304" i="1"/>
  <c r="D304" i="1"/>
  <c r="H302" i="1"/>
  <c r="G302" i="1"/>
  <c r="G301" i="1" s="1"/>
  <c r="G297" i="1" s="1"/>
  <c r="P301" i="1"/>
  <c r="P297" i="1" s="1"/>
  <c r="O301" i="1"/>
  <c r="O297" i="1" s="1"/>
  <c r="N301" i="1"/>
  <c r="N297" i="1" s="1"/>
  <c r="M301" i="1"/>
  <c r="M297" i="1" s="1"/>
  <c r="L301" i="1"/>
  <c r="L297" i="1" s="1"/>
  <c r="K301" i="1"/>
  <c r="K297" i="1" s="1"/>
  <c r="J301" i="1"/>
  <c r="J297" i="1" s="1"/>
  <c r="I301" i="1"/>
  <c r="I297" i="1" s="1"/>
  <c r="F301" i="1"/>
  <c r="F297" i="1" s="1"/>
  <c r="E301" i="1"/>
  <c r="E297" i="1" s="1"/>
  <c r="D301" i="1"/>
  <c r="D297" i="1" s="1"/>
  <c r="R291" i="1"/>
  <c r="R290" i="1" s="1"/>
  <c r="Q291" i="1"/>
  <c r="Q290" i="1" s="1"/>
  <c r="P291" i="1"/>
  <c r="P290" i="1" s="1"/>
  <c r="O291" i="1"/>
  <c r="O290" i="1" s="1"/>
  <c r="N291" i="1"/>
  <c r="N290" i="1" s="1"/>
  <c r="M291" i="1"/>
  <c r="M290" i="1" s="1"/>
  <c r="L291" i="1"/>
  <c r="L290" i="1" s="1"/>
  <c r="K291" i="1"/>
  <c r="K290" i="1" s="1"/>
  <c r="J291" i="1"/>
  <c r="J290" i="1" s="1"/>
  <c r="I291" i="1"/>
  <c r="I290" i="1" s="1"/>
  <c r="H291" i="1"/>
  <c r="H290" i="1" s="1"/>
  <c r="G291" i="1"/>
  <c r="G290" i="1" s="1"/>
  <c r="F291" i="1"/>
  <c r="F290" i="1" s="1"/>
  <c r="E291" i="1"/>
  <c r="E290" i="1" s="1"/>
  <c r="D291" i="1"/>
  <c r="D290" i="1" s="1"/>
  <c r="H289" i="1"/>
  <c r="R289" i="1" s="1"/>
  <c r="S289" i="1" s="1"/>
  <c r="G289" i="1"/>
  <c r="H288" i="1"/>
  <c r="R288" i="1" s="1"/>
  <c r="S288" i="1" s="1"/>
  <c r="G288" i="1"/>
  <c r="H287" i="1"/>
  <c r="R287" i="1" s="1"/>
  <c r="S287" i="1" s="1"/>
  <c r="G287" i="1"/>
  <c r="H286" i="1"/>
  <c r="G286" i="1"/>
  <c r="H285" i="1"/>
  <c r="R285" i="1" s="1"/>
  <c r="G285" i="1"/>
  <c r="H284" i="1"/>
  <c r="R284" i="1" s="1"/>
  <c r="G284" i="1"/>
  <c r="H283" i="1"/>
  <c r="R283" i="1" s="1"/>
  <c r="S283" i="1" s="1"/>
  <c r="G283" i="1"/>
  <c r="H282" i="1"/>
  <c r="G282" i="1"/>
  <c r="H281" i="1"/>
  <c r="H280" i="1"/>
  <c r="H279" i="1"/>
  <c r="R279" i="1" s="1"/>
  <c r="G279" i="1"/>
  <c r="H278" i="1"/>
  <c r="G278" i="1"/>
  <c r="H277" i="1"/>
  <c r="R277" i="1" s="1"/>
  <c r="G277" i="1"/>
  <c r="H276" i="1"/>
  <c r="R276" i="1" s="1"/>
  <c r="G276" i="1"/>
  <c r="P275" i="1"/>
  <c r="O275" i="1"/>
  <c r="N275" i="1"/>
  <c r="M275" i="1"/>
  <c r="L275" i="1"/>
  <c r="K275" i="1"/>
  <c r="J275" i="1"/>
  <c r="I275" i="1"/>
  <c r="F275" i="1"/>
  <c r="E275" i="1"/>
  <c r="D275" i="1"/>
  <c r="H272" i="1"/>
  <c r="G272" i="1"/>
  <c r="H271" i="1"/>
  <c r="G271" i="1"/>
  <c r="H270" i="1"/>
  <c r="Q270" i="1" s="1"/>
  <c r="G270" i="1"/>
  <c r="P269" i="1"/>
  <c r="P268" i="1" s="1"/>
  <c r="O269" i="1"/>
  <c r="N269" i="1"/>
  <c r="M269" i="1"/>
  <c r="L269" i="1"/>
  <c r="K269" i="1"/>
  <c r="J269" i="1"/>
  <c r="I269" i="1"/>
  <c r="F269" i="1"/>
  <c r="E269" i="1"/>
  <c r="D269" i="1"/>
  <c r="H267" i="1"/>
  <c r="R267" i="1" s="1"/>
  <c r="G267" i="1"/>
  <c r="H266" i="1"/>
  <c r="G266" i="1"/>
  <c r="H265" i="1"/>
  <c r="H264" i="1"/>
  <c r="Q264" i="1" s="1"/>
  <c r="G264" i="1"/>
  <c r="H263" i="1"/>
  <c r="R263" i="1" s="1"/>
  <c r="S263" i="1" s="1"/>
  <c r="G263" i="1"/>
  <c r="H262" i="1"/>
  <c r="H261" i="1"/>
  <c r="R261" i="1" s="1"/>
  <c r="G261" i="1"/>
  <c r="H260" i="1"/>
  <c r="R260" i="1" s="1"/>
  <c r="G260" i="1"/>
  <c r="P259" i="1"/>
  <c r="O259" i="1"/>
  <c r="N259" i="1"/>
  <c r="M259" i="1"/>
  <c r="L259" i="1"/>
  <c r="K259" i="1"/>
  <c r="J259" i="1"/>
  <c r="I259" i="1"/>
  <c r="F259" i="1"/>
  <c r="E259" i="1"/>
  <c r="D259" i="1"/>
  <c r="H258" i="1"/>
  <c r="G258" i="1"/>
  <c r="G257" i="1" s="1"/>
  <c r="P257" i="1"/>
  <c r="O257" i="1"/>
  <c r="N257" i="1"/>
  <c r="M257" i="1"/>
  <c r="L257" i="1"/>
  <c r="K257" i="1"/>
  <c r="J257" i="1"/>
  <c r="I257" i="1"/>
  <c r="F257" i="1"/>
  <c r="E257" i="1"/>
  <c r="D257" i="1"/>
  <c r="H255" i="1"/>
  <c r="R255" i="1" s="1"/>
  <c r="G255" i="1"/>
  <c r="H254" i="1"/>
  <c r="R254" i="1" s="1"/>
  <c r="G254" i="1"/>
  <c r="H253" i="1"/>
  <c r="R253" i="1" s="1"/>
  <c r="G253" i="1"/>
  <c r="P252" i="1"/>
  <c r="O252" i="1"/>
  <c r="N252" i="1"/>
  <c r="M252" i="1"/>
  <c r="L252" i="1"/>
  <c r="K252" i="1"/>
  <c r="J252" i="1"/>
  <c r="I252" i="1"/>
  <c r="F252" i="1"/>
  <c r="E252" i="1"/>
  <c r="D252" i="1"/>
  <c r="H249" i="1"/>
  <c r="H248" i="1"/>
  <c r="R248" i="1" s="1"/>
  <c r="S248" i="1" s="1"/>
  <c r="G248" i="1"/>
  <c r="H247" i="1"/>
  <c r="R247" i="1" s="1"/>
  <c r="G247" i="1"/>
  <c r="H246" i="1"/>
  <c r="G246" i="1"/>
  <c r="P245" i="1"/>
  <c r="P240" i="1" s="1"/>
  <c r="O245" i="1"/>
  <c r="O240" i="1" s="1"/>
  <c r="N245" i="1"/>
  <c r="N240" i="1" s="1"/>
  <c r="M245" i="1"/>
  <c r="M240" i="1" s="1"/>
  <c r="L245" i="1"/>
  <c r="L240" i="1" s="1"/>
  <c r="K245" i="1"/>
  <c r="K240" i="1" s="1"/>
  <c r="J245" i="1"/>
  <c r="J240" i="1" s="1"/>
  <c r="I245" i="1"/>
  <c r="I240" i="1" s="1"/>
  <c r="F245" i="1"/>
  <c r="F240" i="1" s="1"/>
  <c r="E245" i="1"/>
  <c r="E240" i="1" s="1"/>
  <c r="D245" i="1"/>
  <c r="D240" i="1" s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H231" i="1"/>
  <c r="Q231" i="1" s="1"/>
  <c r="G231" i="1"/>
  <c r="H230" i="1"/>
  <c r="Q230" i="1" s="1"/>
  <c r="G230" i="1"/>
  <c r="H229" i="1"/>
  <c r="G229" i="1"/>
  <c r="H228" i="1"/>
  <c r="G228" i="1"/>
  <c r="H227" i="1"/>
  <c r="G227" i="1"/>
  <c r="H226" i="1"/>
  <c r="R226" i="1" s="1"/>
  <c r="G226" i="1"/>
  <c r="H225" i="1"/>
  <c r="R225" i="1" s="1"/>
  <c r="G225" i="1"/>
  <c r="H224" i="1"/>
  <c r="G224" i="1"/>
  <c r="H223" i="1"/>
  <c r="R223" i="1" s="1"/>
  <c r="G223" i="1"/>
  <c r="H222" i="1"/>
  <c r="R222" i="1" s="1"/>
  <c r="G222" i="1"/>
  <c r="H221" i="1"/>
  <c r="R221" i="1" s="1"/>
  <c r="G221" i="1"/>
  <c r="H220" i="1"/>
  <c r="G220" i="1"/>
  <c r="H219" i="1"/>
  <c r="R219" i="1" s="1"/>
  <c r="G219" i="1"/>
  <c r="H218" i="1"/>
  <c r="H217" i="1"/>
  <c r="G217" i="1"/>
  <c r="H216" i="1"/>
  <c r="G216" i="1"/>
  <c r="H215" i="1"/>
  <c r="R215" i="1" s="1"/>
  <c r="G215" i="1"/>
  <c r="H214" i="1"/>
  <c r="R214" i="1" s="1"/>
  <c r="G214" i="1"/>
  <c r="H213" i="1"/>
  <c r="R213" i="1" s="1"/>
  <c r="G213" i="1"/>
  <c r="H212" i="1"/>
  <c r="R212" i="1" s="1"/>
  <c r="G212" i="1"/>
  <c r="H211" i="1"/>
  <c r="G211" i="1"/>
  <c r="H210" i="1"/>
  <c r="G210" i="1"/>
  <c r="H209" i="1"/>
  <c r="R209" i="1" s="1"/>
  <c r="G209" i="1"/>
  <c r="H208" i="1"/>
  <c r="R208" i="1" s="1"/>
  <c r="G208" i="1"/>
  <c r="H207" i="1"/>
  <c r="G207" i="1"/>
  <c r="H206" i="1"/>
  <c r="R206" i="1" s="1"/>
  <c r="G206" i="1"/>
  <c r="H205" i="1"/>
  <c r="R205" i="1" s="1"/>
  <c r="G205" i="1"/>
  <c r="H204" i="1"/>
  <c r="R204" i="1" s="1"/>
  <c r="G204" i="1"/>
  <c r="H203" i="1"/>
  <c r="G203" i="1"/>
  <c r="H202" i="1"/>
  <c r="R202" i="1" s="1"/>
  <c r="G202" i="1"/>
  <c r="H201" i="1"/>
  <c r="R201" i="1" s="1"/>
  <c r="G201" i="1"/>
  <c r="H200" i="1"/>
  <c r="G200" i="1"/>
  <c r="H199" i="1"/>
  <c r="G199" i="1"/>
  <c r="H198" i="1"/>
  <c r="R198" i="1" s="1"/>
  <c r="G198" i="1"/>
  <c r="H197" i="1"/>
  <c r="Q197" i="1" s="1"/>
  <c r="G197" i="1"/>
  <c r="H196" i="1"/>
  <c r="Q196" i="1" s="1"/>
  <c r="G196" i="1"/>
  <c r="H195" i="1"/>
  <c r="G195" i="1"/>
  <c r="H194" i="1"/>
  <c r="G194" i="1"/>
  <c r="H193" i="1"/>
  <c r="Q193" i="1" s="1"/>
  <c r="G193" i="1"/>
  <c r="H192" i="1"/>
  <c r="Q192" i="1" s="1"/>
  <c r="G192" i="1"/>
  <c r="H191" i="1"/>
  <c r="G191" i="1"/>
  <c r="H190" i="1"/>
  <c r="R190" i="1" s="1"/>
  <c r="G190" i="1"/>
  <c r="H189" i="1"/>
  <c r="Q189" i="1" s="1"/>
  <c r="G189" i="1"/>
  <c r="H188" i="1"/>
  <c r="Q188" i="1" s="1"/>
  <c r="G188" i="1"/>
  <c r="H187" i="1"/>
  <c r="G187" i="1"/>
  <c r="H186" i="1"/>
  <c r="R186" i="1" s="1"/>
  <c r="G186" i="1"/>
  <c r="H185" i="1"/>
  <c r="Q185" i="1" s="1"/>
  <c r="G185" i="1"/>
  <c r="H184" i="1"/>
  <c r="Q184" i="1" s="1"/>
  <c r="G184" i="1"/>
  <c r="H183" i="1"/>
  <c r="G183" i="1"/>
  <c r="H182" i="1"/>
  <c r="R182" i="1" s="1"/>
  <c r="G182" i="1"/>
  <c r="H181" i="1"/>
  <c r="R181" i="1" s="1"/>
  <c r="G181" i="1"/>
  <c r="H180" i="1"/>
  <c r="R180" i="1" s="1"/>
  <c r="G180" i="1"/>
  <c r="H179" i="1"/>
  <c r="G179" i="1"/>
  <c r="H178" i="1"/>
  <c r="G178" i="1"/>
  <c r="H177" i="1"/>
  <c r="R177" i="1" s="1"/>
  <c r="G177" i="1"/>
  <c r="H176" i="1"/>
  <c r="R176" i="1" s="1"/>
  <c r="G176" i="1"/>
  <c r="H175" i="1"/>
  <c r="G175" i="1"/>
  <c r="H174" i="1"/>
  <c r="R174" i="1" s="1"/>
  <c r="G174" i="1"/>
  <c r="H173" i="1"/>
  <c r="R173" i="1" s="1"/>
  <c r="G173" i="1"/>
  <c r="H172" i="1"/>
  <c r="Q172" i="1" s="1"/>
  <c r="G172" i="1"/>
  <c r="H171" i="1"/>
  <c r="G171" i="1"/>
  <c r="H170" i="1"/>
  <c r="R170" i="1" s="1"/>
  <c r="G170" i="1"/>
  <c r="H169" i="1"/>
  <c r="R169" i="1" s="1"/>
  <c r="G169" i="1"/>
  <c r="H168" i="1"/>
  <c r="Q168" i="1" s="1"/>
  <c r="G168" i="1"/>
  <c r="H167" i="1"/>
  <c r="G167" i="1"/>
  <c r="H166" i="1"/>
  <c r="R166" i="1" s="1"/>
  <c r="G166" i="1"/>
  <c r="H165" i="1"/>
  <c r="Q165" i="1" s="1"/>
  <c r="G165" i="1"/>
  <c r="H164" i="1"/>
  <c r="Q164" i="1" s="1"/>
  <c r="G164" i="1"/>
  <c r="H163" i="1"/>
  <c r="G163" i="1"/>
  <c r="H162" i="1"/>
  <c r="Q162" i="1" s="1"/>
  <c r="G162" i="1"/>
  <c r="H161" i="1"/>
  <c r="G161" i="1"/>
  <c r="H160" i="1"/>
  <c r="R160" i="1" s="1"/>
  <c r="G160" i="1"/>
  <c r="H159" i="1"/>
  <c r="R159" i="1" s="1"/>
  <c r="G159" i="1"/>
  <c r="H158" i="1"/>
  <c r="Q158" i="1" s="1"/>
  <c r="G158" i="1"/>
  <c r="H157" i="1"/>
  <c r="Q157" i="1" s="1"/>
  <c r="G157" i="1"/>
  <c r="H156" i="1"/>
  <c r="G156" i="1"/>
  <c r="H155" i="1"/>
  <c r="G155" i="1"/>
  <c r="H154" i="1"/>
  <c r="R154" i="1" s="1"/>
  <c r="G154" i="1"/>
  <c r="P153" i="1"/>
  <c r="O153" i="1"/>
  <c r="N153" i="1"/>
  <c r="M153" i="1"/>
  <c r="L153" i="1"/>
  <c r="K153" i="1"/>
  <c r="J153" i="1"/>
  <c r="I153" i="1"/>
  <c r="F153" i="1"/>
  <c r="E153" i="1"/>
  <c r="D153" i="1"/>
  <c r="H151" i="1"/>
  <c r="R151" i="1" s="1"/>
  <c r="S151" i="1" s="1"/>
  <c r="G151" i="1"/>
  <c r="H150" i="1"/>
  <c r="H149" i="1"/>
  <c r="G149" i="1"/>
  <c r="H148" i="1"/>
  <c r="R148" i="1" s="1"/>
  <c r="S148" i="1" s="1"/>
  <c r="G148" i="1"/>
  <c r="H147" i="1"/>
  <c r="G147" i="1"/>
  <c r="H146" i="1"/>
  <c r="Q146" i="1" s="1"/>
  <c r="G146" i="1"/>
  <c r="H145" i="1"/>
  <c r="G145" i="1"/>
  <c r="P144" i="1"/>
  <c r="O144" i="1"/>
  <c r="N144" i="1"/>
  <c r="M144" i="1"/>
  <c r="L144" i="1"/>
  <c r="K144" i="1"/>
  <c r="J144" i="1"/>
  <c r="I144" i="1"/>
  <c r="F144" i="1"/>
  <c r="E144" i="1"/>
  <c r="D144" i="1"/>
  <c r="H143" i="1"/>
  <c r="R143" i="1" s="1"/>
  <c r="S143" i="1" s="1"/>
  <c r="G143" i="1"/>
  <c r="H142" i="1"/>
  <c r="Q142" i="1" s="1"/>
  <c r="G142" i="1"/>
  <c r="P141" i="1"/>
  <c r="O141" i="1"/>
  <c r="N141" i="1"/>
  <c r="M141" i="1"/>
  <c r="L141" i="1"/>
  <c r="K141" i="1"/>
  <c r="J141" i="1"/>
  <c r="I141" i="1"/>
  <c r="F141" i="1"/>
  <c r="E141" i="1"/>
  <c r="D141" i="1"/>
  <c r="H140" i="1"/>
  <c r="R140" i="1" s="1"/>
  <c r="G140" i="1"/>
  <c r="G139" i="1" s="1"/>
  <c r="P139" i="1"/>
  <c r="O139" i="1"/>
  <c r="N139" i="1"/>
  <c r="M139" i="1"/>
  <c r="L139" i="1"/>
  <c r="K139" i="1"/>
  <c r="J139" i="1"/>
  <c r="I139" i="1"/>
  <c r="F139" i="1"/>
  <c r="E139" i="1"/>
  <c r="D139" i="1"/>
  <c r="R131" i="1"/>
  <c r="R130" i="1" s="1"/>
  <c r="Q131" i="1"/>
  <c r="Q130" i="1" s="1"/>
  <c r="P131" i="1"/>
  <c r="P130" i="1" s="1"/>
  <c r="O131" i="1"/>
  <c r="N131" i="1"/>
  <c r="N130" i="1" s="1"/>
  <c r="M131" i="1"/>
  <c r="M130" i="1" s="1"/>
  <c r="L131" i="1"/>
  <c r="L130" i="1" s="1"/>
  <c r="K131" i="1"/>
  <c r="K130" i="1" s="1"/>
  <c r="J131" i="1"/>
  <c r="J130" i="1" s="1"/>
  <c r="I131" i="1"/>
  <c r="I130" i="1" s="1"/>
  <c r="H131" i="1"/>
  <c r="H130" i="1" s="1"/>
  <c r="G131" i="1"/>
  <c r="G130" i="1" s="1"/>
  <c r="F131" i="1"/>
  <c r="F130" i="1" s="1"/>
  <c r="E131" i="1"/>
  <c r="E130" i="1" s="1"/>
  <c r="D131" i="1"/>
  <c r="D130" i="1" s="1"/>
  <c r="O130" i="1"/>
  <c r="H129" i="1"/>
  <c r="R129" i="1" s="1"/>
  <c r="G129" i="1"/>
  <c r="H128" i="1"/>
  <c r="R128" i="1" s="1"/>
  <c r="G128" i="1"/>
  <c r="H126" i="1"/>
  <c r="Q126" i="1" s="1"/>
  <c r="G126" i="1"/>
  <c r="H125" i="1"/>
  <c r="G125" i="1"/>
  <c r="H124" i="1"/>
  <c r="R124" i="1" s="1"/>
  <c r="G124" i="1"/>
  <c r="H123" i="1"/>
  <c r="R123" i="1" s="1"/>
  <c r="G123" i="1"/>
  <c r="H122" i="1"/>
  <c r="G122" i="1"/>
  <c r="H121" i="1"/>
  <c r="G121" i="1"/>
  <c r="H120" i="1"/>
  <c r="R120" i="1" s="1"/>
  <c r="S120" i="1" s="1"/>
  <c r="G120" i="1"/>
  <c r="H119" i="1"/>
  <c r="R119" i="1" s="1"/>
  <c r="S119" i="1" s="1"/>
  <c r="G119" i="1"/>
  <c r="H118" i="1"/>
  <c r="G118" i="1"/>
  <c r="H117" i="1"/>
  <c r="G117" i="1"/>
  <c r="H116" i="1"/>
  <c r="R116" i="1" s="1"/>
  <c r="G116" i="1"/>
  <c r="H115" i="1"/>
  <c r="G115" i="1"/>
  <c r="H114" i="1"/>
  <c r="G114" i="1"/>
  <c r="H113" i="1"/>
  <c r="G113" i="1"/>
  <c r="H112" i="1"/>
  <c r="R112" i="1" s="1"/>
  <c r="G112" i="1"/>
  <c r="H111" i="1"/>
  <c r="G111" i="1"/>
  <c r="H110" i="1"/>
  <c r="G110" i="1"/>
  <c r="H109" i="1"/>
  <c r="G109" i="1"/>
  <c r="H108" i="1"/>
  <c r="R108" i="1" s="1"/>
  <c r="G108" i="1"/>
  <c r="H107" i="1"/>
  <c r="Q107" i="1" s="1"/>
  <c r="G107" i="1"/>
  <c r="H106" i="1"/>
  <c r="R106" i="1" s="1"/>
  <c r="S106" i="1" s="1"/>
  <c r="G106" i="1"/>
  <c r="H105" i="1"/>
  <c r="G105" i="1"/>
  <c r="H104" i="1"/>
  <c r="R104" i="1" s="1"/>
  <c r="S104" i="1" s="1"/>
  <c r="G104" i="1"/>
  <c r="H103" i="1"/>
  <c r="R103" i="1" s="1"/>
  <c r="G103" i="1"/>
  <c r="H102" i="1"/>
  <c r="Q102" i="1" s="1"/>
  <c r="G102" i="1"/>
  <c r="H101" i="1"/>
  <c r="G101" i="1"/>
  <c r="H100" i="1"/>
  <c r="R100" i="1" s="1"/>
  <c r="S100" i="1" s="1"/>
  <c r="G100" i="1"/>
  <c r="H99" i="1"/>
  <c r="G99" i="1"/>
  <c r="H98" i="1"/>
  <c r="G98" i="1"/>
  <c r="H97" i="1"/>
  <c r="Q97" i="1" s="1"/>
  <c r="G97" i="1"/>
  <c r="H96" i="1"/>
  <c r="R96" i="1" s="1"/>
  <c r="S96" i="1" s="1"/>
  <c r="G96" i="1"/>
  <c r="H95" i="1"/>
  <c r="G95" i="1"/>
  <c r="H94" i="1"/>
  <c r="Q94" i="1" s="1"/>
  <c r="G94" i="1"/>
  <c r="H93" i="1"/>
  <c r="Q93" i="1" s="1"/>
  <c r="G93" i="1"/>
  <c r="H92" i="1"/>
  <c r="R92" i="1" s="1"/>
  <c r="S92" i="1" s="1"/>
  <c r="G92" i="1"/>
  <c r="P91" i="1"/>
  <c r="O91" i="1"/>
  <c r="N91" i="1"/>
  <c r="M91" i="1"/>
  <c r="L91" i="1"/>
  <c r="K91" i="1"/>
  <c r="J91" i="1"/>
  <c r="I91" i="1"/>
  <c r="F91" i="1"/>
  <c r="E91" i="1"/>
  <c r="D91" i="1"/>
  <c r="H90" i="1"/>
  <c r="R90" i="1" s="1"/>
  <c r="G90" i="1"/>
  <c r="H89" i="1"/>
  <c r="G89" i="1"/>
  <c r="H88" i="1"/>
  <c r="R88" i="1" s="1"/>
  <c r="S88" i="1" s="1"/>
  <c r="G88" i="1"/>
  <c r="H87" i="1"/>
  <c r="Q87" i="1" s="1"/>
  <c r="G87" i="1"/>
  <c r="H86" i="1"/>
  <c r="R86" i="1" s="1"/>
  <c r="S86" i="1" s="1"/>
  <c r="G86" i="1"/>
  <c r="H85" i="1"/>
  <c r="G85" i="1"/>
  <c r="H84" i="1"/>
  <c r="R84" i="1" s="1"/>
  <c r="S84" i="1" s="1"/>
  <c r="G84" i="1"/>
  <c r="H83" i="1"/>
  <c r="Q83" i="1" s="1"/>
  <c r="G83" i="1"/>
  <c r="H82" i="1"/>
  <c r="Q82" i="1" s="1"/>
  <c r="G82" i="1"/>
  <c r="H81" i="1"/>
  <c r="R81" i="1" s="1"/>
  <c r="S81" i="1" s="1"/>
  <c r="G81" i="1"/>
  <c r="H80" i="1"/>
  <c r="R80" i="1" s="1"/>
  <c r="G80" i="1"/>
  <c r="H79" i="1"/>
  <c r="G79" i="1"/>
  <c r="H78" i="1"/>
  <c r="G78" i="1"/>
  <c r="H77" i="1"/>
  <c r="G77" i="1"/>
  <c r="P76" i="1"/>
  <c r="O76" i="1"/>
  <c r="N76" i="1"/>
  <c r="M76" i="1"/>
  <c r="L76" i="1"/>
  <c r="K76" i="1"/>
  <c r="J76" i="1"/>
  <c r="I76" i="1"/>
  <c r="F76" i="1"/>
  <c r="E76" i="1"/>
  <c r="D76" i="1"/>
  <c r="H74" i="1"/>
  <c r="G74" i="1"/>
  <c r="H73" i="1"/>
  <c r="Q73" i="1" s="1"/>
  <c r="G73" i="1"/>
  <c r="H72" i="1"/>
  <c r="R72" i="1" s="1"/>
  <c r="S72" i="1" s="1"/>
  <c r="G72" i="1"/>
  <c r="H71" i="1"/>
  <c r="R71" i="1" s="1"/>
  <c r="G71" i="1"/>
  <c r="H70" i="1"/>
  <c r="G70" i="1"/>
  <c r="H69" i="1"/>
  <c r="H68" i="1"/>
  <c r="Q68" i="1" s="1"/>
  <c r="G68" i="1"/>
  <c r="H67" i="1"/>
  <c r="R67" i="1" s="1"/>
  <c r="S67" i="1" s="1"/>
  <c r="G67" i="1"/>
  <c r="H66" i="1"/>
  <c r="H65" i="1"/>
  <c r="G65" i="1"/>
  <c r="H64" i="1"/>
  <c r="Q64" i="1" s="1"/>
  <c r="G64" i="1"/>
  <c r="P63" i="1"/>
  <c r="O63" i="1"/>
  <c r="N63" i="1"/>
  <c r="M63" i="1"/>
  <c r="L63" i="1"/>
  <c r="K63" i="1"/>
  <c r="J63" i="1"/>
  <c r="I63" i="1"/>
  <c r="F63" i="1"/>
  <c r="E63" i="1"/>
  <c r="D63" i="1"/>
  <c r="H61" i="1"/>
  <c r="R61" i="1" s="1"/>
  <c r="S61" i="1" s="1"/>
  <c r="G61" i="1"/>
  <c r="H60" i="1"/>
  <c r="G60" i="1"/>
  <c r="H59" i="1"/>
  <c r="P58" i="1"/>
  <c r="O58" i="1"/>
  <c r="N58" i="1"/>
  <c r="M58" i="1"/>
  <c r="L58" i="1"/>
  <c r="K58" i="1"/>
  <c r="J58" i="1"/>
  <c r="I58" i="1"/>
  <c r="F58" i="1"/>
  <c r="E58" i="1"/>
  <c r="D58" i="1"/>
  <c r="H57" i="1"/>
  <c r="Q57" i="1" s="1"/>
  <c r="Q56" i="1" s="1"/>
  <c r="G57" i="1"/>
  <c r="G56" i="1" s="1"/>
  <c r="P56" i="1"/>
  <c r="O56" i="1"/>
  <c r="N56" i="1"/>
  <c r="M56" i="1"/>
  <c r="L56" i="1"/>
  <c r="K56" i="1"/>
  <c r="J56" i="1"/>
  <c r="I56" i="1"/>
  <c r="F56" i="1"/>
  <c r="E56" i="1"/>
  <c r="D56" i="1"/>
  <c r="H55" i="1"/>
  <c r="H54" i="1"/>
  <c r="G54" i="1"/>
  <c r="H53" i="1"/>
  <c r="Q53" i="1" s="1"/>
  <c r="G53" i="1"/>
  <c r="P52" i="1"/>
  <c r="O52" i="1"/>
  <c r="N52" i="1"/>
  <c r="M52" i="1"/>
  <c r="L52" i="1"/>
  <c r="K52" i="1"/>
  <c r="J52" i="1"/>
  <c r="I52" i="1"/>
  <c r="F52" i="1"/>
  <c r="E52" i="1"/>
  <c r="D52" i="1"/>
  <c r="H51" i="1"/>
  <c r="Q51" i="1" s="1"/>
  <c r="G51" i="1"/>
  <c r="H50" i="1"/>
  <c r="G50" i="1"/>
  <c r="P49" i="1"/>
  <c r="O49" i="1"/>
  <c r="N49" i="1"/>
  <c r="M49" i="1"/>
  <c r="L49" i="1"/>
  <c r="K49" i="1"/>
  <c r="J49" i="1"/>
  <c r="I49" i="1"/>
  <c r="F49" i="1"/>
  <c r="E49" i="1"/>
  <c r="D49" i="1"/>
  <c r="H46" i="1"/>
  <c r="Q46" i="1" s="1"/>
  <c r="G46" i="1"/>
  <c r="H45" i="1"/>
  <c r="H44" i="1"/>
  <c r="G44" i="1"/>
  <c r="H43" i="1"/>
  <c r="Q43" i="1" s="1"/>
  <c r="G43" i="1"/>
  <c r="P42" i="1"/>
  <c r="O42" i="1"/>
  <c r="N42" i="1"/>
  <c r="M42" i="1"/>
  <c r="L42" i="1"/>
  <c r="K42" i="1"/>
  <c r="J42" i="1"/>
  <c r="I42" i="1"/>
  <c r="F42" i="1"/>
  <c r="E42" i="1"/>
  <c r="D42" i="1"/>
  <c r="H40" i="1"/>
  <c r="G40" i="1"/>
  <c r="G39" i="1" s="1"/>
  <c r="P39" i="1"/>
  <c r="O39" i="1"/>
  <c r="N39" i="1"/>
  <c r="M39" i="1"/>
  <c r="L39" i="1"/>
  <c r="K39" i="1"/>
  <c r="J39" i="1"/>
  <c r="I39" i="1"/>
  <c r="F39" i="1"/>
  <c r="E39" i="1"/>
  <c r="D39" i="1"/>
  <c r="H31" i="1"/>
  <c r="Q31" i="1" s="1"/>
  <c r="Q30" i="1" s="1"/>
  <c r="Q29" i="1" s="1"/>
  <c r="G31" i="1"/>
  <c r="G30" i="1" s="1"/>
  <c r="G29" i="1" s="1"/>
  <c r="P30" i="1"/>
  <c r="P29" i="1" s="1"/>
  <c r="O30" i="1"/>
  <c r="O29" i="1" s="1"/>
  <c r="N30" i="1"/>
  <c r="N29" i="1" s="1"/>
  <c r="M30" i="1"/>
  <c r="M29" i="1" s="1"/>
  <c r="L30" i="1"/>
  <c r="L29" i="1" s="1"/>
  <c r="K30" i="1"/>
  <c r="K29" i="1" s="1"/>
  <c r="J30" i="1"/>
  <c r="J29" i="1" s="1"/>
  <c r="I30" i="1"/>
  <c r="I29" i="1" s="1"/>
  <c r="F30" i="1"/>
  <c r="F29" i="1" s="1"/>
  <c r="E30" i="1"/>
  <c r="E29" i="1" s="1"/>
  <c r="D30" i="1"/>
  <c r="D29" i="1" s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B18" i="1"/>
  <c r="C18" i="1" s="1"/>
  <c r="D18" i="1" s="1"/>
  <c r="E18" i="1" s="1"/>
  <c r="F18" i="1" s="1"/>
  <c r="G18" i="1" s="1"/>
  <c r="E36" i="1" l="1"/>
  <c r="Q129" i="1"/>
  <c r="D335" i="1"/>
  <c r="D328" i="1" s="1"/>
  <c r="J335" i="1"/>
  <c r="J328" i="1" s="1"/>
  <c r="N335" i="1"/>
  <c r="N328" i="1" s="1"/>
  <c r="R165" i="1"/>
  <c r="L36" i="1"/>
  <c r="G269" i="1"/>
  <c r="H357" i="1"/>
  <c r="P251" i="1"/>
  <c r="L268" i="1"/>
  <c r="I354" i="1"/>
  <c r="M354" i="1"/>
  <c r="R53" i="1"/>
  <c r="S53" i="1" s="1"/>
  <c r="R94" i="1"/>
  <c r="S94" i="1" s="1"/>
  <c r="F26" i="1"/>
  <c r="K26" i="1"/>
  <c r="F233" i="1"/>
  <c r="Q520" i="1"/>
  <c r="Q556" i="1"/>
  <c r="Q555" i="1" s="1"/>
  <c r="Q550" i="1" s="1"/>
  <c r="Q543" i="1" s="1"/>
  <c r="D36" i="1"/>
  <c r="D28" i="1" s="1"/>
  <c r="D268" i="1"/>
  <c r="H555" i="1"/>
  <c r="H550" i="1" s="1"/>
  <c r="Q103" i="1"/>
  <c r="R185" i="1"/>
  <c r="R451" i="1"/>
  <c r="Q563" i="1"/>
  <c r="Q562" i="1" s="1"/>
  <c r="Q558" i="1" s="1"/>
  <c r="Q128" i="1"/>
  <c r="R197" i="1"/>
  <c r="L137" i="1"/>
  <c r="K23" i="1"/>
  <c r="Q108" i="1"/>
  <c r="R193" i="1"/>
  <c r="R312" i="1"/>
  <c r="R455" i="1"/>
  <c r="I251" i="1"/>
  <c r="Q417" i="1"/>
  <c r="R490" i="1"/>
  <c r="R487" i="1" s="1"/>
  <c r="R83" i="1"/>
  <c r="S83" i="1" s="1"/>
  <c r="L335" i="1"/>
  <c r="L328" i="1" s="1"/>
  <c r="P335" i="1"/>
  <c r="P328" i="1" s="1"/>
  <c r="R441" i="1"/>
  <c r="R464" i="1"/>
  <c r="K62" i="1"/>
  <c r="O62" i="1"/>
  <c r="E251" i="1"/>
  <c r="G468" i="1"/>
  <c r="E26" i="1"/>
  <c r="F335" i="1"/>
  <c r="F328" i="1" s="1"/>
  <c r="D486" i="1"/>
  <c r="S140" i="1"/>
  <c r="R139" i="1"/>
  <c r="S139" i="1" s="1"/>
  <c r="R188" i="1"/>
  <c r="R196" i="1"/>
  <c r="R231" i="1"/>
  <c r="I268" i="1"/>
  <c r="M268" i="1"/>
  <c r="R306" i="1"/>
  <c r="Q321" i="1"/>
  <c r="Q349" i="1"/>
  <c r="R366" i="1"/>
  <c r="S366" i="1" s="1"/>
  <c r="R382" i="1"/>
  <c r="S382" i="1" s="1"/>
  <c r="Q419" i="1"/>
  <c r="D499" i="1"/>
  <c r="N499" i="1"/>
  <c r="Q519" i="1"/>
  <c r="P36" i="1"/>
  <c r="P28" i="1" s="1"/>
  <c r="R46" i="1"/>
  <c r="S46" i="1" s="1"/>
  <c r="G49" i="1"/>
  <c r="R51" i="1"/>
  <c r="S51" i="1" s="1"/>
  <c r="G52" i="1"/>
  <c r="H139" i="1"/>
  <c r="Q140" i="1"/>
  <c r="Q139" i="1" s="1"/>
  <c r="F137" i="1"/>
  <c r="F24" i="1" s="1"/>
  <c r="R230" i="1"/>
  <c r="Q254" i="1"/>
  <c r="Q255" i="1"/>
  <c r="L251" i="1"/>
  <c r="Q260" i="1"/>
  <c r="Q284" i="1"/>
  <c r="Q348" i="1"/>
  <c r="E354" i="1"/>
  <c r="Q397" i="1"/>
  <c r="R406" i="1"/>
  <c r="S406" i="1" s="1"/>
  <c r="Q410" i="1"/>
  <c r="K486" i="1"/>
  <c r="O486" i="1"/>
  <c r="I486" i="1"/>
  <c r="M486" i="1"/>
  <c r="L26" i="1"/>
  <c r="P26" i="1"/>
  <c r="R572" i="1"/>
  <c r="S572" i="1" s="1"/>
  <c r="K36" i="1"/>
  <c r="K28" i="1" s="1"/>
  <c r="O36" i="1"/>
  <c r="O28" i="1" s="1"/>
  <c r="H56" i="1"/>
  <c r="Q88" i="1"/>
  <c r="Q104" i="1"/>
  <c r="Q119" i="1"/>
  <c r="G141" i="1"/>
  <c r="R157" i="1"/>
  <c r="R184" i="1"/>
  <c r="R192" i="1"/>
  <c r="J233" i="1"/>
  <c r="R252" i="1"/>
  <c r="K268" i="1"/>
  <c r="O268" i="1"/>
  <c r="Q276" i="1"/>
  <c r="Q288" i="1"/>
  <c r="R347" i="1"/>
  <c r="S347" i="1" s="1"/>
  <c r="R392" i="1"/>
  <c r="S392" i="1" s="1"/>
  <c r="R401" i="1"/>
  <c r="S401" i="1" s="1"/>
  <c r="R445" i="1"/>
  <c r="R459" i="1"/>
  <c r="G496" i="1"/>
  <c r="O543" i="1"/>
  <c r="O542" i="1" s="1"/>
  <c r="E48" i="1"/>
  <c r="D23" i="1"/>
  <c r="L23" i="1"/>
  <c r="D137" i="1"/>
  <c r="D24" i="1" s="1"/>
  <c r="R189" i="1"/>
  <c r="N233" i="1"/>
  <c r="O233" i="1"/>
  <c r="I335" i="1"/>
  <c r="I328" i="1" s="1"/>
  <c r="M335" i="1"/>
  <c r="M328" i="1" s="1"/>
  <c r="D364" i="1"/>
  <c r="Q378" i="1"/>
  <c r="R449" i="1"/>
  <c r="N23" i="1"/>
  <c r="J23" i="1"/>
  <c r="F23" i="1"/>
  <c r="L28" i="1"/>
  <c r="H23" i="1"/>
  <c r="F36" i="1"/>
  <c r="F28" i="1" s="1"/>
  <c r="I36" i="1"/>
  <c r="I28" i="1" s="1"/>
  <c r="M36" i="1"/>
  <c r="M28" i="1" s="1"/>
  <c r="D48" i="1"/>
  <c r="J62" i="1"/>
  <c r="N62" i="1"/>
  <c r="Q84" i="1"/>
  <c r="R87" i="1"/>
  <c r="S87" i="1" s="1"/>
  <c r="R93" i="1"/>
  <c r="S93" i="1" s="1"/>
  <c r="Q120" i="1"/>
  <c r="E23" i="1"/>
  <c r="M23" i="1"/>
  <c r="P137" i="1"/>
  <c r="P24" i="1" s="1"/>
  <c r="R164" i="1"/>
  <c r="E233" i="1"/>
  <c r="M233" i="1"/>
  <c r="Q248" i="1"/>
  <c r="Q261" i="1"/>
  <c r="Q277" i="1"/>
  <c r="Q285" i="1"/>
  <c r="R319" i="1"/>
  <c r="Q322" i="1"/>
  <c r="R344" i="1"/>
  <c r="S344" i="1" s="1"/>
  <c r="E364" i="1"/>
  <c r="Q374" i="1"/>
  <c r="Q379" i="1"/>
  <c r="R393" i="1"/>
  <c r="S393" i="1" s="1"/>
  <c r="Q398" i="1"/>
  <c r="Q432" i="1"/>
  <c r="R436" i="1"/>
  <c r="S436" i="1" s="1"/>
  <c r="R446" i="1"/>
  <c r="R454" i="1"/>
  <c r="H471" i="1"/>
  <c r="H469" i="1" s="1"/>
  <c r="Q472" i="1"/>
  <c r="Q471" i="1" s="1"/>
  <c r="Q469" i="1" s="1"/>
  <c r="Q468" i="1" s="1"/>
  <c r="R563" i="1"/>
  <c r="R562" i="1" s="1"/>
  <c r="R558" i="1" s="1"/>
  <c r="R573" i="1"/>
  <c r="S573" i="1" s="1"/>
  <c r="M48" i="1"/>
  <c r="P23" i="1"/>
  <c r="I26" i="1"/>
  <c r="M26" i="1"/>
  <c r="M251" i="1"/>
  <c r="G252" i="1"/>
  <c r="O26" i="1"/>
  <c r="L486" i="1"/>
  <c r="P486" i="1"/>
  <c r="G500" i="1"/>
  <c r="Q590" i="1"/>
  <c r="I48" i="1"/>
  <c r="I21" i="1" s="1"/>
  <c r="L24" i="1"/>
  <c r="R97" i="1"/>
  <c r="S97" i="1" s="1"/>
  <c r="D26" i="1"/>
  <c r="J26" i="1"/>
  <c r="N26" i="1"/>
  <c r="Q198" i="1"/>
  <c r="R264" i="1"/>
  <c r="S264" i="1" s="1"/>
  <c r="Q289" i="1"/>
  <c r="G23" i="1"/>
  <c r="O23" i="1"/>
  <c r="R311" i="1"/>
  <c r="K354" i="1"/>
  <c r="O354" i="1"/>
  <c r="D354" i="1"/>
  <c r="J354" i="1"/>
  <c r="N354" i="1"/>
  <c r="J364" i="1"/>
  <c r="N364" i="1"/>
  <c r="Q369" i="1"/>
  <c r="I364" i="1"/>
  <c r="M364" i="1"/>
  <c r="L364" i="1"/>
  <c r="Q411" i="1"/>
  <c r="R413" i="1"/>
  <c r="S413" i="1" s="1"/>
  <c r="Q418" i="1"/>
  <c r="G431" i="1"/>
  <c r="G427" i="1" s="1"/>
  <c r="R442" i="1"/>
  <c r="R450" i="1"/>
  <c r="R458" i="1"/>
  <c r="R465" i="1"/>
  <c r="F468" i="1"/>
  <c r="J468" i="1"/>
  <c r="R501" i="1"/>
  <c r="S501" i="1" s="1"/>
  <c r="R569" i="1"/>
  <c r="S569" i="1" s="1"/>
  <c r="R217" i="1"/>
  <c r="Q217" i="1"/>
  <c r="R74" i="1"/>
  <c r="Q74" i="1"/>
  <c r="R107" i="1"/>
  <c r="S107" i="1" s="1"/>
  <c r="R114" i="1"/>
  <c r="Q114" i="1"/>
  <c r="R126" i="1"/>
  <c r="S126" i="1" s="1"/>
  <c r="Q23" i="1"/>
  <c r="R147" i="1"/>
  <c r="S147" i="1" s="1"/>
  <c r="Q147" i="1"/>
  <c r="Q163" i="1"/>
  <c r="R163" i="1"/>
  <c r="R387" i="1"/>
  <c r="S387" i="1" s="1"/>
  <c r="Q387" i="1"/>
  <c r="J36" i="1"/>
  <c r="J28" i="1" s="1"/>
  <c r="N36" i="1"/>
  <c r="N28" i="1" s="1"/>
  <c r="G63" i="1"/>
  <c r="R68" i="1"/>
  <c r="I62" i="1"/>
  <c r="M62" i="1"/>
  <c r="R82" i="1"/>
  <c r="D62" i="1"/>
  <c r="R102" i="1"/>
  <c r="S102" i="1" s="1"/>
  <c r="Q123" i="1"/>
  <c r="Q200" i="1"/>
  <c r="R200" i="1"/>
  <c r="R258" i="1"/>
  <c r="R257" i="1" s="1"/>
  <c r="H257" i="1"/>
  <c r="Q308" i="1"/>
  <c r="R308" i="1"/>
  <c r="E28" i="1"/>
  <c r="R65" i="1"/>
  <c r="S65" i="1" s="1"/>
  <c r="Q65" i="1"/>
  <c r="Q271" i="1"/>
  <c r="R271" i="1"/>
  <c r="Q316" i="1"/>
  <c r="R316" i="1"/>
  <c r="R98" i="1"/>
  <c r="S98" i="1" s="1"/>
  <c r="Q98" i="1"/>
  <c r="Q110" i="1"/>
  <c r="R110" i="1"/>
  <c r="Q118" i="1"/>
  <c r="R118" i="1"/>
  <c r="R383" i="1"/>
  <c r="S383" i="1" s="1"/>
  <c r="Q383" i="1"/>
  <c r="R402" i="1"/>
  <c r="S402" i="1" s="1"/>
  <c r="Q402" i="1"/>
  <c r="R40" i="1"/>
  <c r="R39" i="1" s="1"/>
  <c r="Q40" i="1"/>
  <c r="Q39" i="1" s="1"/>
  <c r="H39" i="1"/>
  <c r="R50" i="1"/>
  <c r="H49" i="1"/>
  <c r="P48" i="1"/>
  <c r="Q101" i="1"/>
  <c r="R101" i="1"/>
  <c r="R111" i="1"/>
  <c r="Q111" i="1"/>
  <c r="R115" i="1"/>
  <c r="Q115" i="1"/>
  <c r="Q122" i="1"/>
  <c r="R122" i="1"/>
  <c r="S122" i="1" s="1"/>
  <c r="K233" i="1"/>
  <c r="R352" i="1"/>
  <c r="S352" i="1" s="1"/>
  <c r="Q352" i="1"/>
  <c r="I233" i="1"/>
  <c r="D233" i="1"/>
  <c r="P233" i="1"/>
  <c r="P232" i="1" s="1"/>
  <c r="N251" i="1"/>
  <c r="L354" i="1"/>
  <c r="L327" i="1" s="1"/>
  <c r="Q363" i="1"/>
  <c r="R363" i="1"/>
  <c r="S363" i="1" s="1"/>
  <c r="R550" i="1"/>
  <c r="R543" i="1" s="1"/>
  <c r="G42" i="1"/>
  <c r="G36" i="1" s="1"/>
  <c r="G28" i="1" s="1"/>
  <c r="L48" i="1"/>
  <c r="J48" i="1"/>
  <c r="N48" i="1"/>
  <c r="G58" i="1"/>
  <c r="E62" i="1"/>
  <c r="G76" i="1"/>
  <c r="R146" i="1"/>
  <c r="S146" i="1" s="1"/>
  <c r="Q151" i="1"/>
  <c r="G153" i="1"/>
  <c r="Q159" i="1"/>
  <c r="R162" i="1"/>
  <c r="Q169" i="1"/>
  <c r="Q170" i="1"/>
  <c r="Q173" i="1"/>
  <c r="Q176" i="1"/>
  <c r="Q177" i="1"/>
  <c r="Q180" i="1"/>
  <c r="Q181" i="1"/>
  <c r="Q182" i="1"/>
  <c r="Q201" i="1"/>
  <c r="Q204" i="1"/>
  <c r="Q205" i="1"/>
  <c r="Q208" i="1"/>
  <c r="Q209" i="1"/>
  <c r="Q212" i="1"/>
  <c r="Q213" i="1"/>
  <c r="Q214" i="1"/>
  <c r="Q221" i="1"/>
  <c r="Q222" i="1"/>
  <c r="Q225" i="1"/>
  <c r="Q226" i="1"/>
  <c r="K251" i="1"/>
  <c r="O251" i="1"/>
  <c r="R270" i="1"/>
  <c r="S270" i="1" s="1"/>
  <c r="R307" i="1"/>
  <c r="R315" i="1"/>
  <c r="Q320" i="1"/>
  <c r="R320" i="1"/>
  <c r="Q351" i="1"/>
  <c r="R351" i="1"/>
  <c r="S351" i="1" s="1"/>
  <c r="F364" i="1"/>
  <c r="P364" i="1"/>
  <c r="R386" i="1"/>
  <c r="Q386" i="1"/>
  <c r="Q405" i="1"/>
  <c r="R405" i="1"/>
  <c r="R461" i="1"/>
  <c r="Q461" i="1"/>
  <c r="D468" i="1"/>
  <c r="I468" i="1"/>
  <c r="M468" i="1"/>
  <c r="R498" i="1"/>
  <c r="S498" i="1" s="1"/>
  <c r="Q498" i="1"/>
  <c r="G568" i="1"/>
  <c r="G564" i="1" s="1"/>
  <c r="L233" i="1"/>
  <c r="L232" i="1" s="1"/>
  <c r="J251" i="1"/>
  <c r="G275" i="1"/>
  <c r="Q338" i="1"/>
  <c r="Q337" i="1" s="1"/>
  <c r="H337" i="1"/>
  <c r="R338" i="1"/>
  <c r="P354" i="1"/>
  <c r="R509" i="1"/>
  <c r="Q509" i="1"/>
  <c r="R57" i="1"/>
  <c r="R56" i="1" s="1"/>
  <c r="S56" i="1" s="1"/>
  <c r="R64" i="1"/>
  <c r="S64" i="1" s="1"/>
  <c r="R73" i="1"/>
  <c r="S73" i="1" s="1"/>
  <c r="F62" i="1"/>
  <c r="L62" i="1"/>
  <c r="P62" i="1"/>
  <c r="K137" i="1"/>
  <c r="K24" i="1" s="1"/>
  <c r="O137" i="1"/>
  <c r="O24" i="1" s="1"/>
  <c r="J137" i="1"/>
  <c r="J24" i="1" s="1"/>
  <c r="N137" i="1"/>
  <c r="N24" i="1" s="1"/>
  <c r="R158" i="1"/>
  <c r="R168" i="1"/>
  <c r="R172" i="1"/>
  <c r="H252" i="1"/>
  <c r="F251" i="1"/>
  <c r="E268" i="1"/>
  <c r="R360" i="1"/>
  <c r="Q360" i="1"/>
  <c r="G371" i="1"/>
  <c r="R437" i="1"/>
  <c r="Q437" i="1"/>
  <c r="H543" i="1"/>
  <c r="L543" i="1"/>
  <c r="L542" i="1" s="1"/>
  <c r="P543" i="1"/>
  <c r="P542" i="1" s="1"/>
  <c r="G259" i="1"/>
  <c r="G251" i="1" s="1"/>
  <c r="J268" i="1"/>
  <c r="N268" i="1"/>
  <c r="K335" i="1"/>
  <c r="K328" i="1" s="1"/>
  <c r="O335" i="1"/>
  <c r="O328" i="1" s="1"/>
  <c r="G341" i="1"/>
  <c r="G335" i="1" s="1"/>
  <c r="G328" i="1" s="1"/>
  <c r="G359" i="1"/>
  <c r="G354" i="1" s="1"/>
  <c r="L468" i="1"/>
  <c r="E468" i="1"/>
  <c r="G487" i="1"/>
  <c r="E499" i="1"/>
  <c r="E543" i="1"/>
  <c r="E542" i="1" s="1"/>
  <c r="I543" i="1"/>
  <c r="I542" i="1" s="1"/>
  <c r="M543" i="1"/>
  <c r="M542" i="1" s="1"/>
  <c r="K543" i="1"/>
  <c r="K542" i="1" s="1"/>
  <c r="D543" i="1"/>
  <c r="D542" i="1" s="1"/>
  <c r="E335" i="1"/>
  <c r="E328" i="1" s="1"/>
  <c r="F354" i="1"/>
  <c r="R460" i="1"/>
  <c r="K468" i="1"/>
  <c r="H481" i="1"/>
  <c r="H476" i="1" s="1"/>
  <c r="J499" i="1"/>
  <c r="L499" i="1"/>
  <c r="P499" i="1"/>
  <c r="Q513" i="1"/>
  <c r="Q514" i="1"/>
  <c r="Q515" i="1"/>
  <c r="F543" i="1"/>
  <c r="F542" i="1" s="1"/>
  <c r="J543" i="1"/>
  <c r="J542" i="1" s="1"/>
  <c r="N543" i="1"/>
  <c r="N542" i="1" s="1"/>
  <c r="G543" i="1"/>
  <c r="F268" i="1"/>
  <c r="G304" i="1"/>
  <c r="R343" i="1"/>
  <c r="S343" i="1" s="1"/>
  <c r="Q345" i="1"/>
  <c r="R358" i="1"/>
  <c r="R357" i="1" s="1"/>
  <c r="S357" i="1" s="1"/>
  <c r="G365" i="1"/>
  <c r="K364" i="1"/>
  <c r="O364" i="1"/>
  <c r="R396" i="1"/>
  <c r="S396" i="1" s="1"/>
  <c r="R409" i="1"/>
  <c r="S409" i="1" s="1"/>
  <c r="R416" i="1"/>
  <c r="G435" i="1"/>
  <c r="O468" i="1"/>
  <c r="H487" i="1"/>
  <c r="F486" i="1"/>
  <c r="J486" i="1"/>
  <c r="N486" i="1"/>
  <c r="Q502" i="1"/>
  <c r="I499" i="1"/>
  <c r="M499" i="1"/>
  <c r="H538" i="1"/>
  <c r="R70" i="1"/>
  <c r="S70" i="1" s="1"/>
  <c r="Q70" i="1"/>
  <c r="H63" i="1"/>
  <c r="R89" i="1"/>
  <c r="S89" i="1" s="1"/>
  <c r="Q89" i="1"/>
  <c r="R178" i="1"/>
  <c r="Q178" i="1"/>
  <c r="R207" i="1"/>
  <c r="Q207" i="1"/>
  <c r="H301" i="1"/>
  <c r="H297" i="1" s="1"/>
  <c r="R302" i="1"/>
  <c r="Q302" i="1"/>
  <c r="Q301" i="1" s="1"/>
  <c r="Q297" i="1" s="1"/>
  <c r="R78" i="1"/>
  <c r="Q78" i="1"/>
  <c r="R105" i="1"/>
  <c r="S105" i="1" s="1"/>
  <c r="Q105" i="1"/>
  <c r="R125" i="1"/>
  <c r="Q125" i="1"/>
  <c r="R191" i="1"/>
  <c r="Q191" i="1"/>
  <c r="R224" i="1"/>
  <c r="Q224" i="1"/>
  <c r="R317" i="1"/>
  <c r="Q317" i="1"/>
  <c r="R31" i="1"/>
  <c r="H30" i="1"/>
  <c r="H29" i="1" s="1"/>
  <c r="F48" i="1"/>
  <c r="K48" i="1"/>
  <c r="O48" i="1"/>
  <c r="R54" i="1"/>
  <c r="H52" i="1"/>
  <c r="Q54" i="1"/>
  <c r="Q52" i="1" s="1"/>
  <c r="H91" i="1"/>
  <c r="R95" i="1"/>
  <c r="S95" i="1" s="1"/>
  <c r="Q95" i="1"/>
  <c r="R99" i="1"/>
  <c r="S99" i="1" s="1"/>
  <c r="Q99" i="1"/>
  <c r="R117" i="1"/>
  <c r="Q117" i="1"/>
  <c r="I137" i="1"/>
  <c r="I24" i="1" s="1"/>
  <c r="M137" i="1"/>
  <c r="M24" i="1" s="1"/>
  <c r="R161" i="1"/>
  <c r="Q161" i="1"/>
  <c r="R175" i="1"/>
  <c r="Q175" i="1"/>
  <c r="R210" i="1"/>
  <c r="Q210" i="1"/>
  <c r="D251" i="1"/>
  <c r="G391" i="1"/>
  <c r="H42" i="1"/>
  <c r="R43" i="1"/>
  <c r="R85" i="1"/>
  <c r="S85" i="1" s="1"/>
  <c r="Q85" i="1"/>
  <c r="R44" i="1"/>
  <c r="S44" i="1" s="1"/>
  <c r="Q44" i="1"/>
  <c r="Q42" i="1" s="1"/>
  <c r="R60" i="1"/>
  <c r="H58" i="1"/>
  <c r="Q60" i="1"/>
  <c r="H76" i="1"/>
  <c r="R77" i="1"/>
  <c r="Q77" i="1"/>
  <c r="R79" i="1"/>
  <c r="S79" i="1" s="1"/>
  <c r="Q79" i="1"/>
  <c r="G91" i="1"/>
  <c r="R149" i="1"/>
  <c r="S149" i="1" s="1"/>
  <c r="Q149" i="1"/>
  <c r="R167" i="1"/>
  <c r="Q167" i="1"/>
  <c r="R194" i="1"/>
  <c r="Q194" i="1"/>
  <c r="R227" i="1"/>
  <c r="Q227" i="1"/>
  <c r="R113" i="1"/>
  <c r="Q113" i="1"/>
  <c r="E137" i="1"/>
  <c r="E24" i="1" s="1"/>
  <c r="G144" i="1"/>
  <c r="R155" i="1"/>
  <c r="Q155" i="1"/>
  <c r="R187" i="1"/>
  <c r="Q187" i="1"/>
  <c r="R203" i="1"/>
  <c r="Q203" i="1"/>
  <c r="R216" i="1"/>
  <c r="Q216" i="1"/>
  <c r="R220" i="1"/>
  <c r="Q220" i="1"/>
  <c r="R229" i="1"/>
  <c r="Q229" i="1"/>
  <c r="R324" i="1"/>
  <c r="Q324" i="1"/>
  <c r="H341" i="1"/>
  <c r="R346" i="1"/>
  <c r="S346" i="1" s="1"/>
  <c r="Q346" i="1"/>
  <c r="Q50" i="1"/>
  <c r="Q49" i="1" s="1"/>
  <c r="Q61" i="1"/>
  <c r="Q67" i="1"/>
  <c r="Q71" i="1"/>
  <c r="Q72" i="1"/>
  <c r="Q80" i="1"/>
  <c r="Q81" i="1"/>
  <c r="Q86" i="1"/>
  <c r="Q90" i="1"/>
  <c r="Q92" i="1"/>
  <c r="Q96" i="1"/>
  <c r="Q100" i="1"/>
  <c r="Q106" i="1"/>
  <c r="Q116" i="1"/>
  <c r="R121" i="1"/>
  <c r="S121" i="1" s="1"/>
  <c r="Q121" i="1"/>
  <c r="Q124" i="1"/>
  <c r="R145" i="1"/>
  <c r="Q145" i="1"/>
  <c r="Q148" i="1"/>
  <c r="Q160" i="1"/>
  <c r="Q166" i="1"/>
  <c r="R171" i="1"/>
  <c r="Q171" i="1"/>
  <c r="Q174" i="1"/>
  <c r="R183" i="1"/>
  <c r="Q183" i="1"/>
  <c r="Q190" i="1"/>
  <c r="R199" i="1"/>
  <c r="Q199" i="1"/>
  <c r="Q206" i="1"/>
  <c r="Q223" i="1"/>
  <c r="G245" i="1"/>
  <c r="G240" i="1" s="1"/>
  <c r="G233" i="1" s="1"/>
  <c r="R266" i="1"/>
  <c r="Q266" i="1"/>
  <c r="H259" i="1"/>
  <c r="R282" i="1"/>
  <c r="S282" i="1" s="1"/>
  <c r="Q282" i="1"/>
  <c r="R309" i="1"/>
  <c r="Q309" i="1"/>
  <c r="H304" i="1"/>
  <c r="R415" i="1"/>
  <c r="Q415" i="1"/>
  <c r="R109" i="1"/>
  <c r="Q109" i="1"/>
  <c r="Q112" i="1"/>
  <c r="H141" i="1"/>
  <c r="R142" i="1"/>
  <c r="R141" i="1" s="1"/>
  <c r="S141" i="1" s="1"/>
  <c r="Q143" i="1"/>
  <c r="Q141" i="1" s="1"/>
  <c r="H144" i="1"/>
  <c r="H153" i="1"/>
  <c r="Q154" i="1"/>
  <c r="R156" i="1"/>
  <c r="Q156" i="1"/>
  <c r="R179" i="1"/>
  <c r="Q179" i="1"/>
  <c r="Q186" i="1"/>
  <c r="R195" i="1"/>
  <c r="Q195" i="1"/>
  <c r="Q202" i="1"/>
  <c r="R211" i="1"/>
  <c r="Q211" i="1"/>
  <c r="Q215" i="1"/>
  <c r="Q219" i="1"/>
  <c r="R228" i="1"/>
  <c r="Q228" i="1"/>
  <c r="H245" i="1"/>
  <c r="H240" i="1" s="1"/>
  <c r="H233" i="1" s="1"/>
  <c r="R246" i="1"/>
  <c r="Q246" i="1"/>
  <c r="S260" i="1"/>
  <c r="R272" i="1"/>
  <c r="S272" i="1" s="1"/>
  <c r="Q272" i="1"/>
  <c r="Q269" i="1" s="1"/>
  <c r="H269" i="1"/>
  <c r="H275" i="1"/>
  <c r="R278" i="1"/>
  <c r="Q278" i="1"/>
  <c r="R286" i="1"/>
  <c r="S286" i="1" s="1"/>
  <c r="Q286" i="1"/>
  <c r="R313" i="1"/>
  <c r="Q313" i="1"/>
  <c r="R350" i="1"/>
  <c r="S350" i="1" s="1"/>
  <c r="Q350" i="1"/>
  <c r="R367" i="1"/>
  <c r="H365" i="1"/>
  <c r="Q367" i="1"/>
  <c r="R376" i="1"/>
  <c r="S376" i="1" s="1"/>
  <c r="Q376" i="1"/>
  <c r="Q247" i="1"/>
  <c r="Q253" i="1"/>
  <c r="Q258" i="1"/>
  <c r="Q257" i="1" s="1"/>
  <c r="Q263" i="1"/>
  <c r="Q267" i="1"/>
  <c r="Q279" i="1"/>
  <c r="Q283" i="1"/>
  <c r="Q287" i="1"/>
  <c r="Q305" i="1"/>
  <c r="Q310" i="1"/>
  <c r="Q314" i="1"/>
  <c r="Q318" i="1"/>
  <c r="R323" i="1"/>
  <c r="Q323" i="1"/>
  <c r="R325" i="1"/>
  <c r="Q325" i="1"/>
  <c r="R361" i="1"/>
  <c r="H359" i="1"/>
  <c r="Q361" i="1"/>
  <c r="R380" i="1"/>
  <c r="S380" i="1" s="1"/>
  <c r="Q380" i="1"/>
  <c r="R384" i="1"/>
  <c r="S384" i="1" s="1"/>
  <c r="Q384" i="1"/>
  <c r="R511" i="1"/>
  <c r="S511" i="1" s="1"/>
  <c r="Q511" i="1"/>
  <c r="H371" i="1"/>
  <c r="R372" i="1"/>
  <c r="Q372" i="1"/>
  <c r="R388" i="1"/>
  <c r="S388" i="1" s="1"/>
  <c r="Q388" i="1"/>
  <c r="R394" i="1"/>
  <c r="S394" i="1" s="1"/>
  <c r="Q394" i="1"/>
  <c r="H391" i="1"/>
  <c r="R399" i="1"/>
  <c r="Q399" i="1"/>
  <c r="R403" i="1"/>
  <c r="Q403" i="1"/>
  <c r="R407" i="1"/>
  <c r="Q407" i="1"/>
  <c r="R433" i="1"/>
  <c r="H431" i="1"/>
  <c r="H427" i="1" s="1"/>
  <c r="Q433" i="1"/>
  <c r="R439" i="1"/>
  <c r="Q439" i="1"/>
  <c r="R443" i="1"/>
  <c r="Q443" i="1"/>
  <c r="R447" i="1"/>
  <c r="Q447" i="1"/>
  <c r="R452" i="1"/>
  <c r="Q452" i="1"/>
  <c r="R456" i="1"/>
  <c r="Q456" i="1"/>
  <c r="R571" i="1"/>
  <c r="S571" i="1" s="1"/>
  <c r="Q571" i="1"/>
  <c r="Q362" i="1"/>
  <c r="Q368" i="1"/>
  <c r="Q373" i="1"/>
  <c r="Q377" i="1"/>
  <c r="Q381" i="1"/>
  <c r="Q385" i="1"/>
  <c r="Q389" i="1"/>
  <c r="Q390" i="1"/>
  <c r="Q395" i="1"/>
  <c r="Q400" i="1"/>
  <c r="Q404" i="1"/>
  <c r="Q414" i="1"/>
  <c r="R466" i="1"/>
  <c r="Q466" i="1"/>
  <c r="H506" i="1"/>
  <c r="R507" i="1"/>
  <c r="Q507" i="1"/>
  <c r="R420" i="1"/>
  <c r="R438" i="1"/>
  <c r="Q438" i="1"/>
  <c r="H435" i="1"/>
  <c r="R469" i="1"/>
  <c r="P468" i="1"/>
  <c r="E486" i="1"/>
  <c r="N468" i="1"/>
  <c r="H494" i="1"/>
  <c r="R495" i="1"/>
  <c r="R497" i="1"/>
  <c r="Q497" i="1"/>
  <c r="R517" i="1"/>
  <c r="Q517" i="1"/>
  <c r="R523" i="1"/>
  <c r="S523" i="1" s="1"/>
  <c r="Q523" i="1"/>
  <c r="H568" i="1"/>
  <c r="H564" i="1" s="1"/>
  <c r="G587" i="1"/>
  <c r="R589" i="1"/>
  <c r="Q589" i="1"/>
  <c r="Q440" i="1"/>
  <c r="Q444" i="1"/>
  <c r="Q448" i="1"/>
  <c r="Q453" i="1"/>
  <c r="Q457" i="1"/>
  <c r="Q463" i="1"/>
  <c r="R476" i="1"/>
  <c r="Q488" i="1"/>
  <c r="Q487" i="1" s="1"/>
  <c r="Q495" i="1"/>
  <c r="Q494" i="1" s="1"/>
  <c r="H496" i="1"/>
  <c r="R503" i="1"/>
  <c r="Q503" i="1"/>
  <c r="R536" i="1"/>
  <c r="Q536" i="1"/>
  <c r="Q535" i="1" s="1"/>
  <c r="Q531" i="1" s="1"/>
  <c r="Q570" i="1"/>
  <c r="H587" i="1"/>
  <c r="R588" i="1"/>
  <c r="H500" i="1"/>
  <c r="G506" i="1"/>
  <c r="R508" i="1"/>
  <c r="S508" i="1" s="1"/>
  <c r="Q508" i="1"/>
  <c r="R512" i="1"/>
  <c r="S512" i="1" s="1"/>
  <c r="Q512" i="1"/>
  <c r="Q516" i="1"/>
  <c r="R518" i="1"/>
  <c r="Q518" i="1"/>
  <c r="I524" i="1"/>
  <c r="H535" i="1"/>
  <c r="H531" i="1" s="1"/>
  <c r="Q588" i="1"/>
  <c r="D21" i="1" l="1"/>
  <c r="G268" i="1"/>
  <c r="N327" i="1"/>
  <c r="H354" i="1"/>
  <c r="K22" i="1"/>
  <c r="P327" i="1"/>
  <c r="H468" i="1"/>
  <c r="H335" i="1"/>
  <c r="H328" i="1" s="1"/>
  <c r="O232" i="1"/>
  <c r="H36" i="1"/>
  <c r="H28" i="1" s="1"/>
  <c r="G486" i="1"/>
  <c r="Q568" i="1"/>
  <c r="Q564" i="1" s="1"/>
  <c r="S358" i="1"/>
  <c r="Q36" i="1"/>
  <c r="Q28" i="1" s="1"/>
  <c r="K467" i="1"/>
  <c r="D327" i="1"/>
  <c r="G48" i="1"/>
  <c r="O467" i="1"/>
  <c r="R568" i="1"/>
  <c r="R564" i="1" s="1"/>
  <c r="S564" i="1" s="1"/>
  <c r="L467" i="1"/>
  <c r="L21" i="1"/>
  <c r="K232" i="1"/>
  <c r="J327" i="1"/>
  <c r="I27" i="1"/>
  <c r="I327" i="1"/>
  <c r="D22" i="1"/>
  <c r="M20" i="1"/>
  <c r="M327" i="1"/>
  <c r="F327" i="1"/>
  <c r="O22" i="1"/>
  <c r="F232" i="1"/>
  <c r="E327" i="1"/>
  <c r="I20" i="1"/>
  <c r="Q252" i="1"/>
  <c r="E232" i="1"/>
  <c r="P27" i="1"/>
  <c r="D20" i="1"/>
  <c r="D232" i="1"/>
  <c r="M27" i="1"/>
  <c r="Q431" i="1"/>
  <c r="Q427" i="1" s="1"/>
  <c r="G499" i="1"/>
  <c r="F20" i="1"/>
  <c r="K327" i="1"/>
  <c r="L22" i="1"/>
  <c r="L20" i="1"/>
  <c r="E21" i="1"/>
  <c r="R341" i="1"/>
  <c r="S341" i="1" s="1"/>
  <c r="Q259" i="1"/>
  <c r="G137" i="1"/>
  <c r="G24" i="1" s="1"/>
  <c r="G62" i="1"/>
  <c r="R76" i="1"/>
  <c r="S76" i="1" s="1"/>
  <c r="H48" i="1"/>
  <c r="F21" i="1"/>
  <c r="I232" i="1"/>
  <c r="P467" i="1"/>
  <c r="J467" i="1"/>
  <c r="N22" i="1"/>
  <c r="M21" i="1"/>
  <c r="H137" i="1"/>
  <c r="H24" i="1" s="1"/>
  <c r="H251" i="1"/>
  <c r="Q341" i="1"/>
  <c r="Q335" i="1" s="1"/>
  <c r="Q328" i="1" s="1"/>
  <c r="O20" i="1"/>
  <c r="F467" i="1"/>
  <c r="E20" i="1"/>
  <c r="J22" i="1"/>
  <c r="M232" i="1"/>
  <c r="R435" i="1"/>
  <c r="S435" i="1" s="1"/>
  <c r="Q359" i="1"/>
  <c r="Q354" i="1" s="1"/>
  <c r="D467" i="1"/>
  <c r="Q144" i="1"/>
  <c r="Q137" i="1" s="1"/>
  <c r="G364" i="1"/>
  <c r="G327" i="1" s="1"/>
  <c r="K21" i="1"/>
  <c r="K20" i="1"/>
  <c r="Q500" i="1"/>
  <c r="J27" i="1"/>
  <c r="J20" i="1"/>
  <c r="J21" i="1"/>
  <c r="N232" i="1"/>
  <c r="R49" i="1"/>
  <c r="S49" i="1" s="1"/>
  <c r="S50" i="1"/>
  <c r="I22" i="1"/>
  <c r="G542" i="1"/>
  <c r="R304" i="1"/>
  <c r="Q63" i="1"/>
  <c r="R91" i="1"/>
  <c r="S91" i="1" s="1"/>
  <c r="F22" i="1"/>
  <c r="J232" i="1"/>
  <c r="E22" i="1"/>
  <c r="Q587" i="1"/>
  <c r="H542" i="1"/>
  <c r="H486" i="1"/>
  <c r="E467" i="1"/>
  <c r="H364" i="1"/>
  <c r="S57" i="1"/>
  <c r="L27" i="1"/>
  <c r="O327" i="1"/>
  <c r="P21" i="1"/>
  <c r="R337" i="1"/>
  <c r="S338" i="1"/>
  <c r="Q496" i="1"/>
  <c r="Q486" i="1" s="1"/>
  <c r="Q435" i="1"/>
  <c r="Q365" i="1"/>
  <c r="Q391" i="1"/>
  <c r="Q275" i="1"/>
  <c r="Q268" i="1" s="1"/>
  <c r="D27" i="1"/>
  <c r="O21" i="1"/>
  <c r="E27" i="1"/>
  <c r="P22" i="1"/>
  <c r="M467" i="1"/>
  <c r="N21" i="1"/>
  <c r="N27" i="1"/>
  <c r="M22" i="1"/>
  <c r="G232" i="1"/>
  <c r="G20" i="1"/>
  <c r="R587" i="1"/>
  <c r="R494" i="1"/>
  <c r="R535" i="1"/>
  <c r="S536" i="1"/>
  <c r="R468" i="1"/>
  <c r="R23" i="1"/>
  <c r="Q304" i="1"/>
  <c r="S367" i="1"/>
  <c r="R365" i="1"/>
  <c r="H268" i="1"/>
  <c r="R259" i="1"/>
  <c r="R153" i="1"/>
  <c r="R144" i="1"/>
  <c r="S145" i="1"/>
  <c r="G26" i="1"/>
  <c r="S507" i="1"/>
  <c r="R506" i="1"/>
  <c r="S506" i="1" s="1"/>
  <c r="S361" i="1"/>
  <c r="R359" i="1"/>
  <c r="R391" i="1"/>
  <c r="S391" i="1" s="1"/>
  <c r="S60" i="1"/>
  <c r="R58" i="1"/>
  <c r="S58" i="1" s="1"/>
  <c r="I23" i="1"/>
  <c r="H499" i="1"/>
  <c r="I467" i="1"/>
  <c r="Q245" i="1"/>
  <c r="Q240" i="1" s="1"/>
  <c r="Q233" i="1" s="1"/>
  <c r="Q153" i="1"/>
  <c r="Q26" i="1" s="1"/>
  <c r="Q91" i="1"/>
  <c r="Q58" i="1"/>
  <c r="Q48" i="1" s="1"/>
  <c r="R52" i="1"/>
  <c r="S31" i="1"/>
  <c r="R30" i="1"/>
  <c r="S302" i="1"/>
  <c r="R301" i="1"/>
  <c r="F27" i="1"/>
  <c r="S372" i="1"/>
  <c r="R371" i="1"/>
  <c r="S371" i="1" s="1"/>
  <c r="S487" i="1"/>
  <c r="R500" i="1"/>
  <c r="R496" i="1"/>
  <c r="S496" i="1" s="1"/>
  <c r="S497" i="1"/>
  <c r="N467" i="1"/>
  <c r="N20" i="1"/>
  <c r="Q506" i="1"/>
  <c r="R431" i="1"/>
  <c r="Q371" i="1"/>
  <c r="R275" i="1"/>
  <c r="S275" i="1" s="1"/>
  <c r="S246" i="1"/>
  <c r="R245" i="1"/>
  <c r="H26" i="1"/>
  <c r="R269" i="1"/>
  <c r="Q76" i="1"/>
  <c r="S43" i="1"/>
  <c r="R42" i="1"/>
  <c r="R63" i="1"/>
  <c r="P20" i="1"/>
  <c r="H62" i="1"/>
  <c r="O27" i="1"/>
  <c r="K27" i="1"/>
  <c r="D19" i="1" l="1"/>
  <c r="L19" i="1"/>
  <c r="G21" i="1"/>
  <c r="Q542" i="1"/>
  <c r="H327" i="1"/>
  <c r="G467" i="1"/>
  <c r="S568" i="1"/>
  <c r="R486" i="1"/>
  <c r="S486" i="1" s="1"/>
  <c r="Q251" i="1"/>
  <c r="Q232" i="1" s="1"/>
  <c r="F19" i="1"/>
  <c r="G27" i="1"/>
  <c r="G22" i="1"/>
  <c r="Q24" i="1"/>
  <c r="O19" i="1"/>
  <c r="M19" i="1"/>
  <c r="H232" i="1"/>
  <c r="H21" i="1"/>
  <c r="E19" i="1"/>
  <c r="K19" i="1"/>
  <c r="I19" i="1"/>
  <c r="Q499" i="1"/>
  <c r="Q467" i="1" s="1"/>
  <c r="N19" i="1"/>
  <c r="S337" i="1"/>
  <c r="R335" i="1"/>
  <c r="Q364" i="1"/>
  <c r="Q327" i="1" s="1"/>
  <c r="H467" i="1"/>
  <c r="J19" i="1"/>
  <c r="P19" i="1"/>
  <c r="Q62" i="1"/>
  <c r="Q27" i="1" s="1"/>
  <c r="S245" i="1"/>
  <c r="R240" i="1"/>
  <c r="R499" i="1"/>
  <c r="S499" i="1" s="1"/>
  <c r="S500" i="1"/>
  <c r="S30" i="1"/>
  <c r="R29" i="1"/>
  <c r="S359" i="1"/>
  <c r="R354" i="1"/>
  <c r="S354" i="1" s="1"/>
  <c r="Q20" i="1"/>
  <c r="H22" i="1"/>
  <c r="R62" i="1"/>
  <c r="S63" i="1"/>
  <c r="R268" i="1"/>
  <c r="S268" i="1" s="1"/>
  <c r="S269" i="1"/>
  <c r="S431" i="1"/>
  <c r="R427" i="1"/>
  <c r="S427" i="1" s="1"/>
  <c r="R542" i="1"/>
  <c r="S542" i="1" s="1"/>
  <c r="H27" i="1"/>
  <c r="H20" i="1"/>
  <c r="S144" i="1"/>
  <c r="R137" i="1"/>
  <c r="S365" i="1"/>
  <c r="R364" i="1"/>
  <c r="S364" i="1" s="1"/>
  <c r="S535" i="1"/>
  <c r="R531" i="1"/>
  <c r="S531" i="1" s="1"/>
  <c r="S42" i="1"/>
  <c r="R36" i="1"/>
  <c r="S36" i="1" s="1"/>
  <c r="S301" i="1"/>
  <c r="R297" i="1"/>
  <c r="S297" i="1" s="1"/>
  <c r="R26" i="1"/>
  <c r="S26" i="1" s="1"/>
  <c r="S52" i="1"/>
  <c r="R48" i="1"/>
  <c r="S259" i="1"/>
  <c r="R251" i="1"/>
  <c r="S251" i="1" s="1"/>
  <c r="G19" i="1"/>
  <c r="H19" i="1" l="1"/>
  <c r="Q21" i="1"/>
  <c r="R467" i="1"/>
  <c r="S467" i="1" s="1"/>
  <c r="Q22" i="1"/>
  <c r="Q19" i="1" s="1"/>
  <c r="R328" i="1"/>
  <c r="S335" i="1"/>
  <c r="S48" i="1"/>
  <c r="R21" i="1"/>
  <c r="S21" i="1" s="1"/>
  <c r="S62" i="1"/>
  <c r="R22" i="1"/>
  <c r="S22" i="1" s="1"/>
  <c r="S137" i="1"/>
  <c r="R24" i="1"/>
  <c r="S24" i="1" s="1"/>
  <c r="R28" i="1"/>
  <c r="S29" i="1"/>
  <c r="S240" i="1"/>
  <c r="R233" i="1"/>
  <c r="R327" i="1" l="1"/>
  <c r="S327" i="1" s="1"/>
  <c r="S328" i="1"/>
  <c r="S28" i="1"/>
  <c r="R27" i="1"/>
  <c r="S27" i="1" s="1"/>
  <c r="R20" i="1"/>
  <c r="S233" i="1"/>
  <c r="R232" i="1"/>
  <c r="S232" i="1" s="1"/>
  <c r="S20" i="1" l="1"/>
  <c r="R19" i="1"/>
  <c r="S19" i="1" s="1"/>
</calcChain>
</file>

<file path=xl/sharedStrings.xml><?xml version="1.0" encoding="utf-8"?>
<sst xmlns="http://schemas.openxmlformats.org/spreadsheetml/2006/main" count="2667" uniqueCount="1044">
  <si>
    <t xml:space="preserve">нд
</t>
  </si>
  <si>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</si>
  <si>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</si>
  <si>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</si>
  <si>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</si>
  <si>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 квартал 2021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</si>
  <si>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</si>
  <si>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</si>
  <si>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2021 год</t>
  </si>
  <si>
    <t>Утвержденные плановые значения показателей приведены в соответствии с приказом Минэнерго России от 25.12.2020 № 22@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</si>
  <si>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</si>
  <si>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</si>
  <si>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</si>
  <si>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</si>
  <si>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</si>
  <si>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01.01.2021 года, млн рублей 
(с НДС) </t>
  </si>
  <si>
    <t xml:space="preserve">Остаток финансирования капитальных вложений 
на  01.01.2021 года  в прогнозных ценах соответствующих лет,  млн рублей (с НДС) </t>
  </si>
  <si>
    <t>Финансирование капитальных вложений года 2021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</si>
  <si>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</si>
  <si>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</si>
  <si>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</si>
  <si>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</si>
  <si>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</si>
  <si>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</si>
  <si>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</si>
  <si>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</si>
  <si>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</si>
  <si>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</si>
  <si>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</si>
  <si>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</si>
  <si>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</si>
  <si>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</si>
  <si>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</si>
  <si>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</si>
  <si>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</si>
  <si>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</si>
  <si>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</si>
  <si>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</si>
  <si>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</si>
  <si>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</si>
  <si>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</si>
  <si>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</si>
  <si>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</si>
  <si>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</si>
  <si>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</si>
  <si>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</si>
  <si>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</si>
  <si>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</si>
  <si>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</si>
  <si>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</si>
  <si>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</si>
  <si>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</si>
  <si>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</si>
  <si>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</si>
  <si>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</si>
  <si>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</si>
  <si>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</si>
  <si>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</si>
  <si>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Перераспределение затрат на содержание ОКС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</si>
  <si>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</si>
  <si>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</si>
  <si>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</si>
  <si>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</si>
  <si>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</si>
  <si>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</si>
  <si>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</si>
  <si>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</si>
  <si>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</si>
  <si>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</si>
  <si>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</si>
  <si>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</si>
  <si>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</si>
  <si>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</si>
  <si>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</si>
  <si>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</si>
  <si>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Погашение кредиторской задолженности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</si>
  <si>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</si>
  <si>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</si>
  <si>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</si>
  <si>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</si>
  <si>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</si>
  <si>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</si>
  <si>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Изменение  условий оплаты по результатам заключения договоров/доп. соглашений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</si>
  <si>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</si>
  <si>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</si>
  <si>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</si>
  <si>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</si>
  <si>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</si>
  <si>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</si>
  <si>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</si>
  <si>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</si>
  <si>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</si>
  <si>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</si>
  <si>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</si>
  <si>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</si>
  <si>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</si>
  <si>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</si>
  <si>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</si>
  <si>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</si>
  <si>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</si>
  <si>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</si>
  <si>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</si>
  <si>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</si>
  <si>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</si>
  <si>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</si>
  <si>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с приростом мощности на 5,59 Гкал/ч</t>
  </si>
  <si>
    <t>H_505-ХТСКх-30-1</t>
  </si>
  <si>
    <t>Изменение  условий оплаты по результатам заключения договоров/доп. соглашений/Ведутся работы по включению в схему теплоснадбжения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</si>
  <si>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</si>
  <si>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</si>
  <si>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</si>
  <si>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</si>
  <si>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</si>
  <si>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</si>
  <si>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</si>
  <si>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</si>
  <si>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Изменение  условий оплаты по результатам заключения договоров/доп. Соглашений</t>
  </si>
  <si>
    <t>Наращивание золоотвала №2 (1 очередь) Хабаровской ТЭЦ-3 на 1800 тыс. м3</t>
  </si>
  <si>
    <t>H_505-ХГ-57</t>
  </si>
  <si>
    <t>Реконструкция баков  аккумуляторов на ПНС-922 и ПНС-315 (СП ХТС)</t>
  </si>
  <si>
    <t>F_505-ХТСКх-15</t>
  </si>
  <si>
    <t>Изменение объемов финансирования связано с корректировкой графика финансирования с учетом состоявшегося факта затрат по итогам 2020 года./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</si>
  <si>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</si>
  <si>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</si>
  <si>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</si>
  <si>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</si>
  <si>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</si>
  <si>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</si>
  <si>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</si>
  <si>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</si>
  <si>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</si>
  <si>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</si>
  <si>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</si>
  <si>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</si>
  <si>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</si>
  <si>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</si>
  <si>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котлоагрегата к/а ст. № 8 БКЗ-220-100 Хабаровской ТЭЦ-1</t>
  </si>
  <si>
    <t>H_505-ХГ-91</t>
  </si>
  <si>
    <t>Увеличение сроков выполнения работ подрядной организации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</si>
  <si>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</si>
  <si>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</si>
  <si>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</si>
  <si>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</si>
  <si>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</si>
  <si>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</si>
  <si>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</si>
  <si>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</si>
  <si>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</si>
  <si>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</si>
  <si>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</si>
  <si>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</si>
  <si>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</si>
  <si>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</si>
  <si>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</si>
  <si>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</si>
  <si>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</si>
  <si>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</si>
  <si>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</si>
  <si>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</si>
  <si>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</si>
  <si>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</si>
  <si>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</si>
  <si>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</si>
  <si>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</si>
  <si>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</si>
  <si>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</si>
  <si>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</si>
  <si>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</si>
  <si>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</si>
  <si>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Изменение  условий оплаты по результатам заключения договоров/доп. соглашений (Снижение факт. КЗ по сравнению с плановой)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</si>
  <si>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</si>
  <si>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</si>
  <si>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</si>
  <si>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</si>
  <si>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Уменьшение сроков поставки оборудования (материалов)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</si>
  <si>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</si>
  <si>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</si>
  <si>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</si>
  <si>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</si>
  <si>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</si>
  <si>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</si>
  <si>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</si>
  <si>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</si>
  <si>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</si>
  <si>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</si>
  <si>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</si>
  <si>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</si>
  <si>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</si>
  <si>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</si>
  <si>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</si>
  <si>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</si>
  <si>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</si>
  <si>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</si>
  <si>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</si>
  <si>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</si>
  <si>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</si>
  <si>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</si>
  <si>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</si>
  <si>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</si>
  <si>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</si>
  <si>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</si>
  <si>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</si>
  <si>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</si>
  <si>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</si>
  <si>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</si>
  <si>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</si>
  <si>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</si>
  <si>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</si>
  <si>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</si>
  <si>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</si>
  <si>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</si>
  <si>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</si>
  <si>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</si>
  <si>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</si>
  <si>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</si>
  <si>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</si>
  <si>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</si>
  <si>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</si>
  <si>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</si>
  <si>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</si>
  <si>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</si>
  <si>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</si>
  <si>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</si>
  <si>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</si>
  <si>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</si>
  <si>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</si>
  <si>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</si>
  <si>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</si>
  <si>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</si>
  <si>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</si>
  <si>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</si>
  <si>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</si>
  <si>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</si>
  <si>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</si>
  <si>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</si>
  <si>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</si>
  <si>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</si>
  <si>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</si>
  <si>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</si>
  <si>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</si>
  <si>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</si>
  <si>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</si>
  <si>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</si>
  <si>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Изменение  условий оплаты по результатам заключения договоров/доп. соглашений (Увеличение факт. КЗ по сравнению с плановой)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</si>
  <si>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</si>
  <si>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</si>
  <si>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</si>
  <si>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</si>
  <si>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</si>
  <si>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</si>
  <si>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</si>
  <si>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</si>
  <si>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</si>
  <si>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</si>
  <si>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</si>
  <si>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</si>
  <si>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</si>
  <si>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</si>
  <si>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</si>
  <si>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</si>
  <si>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</si>
  <si>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</si>
  <si>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</si>
  <si>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</si>
  <si>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</si>
  <si>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</si>
  <si>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</si>
  <si>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</si>
  <si>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</si>
  <si>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</si>
  <si>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</si>
  <si>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</si>
  <si>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</si>
  <si>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</si>
  <si>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</si>
  <si>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</si>
  <si>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</si>
  <si>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</si>
  <si>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</si>
  <si>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</si>
  <si>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</si>
  <si>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</si>
  <si>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</si>
  <si>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</si>
  <si>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</si>
  <si>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</si>
  <si>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Неисполнение договорных обязательств подрядной организацией (Увеличение сроков выполнения работ подрядной организацией)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</si>
  <si>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</si>
  <si>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</si>
  <si>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</si>
  <si>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</si>
  <si>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</si>
  <si>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</si>
  <si>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</si>
  <si>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</si>
  <si>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Уменьшение сроков выполнения работ подрядной организации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</si>
  <si>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</si>
  <si>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</si>
  <si>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</si>
  <si>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</si>
  <si>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</si>
  <si>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</si>
  <si>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</si>
  <si>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</si>
  <si>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</si>
  <si>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</si>
  <si>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</si>
  <si>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</si>
  <si>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</si>
  <si>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</si>
  <si>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</si>
  <si>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</si>
  <si>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</si>
  <si>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</si>
  <si>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</si>
  <si>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</si>
  <si>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</si>
  <si>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</si>
  <si>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</si>
  <si>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</si>
  <si>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</si>
  <si>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</si>
  <si>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</si>
  <si>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</si>
  <si>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</si>
  <si>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</si>
  <si>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</si>
  <si>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</si>
  <si>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</si>
  <si>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</si>
  <si>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</si>
  <si>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</si>
  <si>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</si>
  <si>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</si>
  <si>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</si>
  <si>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</si>
  <si>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</si>
  <si>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</si>
  <si>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</si>
  <si>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</si>
  <si>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</si>
  <si>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</si>
  <si>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</si>
  <si>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</si>
  <si>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</si>
  <si>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</si>
  <si>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</si>
  <si>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</si>
  <si>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</si>
  <si>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</si>
  <si>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</si>
  <si>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</si>
  <si>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</si>
  <si>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</si>
  <si>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</si>
  <si>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</si>
  <si>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</si>
  <si>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</si>
  <si>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</si>
  <si>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</si>
  <si>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</si>
  <si>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</si>
  <si>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</si>
  <si>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</si>
  <si>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</si>
  <si>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</si>
  <si>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</si>
  <si>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</si>
  <si>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</si>
  <si>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</si>
  <si>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</si>
  <si>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</si>
  <si>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</si>
  <si>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</si>
  <si>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</si>
  <si>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</si>
  <si>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</si>
  <si>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</si>
  <si>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</si>
  <si>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</si>
  <si>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</si>
  <si>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</si>
  <si>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</si>
  <si>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</si>
  <si>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</si>
  <si>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</si>
  <si>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</si>
  <si>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</si>
  <si>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</si>
  <si>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</si>
  <si>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</si>
  <si>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</si>
  <si>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</si>
  <si>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</si>
  <si>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</si>
  <si>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</si>
  <si>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</si>
  <si>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</si>
  <si>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</si>
  <si>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</si>
  <si>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</si>
  <si>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</si>
  <si>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</si>
  <si>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</si>
  <si>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</si>
  <si>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</si>
  <si>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</si>
  <si>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</si>
  <si>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</si>
  <si>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</si>
  <si>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</si>
  <si>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</si>
  <si>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</si>
  <si>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</si>
  <si>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</si>
  <si>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</si>
  <si>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</si>
  <si>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</si>
  <si>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</si>
  <si>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</si>
  <si>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</si>
  <si>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</si>
  <si>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</si>
  <si>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</si>
  <si>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</si>
  <si>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</si>
  <si>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</si>
  <si>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</si>
  <si>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</si>
  <si>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</si>
  <si>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</si>
  <si>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</si>
  <si>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</si>
  <si>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</si>
  <si>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</si>
  <si>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</si>
  <si>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</si>
  <si>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</si>
  <si>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</si>
  <si>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</si>
  <si>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</si>
  <si>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</si>
  <si>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</si>
  <si>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</si>
  <si>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</si>
  <si>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</si>
  <si>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</si>
  <si>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</si>
  <si>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</si>
  <si>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</si>
  <si>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</si>
  <si>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</si>
  <si>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</si>
  <si>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</si>
  <si>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</si>
  <si>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</si>
  <si>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</si>
  <si>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</si>
  <si>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</si>
  <si>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</si>
  <si>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</si>
  <si>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</si>
  <si>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</si>
  <si>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</si>
  <si>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</si>
  <si>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</si>
  <si>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</si>
  <si>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</si>
  <si>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</si>
  <si>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</si>
  <si>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</si>
  <si>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</si>
  <si>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</si>
  <si>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</si>
  <si>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</si>
  <si>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</si>
  <si>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</si>
  <si>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</si>
  <si>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</si>
  <si>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</si>
  <si>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</si>
  <si>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</si>
  <si>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</si>
  <si>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</si>
  <si>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</si>
  <si>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</si>
  <si>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</si>
  <si>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</si>
  <si>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</si>
  <si>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Перераспределение затрат на содержание ОКС. Погашение кредиторской задолженности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</si>
  <si>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</si>
  <si>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</si>
  <si>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</si>
  <si>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</si>
  <si>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</si>
  <si>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</si>
  <si>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</si>
  <si>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</si>
  <si>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</si>
  <si>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</si>
  <si>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</si>
  <si>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</si>
  <si>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</si>
  <si>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</si>
  <si>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</si>
  <si>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</si>
  <si>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</si>
  <si>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</si>
  <si>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</si>
  <si>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</si>
  <si>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</si>
  <si>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</si>
  <si>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</si>
  <si>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</si>
  <si>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</si>
  <si>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</si>
  <si>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</si>
  <si>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</si>
  <si>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</si>
  <si>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</si>
  <si>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</si>
  <si>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</si>
  <si>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</si>
  <si>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</si>
  <si>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</si>
  <si>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</si>
  <si>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</si>
  <si>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</si>
  <si>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</si>
  <si>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</si>
  <si>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</si>
  <si>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</si>
  <si>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</si>
  <si>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</si>
  <si>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</si>
  <si>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</si>
  <si>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</si>
  <si>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</si>
  <si>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</si>
  <si>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</si>
  <si>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</si>
  <si>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</si>
  <si>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</si>
  <si>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</si>
  <si>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</si>
  <si>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</si>
  <si>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</si>
  <si>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</si>
  <si>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</si>
  <si>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</si>
  <si>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</si>
  <si>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</si>
  <si>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</si>
  <si>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</si>
  <si>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</si>
  <si>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</si>
  <si>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</si>
  <si>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</si>
  <si>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</si>
  <si>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</si>
  <si>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</si>
  <si>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</si>
  <si>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</si>
  <si>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</si>
  <si>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</si>
  <si>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</si>
  <si>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</si>
  <si>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</si>
  <si>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</si>
  <si>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</si>
  <si>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</si>
  <si>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</si>
  <si>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</si>
  <si>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</si>
  <si>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</si>
  <si>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</si>
  <si>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</si>
  <si>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</si>
  <si>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</si>
  <si>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</si>
  <si>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</si>
  <si>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</si>
  <si>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</si>
  <si>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</si>
  <si>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</si>
  <si>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</si>
  <si>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</si>
  <si>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</si>
  <si>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</si>
  <si>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</si>
  <si>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</si>
  <si>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</si>
  <si>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</si>
  <si>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</si>
  <si>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</si>
  <si>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</si>
  <si>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</si>
  <si>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</si>
  <si>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</si>
  <si>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</si>
  <si>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</si>
  <si>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</si>
  <si>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</si>
  <si>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</si>
  <si>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</si>
  <si>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</si>
  <si>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</si>
  <si>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</si>
  <si>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</si>
  <si>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</si>
  <si>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</si>
  <si>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</si>
  <si>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</si>
  <si>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</si>
  <si>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</si>
  <si>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</si>
  <si>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</si>
  <si>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</si>
  <si>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</si>
  <si>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</si>
  <si>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Длительное проведение закупочных процедур по выбору поставщиков оборудования и материалов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</si>
  <si>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</si>
  <si>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</si>
  <si>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</si>
  <si>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</si>
  <si>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</si>
  <si>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</si>
  <si>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</si>
  <si>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</si>
  <si>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</si>
  <si>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</si>
  <si>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</si>
  <si>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</si>
  <si>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</si>
  <si>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</si>
  <si>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изменение  условий оплаты по результатам заключения договоров/доп. Соглашений</t>
  </si>
  <si>
    <t>3.1.3.3</t>
  </si>
  <si>
    <t>3.1.3.4</t>
  </si>
  <si>
    <t>3.1.3.5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</si>
  <si>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</si>
  <si>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</si>
  <si>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</si>
  <si>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</si>
  <si>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</si>
  <si>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</si>
  <si>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</si>
  <si>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</si>
  <si>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</si>
  <si>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</si>
  <si>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</si>
  <si>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</si>
  <si>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</si>
  <si>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</si>
  <si>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</si>
  <si>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</si>
  <si>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</si>
  <si>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</si>
  <si>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</si>
  <si>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</si>
  <si>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</si>
  <si>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</si>
  <si>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</si>
  <si>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</si>
  <si>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</si>
  <si>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</si>
  <si>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</si>
  <si>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</si>
  <si>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</si>
  <si>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</si>
  <si>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</si>
  <si>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</si>
  <si>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</si>
  <si>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</si>
  <si>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</si>
  <si>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</si>
  <si>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</si>
  <si>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</si>
  <si>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</si>
  <si>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</si>
  <si>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</si>
  <si>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</si>
  <si>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</si>
  <si>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</si>
  <si>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</si>
  <si>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</si>
  <si>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Замена трансформатора Т4, Т5 на  трансформатор ТДТН-40000/110 Партизанской ГРЭС (2 шт.)</t>
  </si>
  <si>
    <t>J_505-ПГг-102</t>
  </si>
  <si>
    <t>3.3.2</t>
  </si>
  <si>
    <t>3.3.3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</si>
  <si>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</si>
  <si>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</si>
  <si>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</si>
  <si>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</si>
  <si>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</si>
  <si>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</si>
  <si>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</si>
  <si>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</si>
  <si>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</si>
  <si>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</si>
  <si>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</si>
  <si>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</si>
  <si>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</si>
  <si>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</si>
  <si>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</si>
  <si>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</si>
  <si>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</si>
  <si>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</si>
  <si>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</si>
  <si>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</si>
  <si>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</si>
  <si>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</si>
  <si>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</si>
  <si>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</si>
  <si>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</si>
  <si>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</si>
  <si>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</si>
  <si>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</si>
  <si>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</si>
  <si>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</si>
  <si>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</si>
  <si>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</si>
  <si>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</si>
  <si>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</si>
  <si>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</si>
  <si>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</si>
  <si>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</si>
  <si>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</si>
  <si>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отсутствие заключенного договора подряда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</si>
  <si>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</si>
  <si>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</si>
  <si>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</si>
  <si>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</si>
  <si>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</si>
  <si>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</si>
  <si>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</si>
  <si>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</si>
  <si>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</si>
  <si>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</si>
  <si>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</si>
  <si>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</si>
  <si>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</si>
  <si>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</si>
  <si>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</si>
  <si>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</si>
  <si>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</si>
  <si>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</si>
  <si>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</si>
  <si>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</si>
  <si>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</si>
  <si>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</si>
  <si>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</si>
  <si>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</si>
  <si>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</si>
  <si>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</si>
  <si>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</si>
  <si>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</si>
  <si>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</si>
  <si>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</si>
  <si>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</si>
  <si>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</si>
  <si>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</si>
  <si>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</si>
  <si>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</si>
  <si>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</si>
  <si>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</si>
  <si>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</si>
  <si>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</si>
  <si>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</si>
  <si>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</si>
  <si>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</si>
  <si>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</si>
  <si>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</si>
  <si>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</si>
  <si>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</si>
  <si>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</si>
  <si>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</si>
  <si>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</si>
  <si>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</si>
  <si>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</si>
  <si>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</si>
  <si>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</si>
  <si>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</si>
  <si>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</si>
  <si>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</si>
  <si>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</si>
  <si>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</si>
  <si>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</si>
  <si>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</si>
  <si>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</si>
  <si>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</si>
  <si>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</si>
  <si>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</si>
  <si>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</si>
  <si>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</si>
  <si>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</si>
  <si>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</si>
  <si>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</si>
  <si>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</si>
  <si>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</si>
  <si>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</si>
  <si>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</si>
  <si>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</si>
  <si>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3.6</t>
  </si>
  <si>
    <t>3.7</t>
  </si>
  <si>
    <t xml:space="preserve">Разработка ПИР для Реконструкции турбоагрегатов ст. №№ 1, 2, 3, и модернизации к/а ст. 1-8 Владивостокской ТЭЦ-2 </t>
  </si>
  <si>
    <t>J_505-ПГг-96</t>
  </si>
  <si>
    <t>Покупка тепловоза ТЭМ -2, СП Артемовская ТЭЦ, кол-во  1 шт.</t>
  </si>
  <si>
    <t>F_505-ПГг-39-2</t>
  </si>
  <si>
    <t>Покупка углеперегружателя Sennebogen 825R  , СП Партизанская ГРЭС кол-во  3 шт.</t>
  </si>
  <si>
    <t>H_505-ПГг-39-3</t>
  </si>
  <si>
    <t>Покупка толщиномера ультразвукового УТ-907 Артемовской ТЭЦ 2 шт.</t>
  </si>
  <si>
    <t>I_505-ПГг-39-56</t>
  </si>
  <si>
    <t xml:space="preserve">Покупка автомобиля УАЗ Патриот, СП Артемовской ТЭЦ 1шт </t>
  </si>
  <si>
    <t>K_505-ПГг-39-147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</si>
  <si>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</si>
  <si>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</si>
  <si>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</si>
  <si>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</si>
  <si>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</si>
  <si>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</si>
  <si>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</si>
  <si>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</si>
  <si>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</si>
  <si>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</si>
  <si>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</si>
  <si>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</si>
  <si>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</si>
  <si>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</si>
  <si>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</si>
  <si>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</si>
  <si>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</si>
  <si>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</si>
  <si>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</si>
  <si>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</si>
  <si>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</si>
  <si>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</si>
  <si>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</si>
  <si>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</si>
  <si>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</si>
  <si>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</si>
  <si>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</si>
  <si>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</si>
  <si>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</si>
  <si>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</si>
  <si>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</si>
  <si>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</si>
  <si>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</si>
  <si>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</si>
  <si>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</si>
  <si>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</si>
  <si>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</si>
  <si>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</si>
  <si>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</si>
  <si>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</si>
  <si>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</si>
  <si>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</si>
  <si>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</si>
  <si>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</si>
  <si>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</si>
  <si>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</si>
  <si>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</si>
  <si>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</si>
  <si>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</si>
  <si>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</si>
  <si>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</si>
  <si>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</si>
  <si>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</si>
  <si>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</si>
  <si>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</si>
  <si>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</si>
  <si>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</si>
  <si>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</si>
  <si>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</si>
  <si>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</si>
  <si>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</si>
  <si>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</si>
  <si>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</si>
  <si>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</si>
  <si>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</si>
  <si>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</si>
  <si>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</si>
  <si>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</si>
  <si>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</si>
  <si>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</si>
  <si>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</si>
  <si>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</si>
  <si>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</si>
  <si>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</si>
  <si>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</si>
  <si>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</si>
  <si>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</si>
  <si>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</si>
  <si>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</si>
  <si>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</si>
  <si>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</si>
  <si>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</si>
  <si>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</si>
  <si>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>Изменение  условий оплаты по результатам заключения договоров (КЗ погашена в 2020г)</t>
  </si>
  <si>
    <t xml:space="preserve">Реконструкция котлоагрегата БКЗ 75/39 ст.№5 ЧТЭЦ </t>
  </si>
  <si>
    <t>F_505-НГ-2</t>
  </si>
  <si>
    <t>Реконструкция э/б ст. №3 НГРЭС</t>
  </si>
  <si>
    <t>H_505-НГ-33</t>
  </si>
  <si>
    <t>Изменение  условий оплаты по результатам заключения договоров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</si>
  <si>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</si>
  <si>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</si>
  <si>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</si>
  <si>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</si>
  <si>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</si>
  <si>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</si>
  <si>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</si>
  <si>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</si>
  <si>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</si>
  <si>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</si>
  <si>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</si>
  <si>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</si>
  <si>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</si>
  <si>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</si>
  <si>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</si>
  <si>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</si>
  <si>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</si>
  <si>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</si>
  <si>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</si>
  <si>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</si>
  <si>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</si>
  <si>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</si>
  <si>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</si>
  <si>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</si>
  <si>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</si>
  <si>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</si>
  <si>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</si>
  <si>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</si>
  <si>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</si>
  <si>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</si>
  <si>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</si>
  <si>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</si>
  <si>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</si>
  <si>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</si>
  <si>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</si>
  <si>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</si>
  <si>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</si>
  <si>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</si>
  <si>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</si>
  <si>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</si>
  <si>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</si>
  <si>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</si>
  <si>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</si>
  <si>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</si>
  <si>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</si>
  <si>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</si>
  <si>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</si>
  <si>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</si>
  <si>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</si>
  <si>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</si>
  <si>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</si>
  <si>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</si>
  <si>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</si>
  <si>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</si>
  <si>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</si>
  <si>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</si>
  <si>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</si>
  <si>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</si>
  <si>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</si>
  <si>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</si>
  <si>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</si>
  <si>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</si>
  <si>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</si>
  <si>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</si>
  <si>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</si>
  <si>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</si>
  <si>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</si>
  <si>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</si>
  <si>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</si>
  <si>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</si>
  <si>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</si>
  <si>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</si>
  <si>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</si>
  <si>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</si>
  <si>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</si>
  <si>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</si>
  <si>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</si>
  <si>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</si>
  <si>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</si>
  <si>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</si>
  <si>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</si>
  <si>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</si>
  <si>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</si>
  <si>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</si>
  <si>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</si>
  <si>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</si>
  <si>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</si>
  <si>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</si>
  <si>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</si>
  <si>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</si>
  <si>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</si>
  <si>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</si>
  <si>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</si>
  <si>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</si>
  <si>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</si>
  <si>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</si>
  <si>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</si>
  <si>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</si>
  <si>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</si>
  <si>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</si>
  <si>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</si>
  <si>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</si>
  <si>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</si>
  <si>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</si>
  <si>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</si>
  <si>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</si>
  <si>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</si>
  <si>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</si>
  <si>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</si>
  <si>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</si>
  <si>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</si>
  <si>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</si>
  <si>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</si>
  <si>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</si>
  <si>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</si>
  <si>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</si>
  <si>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>Приостановка проекта из-за нехватки средств для продолжения работ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</si>
  <si>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</si>
  <si>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</si>
  <si>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</si>
  <si>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</si>
  <si>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</si>
  <si>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</si>
  <si>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</si>
  <si>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</si>
  <si>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</si>
  <si>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</si>
  <si>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</si>
  <si>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</si>
  <si>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</si>
  <si>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</si>
  <si>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</si>
  <si>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</si>
  <si>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</si>
  <si>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</si>
  <si>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Бульдозера (1 шт. - 2021г., 2 шт. 2026г.) БТЭЦ</t>
  </si>
  <si>
    <t>J_505-ХТСКб-8-28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</si>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</sst>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0"/>
    <numFmt numFmtId="165" formatCode="#,##0.0"/>
    <numFmt numFmtId="166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1" fillId="0" borderId="0"/>
  </cellStyleXfs>
  <cellXfs count="112">
    <xf numFmtId="0" fontId="0" fillId="0" borderId="0" xfId="0"/>
    <xf numFmtId="2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2" fontId="2" fillId="0" borderId="0" xfId="1" applyNumberFormat="1" applyFont="1" applyFill="1" applyBorder="1"/>
    <xf numFmtId="164" fontId="3" fillId="0" borderId="0" xfId="2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2" fontId="5" fillId="0" borderId="0" xfId="1" applyNumberFormat="1" applyFont="1" applyFill="1" applyAlignment="1">
      <alignment horizontal="center" wrapText="1"/>
    </xf>
    <xf numFmtId="2" fontId="2" fillId="0" borderId="0" xfId="3" applyNumberFormat="1" applyFont="1" applyFill="1" applyAlignment="1">
      <alignment horizontal="center" vertical="center"/>
    </xf>
    <xf numFmtId="2" fontId="5" fillId="0" borderId="0" xfId="2" applyNumberFormat="1" applyFont="1" applyFill="1" applyAlignment="1">
      <alignment horizontal="center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2" fontId="8" fillId="0" borderId="3" xfId="4" applyNumberFormat="1" applyFont="1" applyFill="1" applyBorder="1" applyAlignment="1" applyProtection="1">
      <alignment horizontal="center" vertical="center" wrapText="1"/>
      <protection locked="0"/>
    </xf>
    <xf numFmtId="2" fontId="8" fillId="0" borderId="4" xfId="4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4" applyNumberFormat="1" applyFont="1" applyFill="1" applyBorder="1" applyAlignment="1" applyProtection="1">
      <alignment horizontal="center" vertical="center" wrapText="1"/>
      <protection locked="0"/>
    </xf>
    <xf numFmtId="10" fontId="3" fillId="0" borderId="4" xfId="1" applyNumberFormat="1" applyFont="1" applyFill="1" applyBorder="1" applyAlignment="1">
      <alignment horizontal="center" vertical="center" wrapText="1"/>
    </xf>
    <xf numFmtId="2" fontId="8" fillId="0" borderId="5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6" xfId="3" applyNumberFormat="1" applyFont="1" applyFill="1" applyBorder="1" applyAlignment="1">
      <alignment horizontal="center" vertical="center"/>
    </xf>
    <xf numFmtId="2" fontId="3" fillId="0" borderId="6" xfId="3" applyNumberFormat="1" applyFont="1" applyFill="1" applyBorder="1" applyAlignment="1">
      <alignment horizontal="center" wrapText="1"/>
    </xf>
    <xf numFmtId="2" fontId="3" fillId="0" borderId="6" xfId="2" applyNumberFormat="1" applyFont="1" applyFill="1" applyBorder="1" applyAlignment="1">
      <alignment horizontal="center" vertical="center"/>
    </xf>
    <xf numFmtId="4" fontId="3" fillId="0" borderId="6" xfId="2" applyNumberFormat="1" applyFont="1" applyFill="1" applyBorder="1" applyAlignment="1">
      <alignment horizontal="center" vertical="center" wrapText="1"/>
    </xf>
    <xf numFmtId="10" fontId="3" fillId="0" borderId="6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2" fontId="3" fillId="0" borderId="1" xfId="3" applyNumberFormat="1" applyFont="1" applyFill="1" applyBorder="1" applyAlignment="1">
      <alignment horizontal="center" wrapText="1"/>
    </xf>
    <xf numFmtId="2" fontId="3" fillId="0" borderId="1" xfId="2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 applyProtection="1">
      <alignment horizontal="left" vertical="center" wrapText="1"/>
      <protection locked="0"/>
    </xf>
    <xf numFmtId="2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 applyProtection="1">
      <alignment horizontal="left" vertical="center" wrapText="1"/>
      <protection locked="0"/>
    </xf>
    <xf numFmtId="2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center" vertical="center"/>
    </xf>
    <xf numFmtId="2" fontId="9" fillId="0" borderId="1" xfId="4" applyNumberFormat="1" applyFont="1" applyFill="1" applyBorder="1" applyAlignment="1" applyProtection="1">
      <alignment horizontal="left" vertical="center" wrapText="1"/>
      <protection locked="0"/>
    </xf>
    <xf numFmtId="2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9" fillId="0" borderId="2" xfId="4" applyNumberFormat="1" applyFont="1" applyFill="1" applyBorder="1" applyAlignment="1" applyProtection="1">
      <alignment horizontal="left" vertical="center" wrapText="1"/>
      <protection locked="0"/>
    </xf>
    <xf numFmtId="2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9" fillId="0" borderId="1" xfId="4" applyNumberFormat="1" applyFont="1" applyFill="1" applyBorder="1" applyAlignment="1" applyProtection="1">
      <alignment vertical="center" wrapText="1"/>
      <protection locked="0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3" applyNumberFormat="1" applyFont="1" applyFill="1" applyBorder="1" applyAlignment="1">
      <alignment horizontal="center" vertical="center"/>
    </xf>
    <xf numFmtId="165" fontId="9" fillId="0" borderId="2" xfId="5" applyNumberFormat="1" applyFont="1" applyFill="1" applyBorder="1" applyAlignment="1" applyProtection="1">
      <alignment vertical="center" wrapText="1"/>
      <protection locked="0"/>
    </xf>
    <xf numFmtId="166" fontId="2" fillId="0" borderId="2" xfId="2" applyNumberFormat="1" applyFont="1" applyFill="1" applyBorder="1" applyAlignment="1">
      <alignment horizontal="center" vertical="center" wrapText="1"/>
    </xf>
    <xf numFmtId="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2" xfId="5" applyNumberFormat="1" applyFont="1" applyFill="1" applyBorder="1" applyAlignment="1" applyProtection="1">
      <alignment vertical="center" wrapText="1"/>
      <protection locked="0"/>
    </xf>
    <xf numFmtId="165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2" fillId="0" borderId="2" xfId="4" applyNumberFormat="1" applyFont="1" applyFill="1" applyBorder="1" applyAlignment="1" applyProtection="1">
      <alignment horizontal="left" vertical="center" wrapText="1"/>
      <protection locked="0"/>
    </xf>
    <xf numFmtId="2" fontId="2" fillId="0" borderId="1" xfId="3" applyNumberFormat="1" applyFont="1" applyFill="1" applyBorder="1" applyAlignment="1">
      <alignment horizontal="left" vertical="center" wrapText="1"/>
    </xf>
    <xf numFmtId="2" fontId="2" fillId="0" borderId="1" xfId="6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vertical="center" wrapText="1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166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>
      <alignment vertical="center"/>
    </xf>
    <xf numFmtId="2" fontId="9" fillId="0" borderId="1" xfId="5" applyNumberFormat="1" applyFont="1" applyFill="1" applyBorder="1" applyAlignment="1" applyProtection="1">
      <alignment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2" fontId="9" fillId="0" borderId="1" xfId="5" applyNumberFormat="1" applyFont="1" applyFill="1" applyBorder="1" applyAlignment="1" applyProtection="1">
      <alignment horizontal="left" vertical="center" wrapText="1"/>
      <protection locked="0"/>
    </xf>
    <xf numFmtId="2" fontId="8" fillId="0" borderId="1" xfId="5" applyNumberFormat="1" applyFont="1" applyFill="1" applyBorder="1" applyAlignment="1" applyProtection="1">
      <alignment vertical="center" wrapText="1"/>
      <protection locked="0"/>
    </xf>
    <xf numFmtId="2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 applyProtection="1">
      <alignment horizontal="left" vertical="center" wrapText="1"/>
      <protection locked="0"/>
    </xf>
    <xf numFmtId="165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2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/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2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2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3" fillId="0" borderId="1" xfId="2" applyNumberFormat="1" applyFont="1" applyFill="1" applyBorder="1" applyAlignment="1">
      <alignment horizontal="center" vertical="top"/>
    </xf>
    <xf numFmtId="2" fontId="2" fillId="0" borderId="2" xfId="2" applyNumberFormat="1" applyFont="1" applyFill="1" applyBorder="1" applyAlignment="1">
      <alignment horizontal="center" vertical="top"/>
    </xf>
    <xf numFmtId="4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left" vertical="center" wrapText="1"/>
      <protection locked="0"/>
    </xf>
    <xf numFmtId="165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1" applyNumberFormat="1" applyFont="1" applyFill="1" applyAlignment="1">
      <alignment horizontal="center" vertical="center" wrapText="1"/>
    </xf>
    <xf numFmtId="2" fontId="5" fillId="0" borderId="0" xfId="3" applyNumberFormat="1" applyFont="1" applyFill="1" applyAlignment="1">
      <alignment horizontal="center" vertical="center"/>
    </xf>
    <xf numFmtId="2" fontId="5" fillId="0" borderId="0" xfId="1" applyNumberFormat="1" applyFont="1" applyFill="1" applyBorder="1" applyAlignment="1">
      <alignment horizontal="center"/>
    </xf>
    <xf numFmtId="2" fontId="5" fillId="0" borderId="0" xfId="1" applyNumberFormat="1" applyFont="1" applyFill="1" applyAlignment="1">
      <alignment horizontal="center" wrapText="1"/>
    </xf>
    <xf numFmtId="2" fontId="2" fillId="0" borderId="0" xfId="3" applyNumberFormat="1" applyFont="1" applyFill="1" applyAlignment="1">
      <alignment horizontal="center" vertical="center"/>
    </xf>
    <xf numFmtId="2" fontId="5" fillId="0" borderId="0" xfId="2" applyNumberFormat="1" applyFont="1" applyFill="1" applyAlignment="1">
      <alignment horizontal="center"/>
    </xf>
    <xf numFmtId="2" fontId="3" fillId="0" borderId="1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0" xfId="2"/>
    <cellStyle name="Обычный 3" xfId="1"/>
    <cellStyle name="Обычный 6 14" xfId="6"/>
    <cellStyle name="Обычный 7" xfId="3"/>
    <cellStyle name="Стиль 1" xfId="4"/>
    <cellStyle name="Стиль 1 2" xfId="5"/>
  </cellStyles>
  <dxfs count="113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90"/>
  <sheetViews>
    <sheetView tabSelected="1" view="pageBreakPreview" zoomScale="58" zoomScaleNormal="60" zoomScaleSheetLayoutView="70" workbookViewId="0">
      <selection activeCell="V25" sqref="V25"/>
    </sheetView>
  </sheetViews>
  <sheetFormatPr defaultColWidth="10.28515625" defaultRowHeight="15.75" x14ac:dyDescent="0.25"/>
  <cols>
    <col min="1" max="1" width="11.140625" style="1" customWidth="1"/>
    <col min="2" max="2" width="47.42578125" style="1" customWidth="1"/>
    <col min="3" max="3" width="25.42578125" style="1" customWidth="1"/>
    <col min="4" max="4" width="35.42578125" style="1" customWidth="1"/>
    <col min="5" max="5" width="26" style="1" customWidth="1"/>
    <col min="6" max="6" width="28.85546875" style="1" customWidth="1"/>
    <col min="7" max="16" width="21" style="1" customWidth="1"/>
    <col min="17" max="17" width="27.7109375" style="1" customWidth="1"/>
    <col min="18" max="19" width="21" style="1" customWidth="1"/>
    <col min="20" max="20" width="50.42578125" style="105" customWidth="1"/>
    <col min="21" max="16384" width="10.28515625" style="1"/>
  </cols>
  <sheetData>
    <row r="1" spans="1:20" ht="18" customHeight="1" x14ac:dyDescent="0.25">
      <c r="E1" s="2" t="s">
        <v>0</v>
      </c>
      <c r="G1" s="3"/>
      <c r="H1" s="4"/>
      <c r="I1" s="4"/>
      <c r="J1" s="4"/>
      <c r="K1" s="3"/>
      <c r="L1" s="3"/>
      <c r="M1" s="3"/>
      <c r="N1" s="3"/>
      <c r="O1" s="3"/>
      <c r="P1" s="3"/>
      <c r="Q1" s="3"/>
      <c r="T1" s="5" t="s">
        <v>1</v>
      </c>
    </row>
    <row r="2" spans="1:20" ht="18" customHeight="1" x14ac:dyDescent="0.25">
      <c r="T2" s="5" t="s">
        <v>2</v>
      </c>
    </row>
    <row r="3" spans="1:20" ht="18" customHeight="1" x14ac:dyDescent="0.3">
      <c r="T3" s="6" t="s">
        <v>3</v>
      </c>
    </row>
    <row r="4" spans="1:20" s="3" customFormat="1" ht="18" customHeight="1" x14ac:dyDescent="0.3">
      <c r="A4" s="107" t="s">
        <v>4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</row>
    <row r="5" spans="1:20" s="3" customFormat="1" ht="18" customHeight="1" x14ac:dyDescent="0.3">
      <c r="A5" s="108" t="s">
        <v>5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</row>
    <row r="6" spans="1:20" s="3" customFormat="1" ht="18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s="3" customFormat="1" ht="18" customHeight="1" x14ac:dyDescent="0.3">
      <c r="A7" s="108" t="s">
        <v>6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</row>
    <row r="8" spans="1:20" ht="18" customHeight="1" x14ac:dyDescent="0.25">
      <c r="A8" s="109" t="s">
        <v>7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</row>
    <row r="9" spans="1:20" ht="18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18" customHeight="1" x14ac:dyDescent="0.3">
      <c r="A10" s="110" t="s">
        <v>8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</row>
    <row r="11" spans="1:20" ht="18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ht="18" customHeight="1" x14ac:dyDescent="0.25">
      <c r="A12" s="106" t="s">
        <v>9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</row>
    <row r="13" spans="1:20" ht="18" customHeight="1" x14ac:dyDescent="0.25">
      <c r="A13" s="109" t="s">
        <v>10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</row>
    <row r="14" spans="1:20" ht="18" customHeight="1" x14ac:dyDescent="0.3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</row>
    <row r="15" spans="1:20" ht="50.25" customHeight="1" x14ac:dyDescent="0.25">
      <c r="A15" s="111" t="s">
        <v>11</v>
      </c>
      <c r="B15" s="111" t="s">
        <v>12</v>
      </c>
      <c r="C15" s="111" t="s">
        <v>13</v>
      </c>
      <c r="D15" s="111" t="s">
        <v>14</v>
      </c>
      <c r="E15" s="111" t="s">
        <v>15</v>
      </c>
      <c r="F15" s="111" t="s">
        <v>16</v>
      </c>
      <c r="G15" s="111" t="s">
        <v>17</v>
      </c>
      <c r="H15" s="111"/>
      <c r="I15" s="111"/>
      <c r="J15" s="111"/>
      <c r="K15" s="111"/>
      <c r="L15" s="111"/>
      <c r="M15" s="111"/>
      <c r="N15" s="111"/>
      <c r="O15" s="111"/>
      <c r="P15" s="111"/>
      <c r="Q15" s="111" t="s">
        <v>18</v>
      </c>
      <c r="R15" s="111" t="s">
        <v>19</v>
      </c>
      <c r="S15" s="111"/>
      <c r="T15" s="111" t="s">
        <v>20</v>
      </c>
    </row>
    <row r="16" spans="1:20" ht="50.25" customHeight="1" x14ac:dyDescent="0.25">
      <c r="A16" s="111"/>
      <c r="B16" s="111"/>
      <c r="C16" s="111"/>
      <c r="D16" s="111"/>
      <c r="E16" s="111"/>
      <c r="F16" s="111"/>
      <c r="G16" s="111" t="s">
        <v>21</v>
      </c>
      <c r="H16" s="111"/>
      <c r="I16" s="111" t="s">
        <v>22</v>
      </c>
      <c r="J16" s="111"/>
      <c r="K16" s="111" t="s">
        <v>23</v>
      </c>
      <c r="L16" s="111"/>
      <c r="M16" s="111" t="s">
        <v>24</v>
      </c>
      <c r="N16" s="111"/>
      <c r="O16" s="111" t="s">
        <v>25</v>
      </c>
      <c r="P16" s="111"/>
      <c r="Q16" s="111"/>
      <c r="R16" s="111" t="s">
        <v>26</v>
      </c>
      <c r="S16" s="111" t="s">
        <v>27</v>
      </c>
      <c r="T16" s="111"/>
    </row>
    <row r="17" spans="1:20" ht="50.25" customHeight="1" x14ac:dyDescent="0.25">
      <c r="A17" s="111"/>
      <c r="B17" s="111"/>
      <c r="C17" s="111"/>
      <c r="D17" s="111"/>
      <c r="E17" s="111"/>
      <c r="F17" s="111"/>
      <c r="G17" s="10" t="s">
        <v>28</v>
      </c>
      <c r="H17" s="10" t="s">
        <v>29</v>
      </c>
      <c r="I17" s="10" t="s">
        <v>28</v>
      </c>
      <c r="J17" s="10" t="s">
        <v>29</v>
      </c>
      <c r="K17" s="10" t="s">
        <v>28</v>
      </c>
      <c r="L17" s="10" t="s">
        <v>29</v>
      </c>
      <c r="M17" s="10" t="s">
        <v>28</v>
      </c>
      <c r="N17" s="10" t="s">
        <v>29</v>
      </c>
      <c r="O17" s="10" t="s">
        <v>28</v>
      </c>
      <c r="P17" s="10" t="s">
        <v>29</v>
      </c>
      <c r="Q17" s="111"/>
      <c r="R17" s="111"/>
      <c r="S17" s="111"/>
      <c r="T17" s="111"/>
    </row>
    <row r="18" spans="1:20" ht="38.25" customHeight="1" thickBot="1" x14ac:dyDescent="0.3">
      <c r="A18" s="11">
        <v>1</v>
      </c>
      <c r="B18" s="11">
        <f t="shared" ref="B18:G18" si="0">A18+1</f>
        <v>2</v>
      </c>
      <c r="C18" s="11">
        <f t="shared" si="0"/>
        <v>3</v>
      </c>
      <c r="D18" s="11">
        <f t="shared" si="0"/>
        <v>4</v>
      </c>
      <c r="E18" s="11">
        <f t="shared" si="0"/>
        <v>5</v>
      </c>
      <c r="F18" s="11">
        <f t="shared" si="0"/>
        <v>6</v>
      </c>
      <c r="G18" s="11">
        <f t="shared" si="0"/>
        <v>7</v>
      </c>
      <c r="H18" s="11">
        <v>8</v>
      </c>
      <c r="I18" s="11">
        <f t="shared" ref="I18:T18" si="1">H18+1</f>
        <v>9</v>
      </c>
      <c r="J18" s="11">
        <f t="shared" si="1"/>
        <v>10</v>
      </c>
      <c r="K18" s="11">
        <f t="shared" si="1"/>
        <v>11</v>
      </c>
      <c r="L18" s="11">
        <f t="shared" si="1"/>
        <v>12</v>
      </c>
      <c r="M18" s="11">
        <f t="shared" si="1"/>
        <v>13</v>
      </c>
      <c r="N18" s="11">
        <f t="shared" si="1"/>
        <v>14</v>
      </c>
      <c r="O18" s="11">
        <f t="shared" si="1"/>
        <v>15</v>
      </c>
      <c r="P18" s="11">
        <f t="shared" si="1"/>
        <v>16</v>
      </c>
      <c r="Q18" s="11">
        <f t="shared" si="1"/>
        <v>17</v>
      </c>
      <c r="R18" s="11">
        <f t="shared" si="1"/>
        <v>18</v>
      </c>
      <c r="S18" s="11">
        <f t="shared" si="1"/>
        <v>19</v>
      </c>
      <c r="T18" s="11">
        <f t="shared" si="1"/>
        <v>20</v>
      </c>
    </row>
    <row r="19" spans="1:20" ht="32.25" thickBot="1" x14ac:dyDescent="0.3">
      <c r="A19" s="12" t="s">
        <v>30</v>
      </c>
      <c r="B19" s="13" t="s">
        <v>31</v>
      </c>
      <c r="C19" s="13" t="s">
        <v>32</v>
      </c>
      <c r="D19" s="14">
        <f t="shared" ref="D19:Q19" si="2">D20+D21+D22+D23+D24+D25+D26</f>
        <v>38469.969792056036</v>
      </c>
      <c r="E19" s="14">
        <f t="shared" si="2"/>
        <v>11287.076888891441</v>
      </c>
      <c r="F19" s="14">
        <f>F20+F21+F22+F23+F24+F25+F26</f>
        <v>27182.892903164593</v>
      </c>
      <c r="G19" s="14">
        <f t="shared" si="2"/>
        <v>6037.4325119266559</v>
      </c>
      <c r="H19" s="14">
        <f t="shared" si="2"/>
        <v>705.36715731000015</v>
      </c>
      <c r="I19" s="14">
        <f t="shared" si="2"/>
        <v>519.90261745294265</v>
      </c>
      <c r="J19" s="14">
        <f t="shared" si="2"/>
        <v>705.36715731000015</v>
      </c>
      <c r="K19" s="14">
        <f t="shared" si="2"/>
        <v>412.06531271299997</v>
      </c>
      <c r="L19" s="14">
        <f t="shared" si="2"/>
        <v>0</v>
      </c>
      <c r="M19" s="14">
        <f t="shared" si="2"/>
        <v>1538.8548701562197</v>
      </c>
      <c r="N19" s="14">
        <f t="shared" si="2"/>
        <v>0</v>
      </c>
      <c r="O19" s="14">
        <f t="shared" si="2"/>
        <v>3566.609711604493</v>
      </c>
      <c r="P19" s="14">
        <f t="shared" si="2"/>
        <v>0</v>
      </c>
      <c r="Q19" s="14">
        <f t="shared" si="2"/>
        <v>26544.14136459459</v>
      </c>
      <c r="R19" s="14">
        <f>R20+R21+R22+R23+R24+R25+R26</f>
        <v>118.84892111705736</v>
      </c>
      <c r="S19" s="15">
        <f>R19/(I19)</f>
        <v>0.22859842810430667</v>
      </c>
      <c r="T19" s="16" t="s">
        <v>33</v>
      </c>
    </row>
    <row r="20" spans="1:20" ht="31.5" x14ac:dyDescent="0.25">
      <c r="A20" s="17" t="s">
        <v>34</v>
      </c>
      <c r="B20" s="18" t="s">
        <v>35</v>
      </c>
      <c r="C20" s="19" t="s">
        <v>32</v>
      </c>
      <c r="D20" s="20">
        <f t="shared" ref="D20:R20" si="3">SUM(D28,D233,D328,D468,D543)</f>
        <v>2898.5597181469543</v>
      </c>
      <c r="E20" s="20">
        <f t="shared" si="3"/>
        <v>1486.1906247979323</v>
      </c>
      <c r="F20" s="20">
        <f t="shared" si="3"/>
        <v>1412.3690933490225</v>
      </c>
      <c r="G20" s="20">
        <f t="shared" si="3"/>
        <v>398.45443495388815</v>
      </c>
      <c r="H20" s="20">
        <f t="shared" si="3"/>
        <v>42.275022550000003</v>
      </c>
      <c r="I20" s="20">
        <f t="shared" si="3"/>
        <v>82.149444133999964</v>
      </c>
      <c r="J20" s="20">
        <f t="shared" si="3"/>
        <v>42.275022550000003</v>
      </c>
      <c r="K20" s="20">
        <f t="shared" si="3"/>
        <v>25.021999999999998</v>
      </c>
      <c r="L20" s="20">
        <f t="shared" si="3"/>
        <v>0</v>
      </c>
      <c r="M20" s="20">
        <f t="shared" si="3"/>
        <v>102.128</v>
      </c>
      <c r="N20" s="20">
        <f t="shared" si="3"/>
        <v>0</v>
      </c>
      <c r="O20" s="20">
        <f t="shared" si="3"/>
        <v>189.15499081988821</v>
      </c>
      <c r="P20" s="20">
        <f t="shared" si="3"/>
        <v>0</v>
      </c>
      <c r="Q20" s="20">
        <f t="shared" si="3"/>
        <v>1387.4376832890225</v>
      </c>
      <c r="R20" s="20">
        <f t="shared" si="3"/>
        <v>-57.218034073999988</v>
      </c>
      <c r="S20" s="21">
        <f t="shared" ref="S20:S44" si="4">R20/(I20)</f>
        <v>-0.69651151845492065</v>
      </c>
      <c r="T20" s="22" t="s">
        <v>33</v>
      </c>
    </row>
    <row r="21" spans="1:20" x14ac:dyDescent="0.25">
      <c r="A21" s="23" t="s">
        <v>36</v>
      </c>
      <c r="B21" s="24" t="s">
        <v>37</v>
      </c>
      <c r="C21" s="25" t="s">
        <v>32</v>
      </c>
      <c r="D21" s="26">
        <f t="shared" ref="D21:R21" si="5">SUM(D48,D251,D354,D486,D558)</f>
        <v>5302.3486944591696</v>
      </c>
      <c r="E21" s="26">
        <f t="shared" si="5"/>
        <v>2039.462183102592</v>
      </c>
      <c r="F21" s="26">
        <f t="shared" si="5"/>
        <v>3262.886511356578</v>
      </c>
      <c r="G21" s="26">
        <f t="shared" si="5"/>
        <v>1467.6994464929435</v>
      </c>
      <c r="H21" s="26">
        <f t="shared" si="5"/>
        <v>90.027585600000009</v>
      </c>
      <c r="I21" s="26">
        <f t="shared" si="5"/>
        <v>95.292882633999994</v>
      </c>
      <c r="J21" s="26">
        <f t="shared" si="5"/>
        <v>90.027585600000009</v>
      </c>
      <c r="K21" s="26">
        <f t="shared" si="5"/>
        <v>110.7637378</v>
      </c>
      <c r="L21" s="26">
        <f t="shared" si="5"/>
        <v>0</v>
      </c>
      <c r="M21" s="26">
        <f t="shared" si="5"/>
        <v>518.21512563119995</v>
      </c>
      <c r="N21" s="26">
        <f t="shared" si="5"/>
        <v>0</v>
      </c>
      <c r="O21" s="26">
        <f t="shared" si="5"/>
        <v>743.4277004277435</v>
      </c>
      <c r="P21" s="26">
        <f t="shared" si="5"/>
        <v>0</v>
      </c>
      <c r="Q21" s="26">
        <f t="shared" si="5"/>
        <v>3187.1651031665779</v>
      </c>
      <c r="R21" s="26">
        <f t="shared" si="5"/>
        <v>-19.57147444400001</v>
      </c>
      <c r="S21" s="27">
        <f t="shared" si="4"/>
        <v>-0.20538233184916804</v>
      </c>
      <c r="T21" s="10" t="s">
        <v>33</v>
      </c>
    </row>
    <row r="22" spans="1:20" ht="31.5" x14ac:dyDescent="0.25">
      <c r="A22" s="23" t="s">
        <v>38</v>
      </c>
      <c r="B22" s="24" t="s">
        <v>39</v>
      </c>
      <c r="C22" s="25" t="s">
        <v>32</v>
      </c>
      <c r="D22" s="26">
        <f t="shared" ref="D22:R22" si="6">SUM(D62,D268,D364,D499,D564)</f>
        <v>12240.660703235739</v>
      </c>
      <c r="E22" s="26">
        <f t="shared" si="6"/>
        <v>3168.9769069784343</v>
      </c>
      <c r="F22" s="26">
        <f t="shared" si="6"/>
        <v>9071.6837962573063</v>
      </c>
      <c r="G22" s="26">
        <f t="shared" si="6"/>
        <v>2897.7819191583062</v>
      </c>
      <c r="H22" s="26">
        <f t="shared" si="6"/>
        <v>290.80052409000001</v>
      </c>
      <c r="I22" s="26">
        <f t="shared" si="6"/>
        <v>175.0572347764251</v>
      </c>
      <c r="J22" s="26">
        <f t="shared" si="6"/>
        <v>290.80052409000001</v>
      </c>
      <c r="K22" s="26">
        <f t="shared" si="6"/>
        <v>248.13024107799998</v>
      </c>
      <c r="L22" s="26">
        <f t="shared" si="6"/>
        <v>0</v>
      </c>
      <c r="M22" s="26">
        <f t="shared" si="6"/>
        <v>803.96079510801962</v>
      </c>
      <c r="N22" s="26">
        <f t="shared" si="6"/>
        <v>0</v>
      </c>
      <c r="O22" s="26">
        <f t="shared" si="6"/>
        <v>1670.6336481958613</v>
      </c>
      <c r="P22" s="26">
        <f t="shared" si="6"/>
        <v>0</v>
      </c>
      <c r="Q22" s="26">
        <f t="shared" si="6"/>
        <v>8802.875089977304</v>
      </c>
      <c r="R22" s="26">
        <f t="shared" si="6"/>
        <v>93.751471503574919</v>
      </c>
      <c r="S22" s="27">
        <f t="shared" si="4"/>
        <v>0.53554754034193386</v>
      </c>
      <c r="T22" s="10" t="s">
        <v>33</v>
      </c>
    </row>
    <row r="23" spans="1:20" ht="47.25" x14ac:dyDescent="0.25">
      <c r="A23" s="23" t="s">
        <v>40</v>
      </c>
      <c r="B23" s="24" t="s">
        <v>41</v>
      </c>
      <c r="C23" s="25" t="s">
        <v>32</v>
      </c>
      <c r="D23" s="26">
        <f t="shared" ref="D23:Q23" si="7">SUM(D130,D290,D420,D524,D574)</f>
        <v>0</v>
      </c>
      <c r="E23" s="26">
        <f t="shared" si="7"/>
        <v>0</v>
      </c>
      <c r="F23" s="26">
        <f t="shared" si="7"/>
        <v>0</v>
      </c>
      <c r="G23" s="26">
        <f t="shared" si="7"/>
        <v>0</v>
      </c>
      <c r="H23" s="26">
        <f t="shared" si="7"/>
        <v>0</v>
      </c>
      <c r="I23" s="26">
        <f t="shared" si="7"/>
        <v>0</v>
      </c>
      <c r="J23" s="26">
        <f t="shared" si="7"/>
        <v>0</v>
      </c>
      <c r="K23" s="26">
        <f t="shared" si="7"/>
        <v>0</v>
      </c>
      <c r="L23" s="26">
        <f t="shared" si="7"/>
        <v>0</v>
      </c>
      <c r="M23" s="26">
        <f t="shared" si="7"/>
        <v>0</v>
      </c>
      <c r="N23" s="26">
        <f t="shared" si="7"/>
        <v>0</v>
      </c>
      <c r="O23" s="26">
        <f t="shared" si="7"/>
        <v>0</v>
      </c>
      <c r="P23" s="26">
        <f t="shared" si="7"/>
        <v>0</v>
      </c>
      <c r="Q23" s="26">
        <f t="shared" si="7"/>
        <v>0</v>
      </c>
      <c r="R23" s="26">
        <f>SUM(R130,R290,R420,R524,R574)</f>
        <v>0</v>
      </c>
      <c r="S23" s="27">
        <v>0</v>
      </c>
      <c r="T23" s="10" t="s">
        <v>33</v>
      </c>
    </row>
    <row r="24" spans="1:20" x14ac:dyDescent="0.25">
      <c r="A24" s="23" t="s">
        <v>42</v>
      </c>
      <c r="B24" s="24" t="s">
        <v>43</v>
      </c>
      <c r="C24" s="25" t="s">
        <v>32</v>
      </c>
      <c r="D24" s="26">
        <f t="shared" ref="D24:R24" si="8">SUM(D137,D297,D427,D531,D581)</f>
        <v>16761.919694624172</v>
      </c>
      <c r="E24" s="26">
        <f t="shared" si="8"/>
        <v>4185.2348602624825</v>
      </c>
      <c r="F24" s="26">
        <f t="shared" si="8"/>
        <v>12576.684834361688</v>
      </c>
      <c r="G24" s="26">
        <f t="shared" si="8"/>
        <v>699.6015332095177</v>
      </c>
      <c r="H24" s="26">
        <f t="shared" si="8"/>
        <v>167.89957710000004</v>
      </c>
      <c r="I24" s="26">
        <f t="shared" si="8"/>
        <v>125.33181092451757</v>
      </c>
      <c r="J24" s="26">
        <f t="shared" si="8"/>
        <v>167.89957710000004</v>
      </c>
      <c r="K24" s="26">
        <f t="shared" si="8"/>
        <v>27.091379455000002</v>
      </c>
      <c r="L24" s="26">
        <f t="shared" si="8"/>
        <v>0</v>
      </c>
      <c r="M24" s="26">
        <f t="shared" si="8"/>
        <v>67.299239464999999</v>
      </c>
      <c r="N24" s="26">
        <f t="shared" si="8"/>
        <v>0</v>
      </c>
      <c r="O24" s="26">
        <f t="shared" si="8"/>
        <v>479.87910336500011</v>
      </c>
      <c r="P24" s="26">
        <f t="shared" si="8"/>
        <v>0</v>
      </c>
      <c r="Q24" s="26">
        <f t="shared" si="8"/>
        <v>12409.281361261688</v>
      </c>
      <c r="R24" s="26">
        <f t="shared" si="8"/>
        <v>42.071662175482444</v>
      </c>
      <c r="S24" s="27">
        <f t="shared" si="4"/>
        <v>0.33568223314686291</v>
      </c>
      <c r="T24" s="10" t="s">
        <v>33</v>
      </c>
    </row>
    <row r="25" spans="1:20" ht="47.25" x14ac:dyDescent="0.25">
      <c r="A25" s="23" t="s">
        <v>44</v>
      </c>
      <c r="B25" s="24" t="s">
        <v>45</v>
      </c>
      <c r="C25" s="25" t="s">
        <v>32</v>
      </c>
      <c r="D25" s="26">
        <f t="shared" ref="D25:R25" si="9">D152+D303+D434+D537+D586</f>
        <v>0</v>
      </c>
      <c r="E25" s="26">
        <f t="shared" si="9"/>
        <v>0</v>
      </c>
      <c r="F25" s="26">
        <f t="shared" si="9"/>
        <v>0</v>
      </c>
      <c r="G25" s="26">
        <f t="shared" si="9"/>
        <v>0</v>
      </c>
      <c r="H25" s="26">
        <f t="shared" si="9"/>
        <v>0</v>
      </c>
      <c r="I25" s="26">
        <f t="shared" si="9"/>
        <v>0</v>
      </c>
      <c r="J25" s="26">
        <f t="shared" si="9"/>
        <v>0</v>
      </c>
      <c r="K25" s="26">
        <f t="shared" si="9"/>
        <v>0</v>
      </c>
      <c r="L25" s="26">
        <f t="shared" si="9"/>
        <v>0</v>
      </c>
      <c r="M25" s="26">
        <f t="shared" si="9"/>
        <v>0</v>
      </c>
      <c r="N25" s="26">
        <f t="shared" si="9"/>
        <v>0</v>
      </c>
      <c r="O25" s="26">
        <f t="shared" si="9"/>
        <v>0</v>
      </c>
      <c r="P25" s="26">
        <f t="shared" si="9"/>
        <v>0</v>
      </c>
      <c r="Q25" s="26">
        <f t="shared" si="9"/>
        <v>0</v>
      </c>
      <c r="R25" s="26">
        <f t="shared" si="9"/>
        <v>0</v>
      </c>
      <c r="S25" s="27">
        <v>0</v>
      </c>
      <c r="T25" s="10" t="s">
        <v>33</v>
      </c>
    </row>
    <row r="26" spans="1:20" x14ac:dyDescent="0.25">
      <c r="A26" s="23" t="s">
        <v>46</v>
      </c>
      <c r="B26" s="24" t="s">
        <v>47</v>
      </c>
      <c r="C26" s="25" t="s">
        <v>32</v>
      </c>
      <c r="D26" s="26">
        <f t="shared" ref="D26:R26" si="10">SUM(D153,D304,D435,D538,D587)</f>
        <v>1266.4809815899998</v>
      </c>
      <c r="E26" s="26">
        <f t="shared" si="10"/>
        <v>407.21231374999996</v>
      </c>
      <c r="F26" s="26">
        <f t="shared" si="10"/>
        <v>859.26866784000003</v>
      </c>
      <c r="G26" s="26">
        <f t="shared" si="10"/>
        <v>573.89517811200017</v>
      </c>
      <c r="H26" s="26">
        <f t="shared" si="10"/>
        <v>114.36444797000001</v>
      </c>
      <c r="I26" s="26">
        <f t="shared" si="10"/>
        <v>42.071244984000018</v>
      </c>
      <c r="J26" s="26">
        <f t="shared" si="10"/>
        <v>114.36444797000001</v>
      </c>
      <c r="K26" s="26">
        <f t="shared" si="10"/>
        <v>1.05795438</v>
      </c>
      <c r="L26" s="26">
        <f t="shared" si="10"/>
        <v>0</v>
      </c>
      <c r="M26" s="26">
        <f t="shared" si="10"/>
        <v>47.251709951999999</v>
      </c>
      <c r="N26" s="26">
        <f t="shared" si="10"/>
        <v>0</v>
      </c>
      <c r="O26" s="26">
        <f t="shared" si="10"/>
        <v>483.51426879599995</v>
      </c>
      <c r="P26" s="26">
        <f t="shared" si="10"/>
        <v>0</v>
      </c>
      <c r="Q26" s="26">
        <f t="shared" si="10"/>
        <v>757.3821269</v>
      </c>
      <c r="R26" s="26">
        <f t="shared" si="10"/>
        <v>59.815295955999986</v>
      </c>
      <c r="S26" s="27">
        <f t="shared" si="4"/>
        <v>1.4217619654171907</v>
      </c>
      <c r="T26" s="10" t="s">
        <v>33</v>
      </c>
    </row>
    <row r="27" spans="1:20" x14ac:dyDescent="0.25">
      <c r="A27" s="23" t="s">
        <v>48</v>
      </c>
      <c r="B27" s="28" t="s">
        <v>49</v>
      </c>
      <c r="C27" s="25" t="s">
        <v>32</v>
      </c>
      <c r="D27" s="26">
        <f t="shared" ref="D27:R27" si="11">SUM(D28,D48,D62,D130,D137,D152,D153)</f>
        <v>16926.125945386353</v>
      </c>
      <c r="E27" s="26">
        <f t="shared" si="11"/>
        <v>6593.1705800512646</v>
      </c>
      <c r="F27" s="26">
        <f t="shared" si="11"/>
        <v>10332.955365335087</v>
      </c>
      <c r="G27" s="26">
        <f t="shared" si="11"/>
        <v>3680.9433943420654</v>
      </c>
      <c r="H27" s="26">
        <f t="shared" si="11"/>
        <v>461.95577353000004</v>
      </c>
      <c r="I27" s="26">
        <f t="shared" si="11"/>
        <v>221.30956679896752</v>
      </c>
      <c r="J27" s="26">
        <f t="shared" si="11"/>
        <v>461.95577353000004</v>
      </c>
      <c r="K27" s="26">
        <f t="shared" si="11"/>
        <v>240.45804341499999</v>
      </c>
      <c r="L27" s="26">
        <f t="shared" si="11"/>
        <v>0</v>
      </c>
      <c r="M27" s="26">
        <f t="shared" si="11"/>
        <v>1109.0236035860196</v>
      </c>
      <c r="N27" s="26">
        <f t="shared" si="11"/>
        <v>0</v>
      </c>
      <c r="O27" s="26">
        <f t="shared" si="11"/>
        <v>2110.152180542078</v>
      </c>
      <c r="P27" s="26">
        <f t="shared" si="11"/>
        <v>0</v>
      </c>
      <c r="Q27" s="26">
        <f t="shared" si="11"/>
        <v>9883.9722657050861</v>
      </c>
      <c r="R27" s="26">
        <f t="shared" si="11"/>
        <v>227.6735328310325</v>
      </c>
      <c r="S27" s="27">
        <f t="shared" si="4"/>
        <v>1.02875594636108</v>
      </c>
      <c r="T27" s="10" t="s">
        <v>33</v>
      </c>
    </row>
    <row r="28" spans="1:20" ht="31.5" x14ac:dyDescent="0.25">
      <c r="A28" s="23" t="s">
        <v>50</v>
      </c>
      <c r="B28" s="28" t="s">
        <v>51</v>
      </c>
      <c r="C28" s="25" t="s">
        <v>32</v>
      </c>
      <c r="D28" s="26">
        <f t="shared" ref="D28:R28" si="12">D29+D33+D36+D47</f>
        <v>1986.6825212959998</v>
      </c>
      <c r="E28" s="26">
        <f t="shared" si="12"/>
        <v>1210.6799323779999</v>
      </c>
      <c r="F28" s="26">
        <f t="shared" si="12"/>
        <v>776.00258891800001</v>
      </c>
      <c r="G28" s="26">
        <f t="shared" si="12"/>
        <v>123.3364206738882</v>
      </c>
      <c r="H28" s="26">
        <f>H29+H33+H36+H47</f>
        <v>9.7632478800000033</v>
      </c>
      <c r="I28" s="26">
        <f t="shared" si="12"/>
        <v>5.2208180539999862</v>
      </c>
      <c r="J28" s="26">
        <f t="shared" si="12"/>
        <v>9.7632478800000033</v>
      </c>
      <c r="K28" s="26">
        <f t="shared" si="12"/>
        <v>19.262</v>
      </c>
      <c r="L28" s="26">
        <f t="shared" si="12"/>
        <v>0</v>
      </c>
      <c r="M28" s="26">
        <f t="shared" si="12"/>
        <v>44.739510000000003</v>
      </c>
      <c r="N28" s="26">
        <f t="shared" si="12"/>
        <v>0</v>
      </c>
      <c r="O28" s="26">
        <f t="shared" si="12"/>
        <v>54.114092619888204</v>
      </c>
      <c r="P28" s="26">
        <f t="shared" si="12"/>
        <v>0</v>
      </c>
      <c r="Q28" s="26">
        <f t="shared" si="12"/>
        <v>764.8304778480001</v>
      </c>
      <c r="R28" s="26">
        <f t="shared" si="12"/>
        <v>5.951293016000017</v>
      </c>
      <c r="S28" s="27">
        <f t="shared" si="4"/>
        <v>1.1399158052329308</v>
      </c>
      <c r="T28" s="10" t="s">
        <v>33</v>
      </c>
    </row>
    <row r="29" spans="1:20" ht="94.5" x14ac:dyDescent="0.25">
      <c r="A29" s="23" t="s">
        <v>52</v>
      </c>
      <c r="B29" s="28" t="s">
        <v>53</v>
      </c>
      <c r="C29" s="25" t="s">
        <v>32</v>
      </c>
      <c r="D29" s="26">
        <f t="shared" ref="D29:R29" si="13">D30</f>
        <v>65.198945679999994</v>
      </c>
      <c r="E29" s="26">
        <f t="shared" si="13"/>
        <v>51.637573809999992</v>
      </c>
      <c r="F29" s="26">
        <f t="shared" si="13"/>
        <v>13.56137187</v>
      </c>
      <c r="G29" s="26">
        <f t="shared" si="13"/>
        <v>13.56137187</v>
      </c>
      <c r="H29" s="26">
        <f t="shared" si="13"/>
        <v>0</v>
      </c>
      <c r="I29" s="26">
        <f t="shared" si="13"/>
        <v>1.1209637700000001</v>
      </c>
      <c r="J29" s="26">
        <f t="shared" si="13"/>
        <v>0</v>
      </c>
      <c r="K29" s="26">
        <f t="shared" si="13"/>
        <v>0</v>
      </c>
      <c r="L29" s="26">
        <f t="shared" si="13"/>
        <v>0</v>
      </c>
      <c r="M29" s="26">
        <f t="shared" si="13"/>
        <v>0</v>
      </c>
      <c r="N29" s="26">
        <f t="shared" si="13"/>
        <v>0</v>
      </c>
      <c r="O29" s="26">
        <f t="shared" si="13"/>
        <v>12.440408100000001</v>
      </c>
      <c r="P29" s="26">
        <f t="shared" si="13"/>
        <v>0</v>
      </c>
      <c r="Q29" s="26">
        <f t="shared" si="13"/>
        <v>13.56137187</v>
      </c>
      <c r="R29" s="26">
        <f t="shared" si="13"/>
        <v>-1.1209637700000001</v>
      </c>
      <c r="S29" s="27">
        <f t="shared" si="4"/>
        <v>-1</v>
      </c>
      <c r="T29" s="10" t="s">
        <v>33</v>
      </c>
    </row>
    <row r="30" spans="1:20" x14ac:dyDescent="0.25">
      <c r="A30" s="23" t="s">
        <v>54</v>
      </c>
      <c r="B30" s="28" t="s">
        <v>55</v>
      </c>
      <c r="C30" s="25" t="s">
        <v>32</v>
      </c>
      <c r="D30" s="26">
        <f t="shared" ref="D30:R30" si="14">SUM(D31)</f>
        <v>65.198945679999994</v>
      </c>
      <c r="E30" s="26">
        <f t="shared" si="14"/>
        <v>51.637573809999992</v>
      </c>
      <c r="F30" s="26">
        <f t="shared" si="14"/>
        <v>13.56137187</v>
      </c>
      <c r="G30" s="26">
        <f t="shared" si="14"/>
        <v>13.56137187</v>
      </c>
      <c r="H30" s="26">
        <f t="shared" si="14"/>
        <v>0</v>
      </c>
      <c r="I30" s="26">
        <f t="shared" si="14"/>
        <v>1.1209637700000001</v>
      </c>
      <c r="J30" s="26">
        <f t="shared" si="14"/>
        <v>0</v>
      </c>
      <c r="K30" s="26">
        <f t="shared" si="14"/>
        <v>0</v>
      </c>
      <c r="L30" s="26">
        <f t="shared" si="14"/>
        <v>0</v>
      </c>
      <c r="M30" s="26">
        <f t="shared" si="14"/>
        <v>0</v>
      </c>
      <c r="N30" s="26">
        <f t="shared" si="14"/>
        <v>0</v>
      </c>
      <c r="O30" s="26">
        <f t="shared" si="14"/>
        <v>12.440408100000001</v>
      </c>
      <c r="P30" s="26">
        <f t="shared" si="14"/>
        <v>0</v>
      </c>
      <c r="Q30" s="26">
        <f t="shared" si="14"/>
        <v>13.56137187</v>
      </c>
      <c r="R30" s="26">
        <f t="shared" si="14"/>
        <v>-1.1209637700000001</v>
      </c>
      <c r="S30" s="27">
        <f t="shared" si="4"/>
        <v>-1</v>
      </c>
      <c r="T30" s="29" t="s">
        <v>33</v>
      </c>
    </row>
    <row r="31" spans="1:20" ht="31.5" x14ac:dyDescent="0.25">
      <c r="A31" s="30" t="s">
        <v>54</v>
      </c>
      <c r="B31" s="31" t="s">
        <v>56</v>
      </c>
      <c r="C31" s="32" t="s">
        <v>57</v>
      </c>
      <c r="D31" s="33">
        <v>65.198945679999994</v>
      </c>
      <c r="E31" s="33">
        <v>51.637573809999992</v>
      </c>
      <c r="F31" s="33">
        <v>13.56137187</v>
      </c>
      <c r="G31" s="33">
        <f>I31+K31+M31+O31</f>
        <v>13.56137187</v>
      </c>
      <c r="H31" s="33">
        <f>J31+L31+N31+P31</f>
        <v>0</v>
      </c>
      <c r="I31" s="33">
        <v>1.1209637700000001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12.440408100000001</v>
      </c>
      <c r="P31" s="33">
        <v>0</v>
      </c>
      <c r="Q31" s="33">
        <f>F31-H31</f>
        <v>13.56137187</v>
      </c>
      <c r="R31" s="33">
        <f>H31-(I31)</f>
        <v>-1.1209637700000001</v>
      </c>
      <c r="S31" s="34">
        <f t="shared" si="4"/>
        <v>-1</v>
      </c>
      <c r="T31" s="35" t="s">
        <v>58</v>
      </c>
    </row>
    <row r="32" spans="1:20" ht="31.5" x14ac:dyDescent="0.25">
      <c r="A32" s="23" t="s">
        <v>59</v>
      </c>
      <c r="B32" s="36" t="s">
        <v>60</v>
      </c>
      <c r="C32" s="37" t="s">
        <v>32</v>
      </c>
      <c r="D32" s="38">
        <v>0</v>
      </c>
      <c r="E32" s="39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7">
        <v>0</v>
      </c>
      <c r="T32" s="10" t="s">
        <v>33</v>
      </c>
    </row>
    <row r="33" spans="1:20" ht="47.25" x14ac:dyDescent="0.25">
      <c r="A33" s="23" t="s">
        <v>61</v>
      </c>
      <c r="B33" s="28" t="s">
        <v>62</v>
      </c>
      <c r="C33" s="25" t="s">
        <v>32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7">
        <v>0</v>
      </c>
      <c r="T33" s="10" t="s">
        <v>33</v>
      </c>
    </row>
    <row r="34" spans="1:20" ht="31.5" x14ac:dyDescent="0.25">
      <c r="A34" s="23" t="s">
        <v>63</v>
      </c>
      <c r="B34" s="28" t="s">
        <v>60</v>
      </c>
      <c r="C34" s="25" t="s">
        <v>32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7">
        <v>0</v>
      </c>
      <c r="T34" s="10" t="s">
        <v>33</v>
      </c>
    </row>
    <row r="35" spans="1:20" ht="31.5" x14ac:dyDescent="0.25">
      <c r="A35" s="23" t="s">
        <v>64</v>
      </c>
      <c r="B35" s="28" t="s">
        <v>60</v>
      </c>
      <c r="C35" s="25" t="s">
        <v>32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7">
        <v>0</v>
      </c>
      <c r="T35" s="10" t="s">
        <v>33</v>
      </c>
    </row>
    <row r="36" spans="1:20" ht="63" x14ac:dyDescent="0.25">
      <c r="A36" s="23" t="s">
        <v>65</v>
      </c>
      <c r="B36" s="28" t="s">
        <v>66</v>
      </c>
      <c r="C36" s="25" t="s">
        <v>32</v>
      </c>
      <c r="D36" s="26">
        <f t="shared" ref="D36:R36" si="15">D37+D38+D39+D41+D42</f>
        <v>1921.4835756159998</v>
      </c>
      <c r="E36" s="26">
        <f t="shared" si="15"/>
        <v>1159.0423585679998</v>
      </c>
      <c r="F36" s="26">
        <f t="shared" si="15"/>
        <v>762.441217048</v>
      </c>
      <c r="G36" s="26">
        <f t="shared" si="15"/>
        <v>109.7750488038882</v>
      </c>
      <c r="H36" s="26">
        <f t="shared" si="15"/>
        <v>9.7632478800000033</v>
      </c>
      <c r="I36" s="26">
        <f t="shared" si="15"/>
        <v>4.0998542839999859</v>
      </c>
      <c r="J36" s="26">
        <f t="shared" si="15"/>
        <v>9.7632478800000033</v>
      </c>
      <c r="K36" s="26">
        <f t="shared" si="15"/>
        <v>19.262</v>
      </c>
      <c r="L36" s="26">
        <f t="shared" si="15"/>
        <v>0</v>
      </c>
      <c r="M36" s="26">
        <f t="shared" si="15"/>
        <v>44.739510000000003</v>
      </c>
      <c r="N36" s="26">
        <f t="shared" si="15"/>
        <v>0</v>
      </c>
      <c r="O36" s="26">
        <f t="shared" si="15"/>
        <v>41.673684519888205</v>
      </c>
      <c r="P36" s="26">
        <f t="shared" si="15"/>
        <v>0</v>
      </c>
      <c r="Q36" s="26">
        <f t="shared" si="15"/>
        <v>751.26910597800008</v>
      </c>
      <c r="R36" s="26">
        <f t="shared" si="15"/>
        <v>7.0722567860000174</v>
      </c>
      <c r="S36" s="27">
        <f t="shared" si="4"/>
        <v>1.725001986924285</v>
      </c>
      <c r="T36" s="10" t="s">
        <v>33</v>
      </c>
    </row>
    <row r="37" spans="1:20" ht="78.75" x14ac:dyDescent="0.25">
      <c r="A37" s="23" t="s">
        <v>67</v>
      </c>
      <c r="B37" s="28" t="s">
        <v>68</v>
      </c>
      <c r="C37" s="25" t="s">
        <v>32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7">
        <v>0</v>
      </c>
      <c r="T37" s="10" t="s">
        <v>33</v>
      </c>
    </row>
    <row r="38" spans="1:20" ht="94.5" x14ac:dyDescent="0.25">
      <c r="A38" s="23" t="s">
        <v>69</v>
      </c>
      <c r="B38" s="28" t="s">
        <v>70</v>
      </c>
      <c r="C38" s="25" t="s">
        <v>32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7">
        <v>0</v>
      </c>
      <c r="T38" s="10" t="s">
        <v>33</v>
      </c>
    </row>
    <row r="39" spans="1:20" ht="78.75" x14ac:dyDescent="0.25">
      <c r="A39" s="23" t="s">
        <v>71</v>
      </c>
      <c r="B39" s="28" t="s">
        <v>72</v>
      </c>
      <c r="C39" s="25" t="s">
        <v>32</v>
      </c>
      <c r="D39" s="26">
        <f t="shared" ref="D39:Q39" si="16">SUM(D40)</f>
        <v>6.8048744939999999</v>
      </c>
      <c r="E39" s="26">
        <f t="shared" si="16"/>
        <v>2.3144588939999995</v>
      </c>
      <c r="F39" s="26">
        <f t="shared" si="16"/>
        <v>4.4904156000000004</v>
      </c>
      <c r="G39" s="26">
        <f t="shared" si="16"/>
        <v>4.4904155999999995</v>
      </c>
      <c r="H39" s="26">
        <f t="shared" si="16"/>
        <v>1.9256970000000002</v>
      </c>
      <c r="I39" s="26">
        <f t="shared" si="16"/>
        <v>0</v>
      </c>
      <c r="J39" s="26">
        <f t="shared" si="16"/>
        <v>1.9256970000000002</v>
      </c>
      <c r="K39" s="26">
        <f t="shared" si="16"/>
        <v>4.2999999999999997E-2</v>
      </c>
      <c r="L39" s="26">
        <f t="shared" si="16"/>
        <v>0</v>
      </c>
      <c r="M39" s="26">
        <f t="shared" si="16"/>
        <v>1.6485099999999999</v>
      </c>
      <c r="N39" s="26">
        <f t="shared" si="16"/>
        <v>0</v>
      </c>
      <c r="O39" s="26">
        <f t="shared" si="16"/>
        <v>2.7989055999999994</v>
      </c>
      <c r="P39" s="26">
        <f t="shared" si="16"/>
        <v>0</v>
      </c>
      <c r="Q39" s="26">
        <f t="shared" si="16"/>
        <v>2.5647186</v>
      </c>
      <c r="R39" s="26">
        <f>SUM(R40)</f>
        <v>1.9256970000000002</v>
      </c>
      <c r="S39" s="27">
        <v>1</v>
      </c>
      <c r="T39" s="29" t="s">
        <v>33</v>
      </c>
    </row>
    <row r="40" spans="1:20" ht="94.5" x14ac:dyDescent="0.25">
      <c r="A40" s="30" t="s">
        <v>71</v>
      </c>
      <c r="B40" s="40" t="s">
        <v>73</v>
      </c>
      <c r="C40" s="41" t="s">
        <v>74</v>
      </c>
      <c r="D40" s="42">
        <v>6.8048744939999999</v>
      </c>
      <c r="E40" s="42">
        <v>2.3144588939999995</v>
      </c>
      <c r="F40" s="33">
        <v>4.4904156000000004</v>
      </c>
      <c r="G40" s="33">
        <f>I40+K40+M40+O40</f>
        <v>4.4904155999999995</v>
      </c>
      <c r="H40" s="33">
        <f>J40+L40+N40+P40</f>
        <v>1.9256970000000002</v>
      </c>
      <c r="I40" s="33">
        <v>0</v>
      </c>
      <c r="J40" s="33">
        <v>1.9256970000000002</v>
      </c>
      <c r="K40" s="33">
        <v>4.2999999999999997E-2</v>
      </c>
      <c r="L40" s="33">
        <v>0</v>
      </c>
      <c r="M40" s="33">
        <v>1.6485099999999999</v>
      </c>
      <c r="N40" s="33">
        <v>0</v>
      </c>
      <c r="O40" s="43">
        <v>2.7989055999999994</v>
      </c>
      <c r="P40" s="33">
        <v>0</v>
      </c>
      <c r="Q40" s="33">
        <f>F40-H40</f>
        <v>2.5647186</v>
      </c>
      <c r="R40" s="33">
        <f>H40-(I40)</f>
        <v>1.9256970000000002</v>
      </c>
      <c r="S40" s="34">
        <v>1</v>
      </c>
      <c r="T40" s="35" t="s">
        <v>75</v>
      </c>
    </row>
    <row r="41" spans="1:20" ht="110.25" x14ac:dyDescent="0.25">
      <c r="A41" s="23" t="s">
        <v>76</v>
      </c>
      <c r="B41" s="28" t="s">
        <v>77</v>
      </c>
      <c r="C41" s="25" t="s">
        <v>32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7">
        <v>0</v>
      </c>
      <c r="T41" s="10" t="s">
        <v>33</v>
      </c>
    </row>
    <row r="42" spans="1:20" ht="110.25" x14ac:dyDescent="0.25">
      <c r="A42" s="23" t="s">
        <v>78</v>
      </c>
      <c r="B42" s="28" t="s">
        <v>79</v>
      </c>
      <c r="C42" s="25" t="s">
        <v>32</v>
      </c>
      <c r="D42" s="26">
        <f t="shared" ref="D42:R42" si="17">SUM(D43:D46)</f>
        <v>1914.6787011219999</v>
      </c>
      <c r="E42" s="26">
        <f t="shared" si="17"/>
        <v>1156.7278996739999</v>
      </c>
      <c r="F42" s="26">
        <f t="shared" si="17"/>
        <v>757.95080144799999</v>
      </c>
      <c r="G42" s="26">
        <f t="shared" si="17"/>
        <v>105.28463320388819</v>
      </c>
      <c r="H42" s="26">
        <f t="shared" si="17"/>
        <v>7.8375508800000038</v>
      </c>
      <c r="I42" s="26">
        <f t="shared" si="17"/>
        <v>4.0998542839999859</v>
      </c>
      <c r="J42" s="26">
        <f t="shared" si="17"/>
        <v>7.8375508800000038</v>
      </c>
      <c r="K42" s="26">
        <f t="shared" si="17"/>
        <v>19.219000000000001</v>
      </c>
      <c r="L42" s="26">
        <f t="shared" si="17"/>
        <v>0</v>
      </c>
      <c r="M42" s="26">
        <f t="shared" si="17"/>
        <v>43.091000000000001</v>
      </c>
      <c r="N42" s="26">
        <f t="shared" si="17"/>
        <v>0</v>
      </c>
      <c r="O42" s="26">
        <f t="shared" si="17"/>
        <v>38.874778919888207</v>
      </c>
      <c r="P42" s="26">
        <f t="shared" si="17"/>
        <v>0</v>
      </c>
      <c r="Q42" s="26">
        <f t="shared" si="17"/>
        <v>748.70438737800009</v>
      </c>
      <c r="R42" s="26">
        <f t="shared" si="17"/>
        <v>5.146559786000017</v>
      </c>
      <c r="S42" s="27">
        <f t="shared" si="4"/>
        <v>1.2553030984747151</v>
      </c>
      <c r="T42" s="10" t="s">
        <v>33</v>
      </c>
    </row>
    <row r="43" spans="1:20" ht="31.5" x14ac:dyDescent="0.25">
      <c r="A43" s="44" t="s">
        <v>78</v>
      </c>
      <c r="B43" s="45" t="s">
        <v>80</v>
      </c>
      <c r="C43" s="46" t="s">
        <v>81</v>
      </c>
      <c r="D43" s="47">
        <v>991.10269060999997</v>
      </c>
      <c r="E43" s="47">
        <v>732.98008020399993</v>
      </c>
      <c r="F43" s="48">
        <v>258.12261040600004</v>
      </c>
      <c r="G43" s="48">
        <f>I43+K43+M43+O43</f>
        <v>2.976909843999989</v>
      </c>
      <c r="H43" s="48">
        <f>J43+L43+N43+P43</f>
        <v>-11.197932840000002</v>
      </c>
      <c r="I43" s="48">
        <v>2.976909843999989</v>
      </c>
      <c r="J43" s="48">
        <v>-11.197932840000002</v>
      </c>
      <c r="K43" s="48">
        <v>0</v>
      </c>
      <c r="L43" s="48">
        <v>0</v>
      </c>
      <c r="M43" s="48">
        <v>0</v>
      </c>
      <c r="N43" s="48">
        <v>0</v>
      </c>
      <c r="O43" s="49">
        <v>0</v>
      </c>
      <c r="P43" s="48">
        <v>0</v>
      </c>
      <c r="Q43" s="48">
        <f>F43-H43</f>
        <v>269.32054324600006</v>
      </c>
      <c r="R43" s="48">
        <f>H43-(I43)</f>
        <v>-14.174842683999991</v>
      </c>
      <c r="S43" s="50">
        <f>R43/(I43)</f>
        <v>-4.7615962279037847</v>
      </c>
      <c r="T43" s="51" t="s">
        <v>82</v>
      </c>
    </row>
    <row r="44" spans="1:20" ht="78.75" x14ac:dyDescent="0.25">
      <c r="A44" s="44" t="s">
        <v>78</v>
      </c>
      <c r="B44" s="45" t="s">
        <v>83</v>
      </c>
      <c r="C44" s="46" t="s">
        <v>84</v>
      </c>
      <c r="D44" s="47">
        <v>141.23095923</v>
      </c>
      <c r="E44" s="47">
        <v>140.87797179</v>
      </c>
      <c r="F44" s="48">
        <v>0.35298743999999616</v>
      </c>
      <c r="G44" s="48">
        <f>I44+K44+M44+O44</f>
        <v>0.35298743999999715</v>
      </c>
      <c r="H44" s="48">
        <f>J44+L44+N44+P44</f>
        <v>0.70814116999999988</v>
      </c>
      <c r="I44" s="48">
        <v>0.35298743999999715</v>
      </c>
      <c r="J44" s="48">
        <v>0.70814116999999988</v>
      </c>
      <c r="K44" s="48">
        <v>0</v>
      </c>
      <c r="L44" s="48">
        <v>0</v>
      </c>
      <c r="M44" s="48">
        <v>0</v>
      </c>
      <c r="N44" s="48">
        <v>0</v>
      </c>
      <c r="O44" s="49">
        <v>0</v>
      </c>
      <c r="P44" s="48">
        <v>0</v>
      </c>
      <c r="Q44" s="48">
        <f>F44-H44</f>
        <v>-0.35515373000000372</v>
      </c>
      <c r="R44" s="48">
        <f>H44-(I44)</f>
        <v>0.35515373000000272</v>
      </c>
      <c r="S44" s="50">
        <f t="shared" si="4"/>
        <v>1.0061370172264645</v>
      </c>
      <c r="T44" s="51" t="s">
        <v>75</v>
      </c>
    </row>
    <row r="45" spans="1:20" ht="44.25" customHeight="1" x14ac:dyDescent="0.25">
      <c r="A45" s="52" t="s">
        <v>78</v>
      </c>
      <c r="B45" s="53" t="s">
        <v>85</v>
      </c>
      <c r="C45" s="54" t="s">
        <v>86</v>
      </c>
      <c r="D45" s="47" t="s">
        <v>33</v>
      </c>
      <c r="E45" s="47" t="s">
        <v>33</v>
      </c>
      <c r="F45" s="47" t="s">
        <v>33</v>
      </c>
      <c r="G45" s="47" t="s">
        <v>33</v>
      </c>
      <c r="H45" s="48">
        <f>J45+L45+N45+P45</f>
        <v>-1.4088631899999997</v>
      </c>
      <c r="I45" s="48" t="s">
        <v>33</v>
      </c>
      <c r="J45" s="48">
        <v>-1.4088631899999997</v>
      </c>
      <c r="K45" s="48" t="s">
        <v>33</v>
      </c>
      <c r="L45" s="48">
        <v>0</v>
      </c>
      <c r="M45" s="48" t="s">
        <v>33</v>
      </c>
      <c r="N45" s="48">
        <v>0</v>
      </c>
      <c r="O45" s="49" t="s">
        <v>33</v>
      </c>
      <c r="P45" s="48">
        <v>0</v>
      </c>
      <c r="Q45" s="48" t="s">
        <v>33</v>
      </c>
      <c r="R45" s="48" t="s">
        <v>33</v>
      </c>
      <c r="S45" s="50" t="s">
        <v>33</v>
      </c>
      <c r="T45" s="51" t="s">
        <v>82</v>
      </c>
    </row>
    <row r="46" spans="1:20" ht="63" x14ac:dyDescent="0.25">
      <c r="A46" s="30" t="s">
        <v>78</v>
      </c>
      <c r="B46" s="55" t="s">
        <v>87</v>
      </c>
      <c r="C46" s="56" t="s">
        <v>88</v>
      </c>
      <c r="D46" s="43">
        <v>782.34505128199999</v>
      </c>
      <c r="E46" s="42">
        <v>282.86984768000002</v>
      </c>
      <c r="F46" s="33">
        <v>499.47520360199997</v>
      </c>
      <c r="G46" s="33">
        <f>I46+K46+M46+O46</f>
        <v>101.95473591988821</v>
      </c>
      <c r="H46" s="33">
        <f>J46+L46+N46+P46</f>
        <v>19.736205740000006</v>
      </c>
      <c r="I46" s="33">
        <v>0.769957</v>
      </c>
      <c r="J46" s="33">
        <v>19.736205740000006</v>
      </c>
      <c r="K46" s="33">
        <v>19.219000000000001</v>
      </c>
      <c r="L46" s="33">
        <v>0</v>
      </c>
      <c r="M46" s="33">
        <v>43.091000000000001</v>
      </c>
      <c r="N46" s="33">
        <v>0</v>
      </c>
      <c r="O46" s="33">
        <v>38.874778919888207</v>
      </c>
      <c r="P46" s="33">
        <v>0</v>
      </c>
      <c r="Q46" s="33">
        <f>F46-H46</f>
        <v>479.73899786199996</v>
      </c>
      <c r="R46" s="33">
        <f>H46-(I46)</f>
        <v>18.966248740000005</v>
      </c>
      <c r="S46" s="34">
        <f>R46/(I46)</f>
        <v>24.632867471819861</v>
      </c>
      <c r="T46" s="35" t="s">
        <v>82</v>
      </c>
    </row>
    <row r="47" spans="1:20" ht="47.25" x14ac:dyDescent="0.25">
      <c r="A47" s="23" t="s">
        <v>89</v>
      </c>
      <c r="B47" s="28" t="s">
        <v>90</v>
      </c>
      <c r="C47" s="25" t="s">
        <v>32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7">
        <v>0</v>
      </c>
      <c r="T47" s="10" t="s">
        <v>33</v>
      </c>
    </row>
    <row r="48" spans="1:20" ht="63" x14ac:dyDescent="0.25">
      <c r="A48" s="23" t="s">
        <v>91</v>
      </c>
      <c r="B48" s="28" t="s">
        <v>92</v>
      </c>
      <c r="C48" s="25" t="s">
        <v>32</v>
      </c>
      <c r="D48" s="26">
        <f t="shared" ref="D48:R48" si="18">D49+D52+D56+D58</f>
        <v>1953.9815469702837</v>
      </c>
      <c r="E48" s="26">
        <f t="shared" si="18"/>
        <v>660.69540503259213</v>
      </c>
      <c r="F48" s="26">
        <f t="shared" si="18"/>
        <v>1293.2861419376914</v>
      </c>
      <c r="G48" s="26">
        <f t="shared" si="18"/>
        <v>1034.1532125009435</v>
      </c>
      <c r="H48" s="26">
        <f t="shared" si="18"/>
        <v>45.253819919999998</v>
      </c>
      <c r="I48" s="26">
        <f t="shared" si="18"/>
        <v>49.820704453999994</v>
      </c>
      <c r="J48" s="26">
        <f t="shared" si="18"/>
        <v>45.253819919999998</v>
      </c>
      <c r="K48" s="26">
        <f t="shared" si="18"/>
        <v>73.608519999999999</v>
      </c>
      <c r="L48" s="26">
        <f t="shared" si="18"/>
        <v>0</v>
      </c>
      <c r="M48" s="26">
        <f t="shared" si="18"/>
        <v>381.55643999999995</v>
      </c>
      <c r="N48" s="26">
        <f t="shared" si="18"/>
        <v>0</v>
      </c>
      <c r="O48" s="26">
        <f t="shared" si="18"/>
        <v>529.16754804694347</v>
      </c>
      <c r="P48" s="26">
        <f t="shared" si="18"/>
        <v>0</v>
      </c>
      <c r="Q48" s="26">
        <f t="shared" si="18"/>
        <v>1252.5706162076913</v>
      </c>
      <c r="R48" s="26">
        <f t="shared" si="18"/>
        <v>-9.1051787239999982</v>
      </c>
      <c r="S48" s="27">
        <f t="shared" ref="S48:S52" si="19">R48/(I48)</f>
        <v>-0.18275893172901458</v>
      </c>
      <c r="T48" s="10" t="s">
        <v>33</v>
      </c>
    </row>
    <row r="49" spans="1:20" ht="31.5" x14ac:dyDescent="0.25">
      <c r="A49" s="23" t="s">
        <v>93</v>
      </c>
      <c r="B49" s="28" t="s">
        <v>94</v>
      </c>
      <c r="C49" s="25" t="s">
        <v>32</v>
      </c>
      <c r="D49" s="26">
        <f t="shared" ref="D49:R49" si="20">SUM(D50:D51)</f>
        <v>470.68487593600003</v>
      </c>
      <c r="E49" s="26">
        <f t="shared" si="20"/>
        <v>64.859063006666673</v>
      </c>
      <c r="F49" s="26">
        <f t="shared" si="20"/>
        <v>405.82581292933332</v>
      </c>
      <c r="G49" s="26">
        <f t="shared" si="20"/>
        <v>277.31308466593333</v>
      </c>
      <c r="H49" s="26">
        <f t="shared" si="20"/>
        <v>8.1995036299999988</v>
      </c>
      <c r="I49" s="26">
        <f t="shared" si="20"/>
        <v>25.84507</v>
      </c>
      <c r="J49" s="26">
        <f t="shared" si="20"/>
        <v>8.1995036299999988</v>
      </c>
      <c r="K49" s="26">
        <f t="shared" si="20"/>
        <v>1.2590700000000001</v>
      </c>
      <c r="L49" s="26">
        <f t="shared" si="20"/>
        <v>0</v>
      </c>
      <c r="M49" s="26">
        <f t="shared" si="20"/>
        <v>93.57186999999999</v>
      </c>
      <c r="N49" s="26">
        <f t="shared" si="20"/>
        <v>0</v>
      </c>
      <c r="O49" s="26">
        <f t="shared" si="20"/>
        <v>156.63707466593337</v>
      </c>
      <c r="P49" s="26">
        <f t="shared" si="20"/>
        <v>0</v>
      </c>
      <c r="Q49" s="26">
        <f t="shared" si="20"/>
        <v>397.62630929933334</v>
      </c>
      <c r="R49" s="26">
        <f t="shared" si="20"/>
        <v>-17.645566370000001</v>
      </c>
      <c r="S49" s="27">
        <f t="shared" si="19"/>
        <v>-0.68274399605031055</v>
      </c>
      <c r="T49" s="10" t="s">
        <v>33</v>
      </c>
    </row>
    <row r="50" spans="1:20" ht="31.5" x14ac:dyDescent="0.25">
      <c r="A50" s="44" t="s">
        <v>93</v>
      </c>
      <c r="B50" s="57" t="s">
        <v>95</v>
      </c>
      <c r="C50" s="46" t="s">
        <v>96</v>
      </c>
      <c r="D50" s="47">
        <v>233.70326543200002</v>
      </c>
      <c r="E50" s="47">
        <v>64.859063006666673</v>
      </c>
      <c r="F50" s="48">
        <v>168.84420242533335</v>
      </c>
      <c r="G50" s="48">
        <f>I50+K50+M50+O50</f>
        <v>161.86958616193334</v>
      </c>
      <c r="H50" s="48">
        <f>J50+L50+N50+P50</f>
        <v>6.2249989999999995</v>
      </c>
      <c r="I50" s="48">
        <v>25.413070000000001</v>
      </c>
      <c r="J50" s="48">
        <v>6.2249989999999995</v>
      </c>
      <c r="K50" s="48">
        <v>0.82707000000000008</v>
      </c>
      <c r="L50" s="48">
        <v>0</v>
      </c>
      <c r="M50" s="48">
        <v>39.695869999999992</v>
      </c>
      <c r="N50" s="48">
        <v>0</v>
      </c>
      <c r="O50" s="48">
        <v>95.93357616193336</v>
      </c>
      <c r="P50" s="48">
        <v>0</v>
      </c>
      <c r="Q50" s="48">
        <f>F50-H50</f>
        <v>162.61920342533335</v>
      </c>
      <c r="R50" s="48">
        <f>H50-(I50)</f>
        <v>-19.188071000000001</v>
      </c>
      <c r="S50" s="50">
        <f t="shared" si="19"/>
        <v>-0.75504734374870885</v>
      </c>
      <c r="T50" s="51" t="s">
        <v>58</v>
      </c>
    </row>
    <row r="51" spans="1:20" ht="31.5" x14ac:dyDescent="0.25">
      <c r="A51" s="30" t="s">
        <v>93</v>
      </c>
      <c r="B51" s="40" t="s">
        <v>97</v>
      </c>
      <c r="C51" s="41" t="s">
        <v>98</v>
      </c>
      <c r="D51" s="42">
        <v>236.981610504</v>
      </c>
      <c r="E51" s="42">
        <v>0</v>
      </c>
      <c r="F51" s="33">
        <v>236.981610504</v>
      </c>
      <c r="G51" s="33">
        <f>I51+K51+M51+O51</f>
        <v>115.44349850399999</v>
      </c>
      <c r="H51" s="33">
        <f>J51+L51+N51+P51</f>
        <v>1.97450463</v>
      </c>
      <c r="I51" s="33">
        <v>0.432</v>
      </c>
      <c r="J51" s="33">
        <v>1.97450463</v>
      </c>
      <c r="K51" s="33">
        <v>0.432</v>
      </c>
      <c r="L51" s="33">
        <v>0</v>
      </c>
      <c r="M51" s="33">
        <v>53.875999999999998</v>
      </c>
      <c r="N51" s="33">
        <v>0</v>
      </c>
      <c r="O51" s="33">
        <v>60.703498504000002</v>
      </c>
      <c r="P51" s="33">
        <v>0</v>
      </c>
      <c r="Q51" s="33">
        <f>F51-H51</f>
        <v>235.00710587399999</v>
      </c>
      <c r="R51" s="33">
        <f>H51-(I51)</f>
        <v>1.54250463</v>
      </c>
      <c r="S51" s="34">
        <f t="shared" si="19"/>
        <v>3.5706125694444446</v>
      </c>
      <c r="T51" s="35" t="s">
        <v>75</v>
      </c>
    </row>
    <row r="52" spans="1:20" ht="31.5" x14ac:dyDescent="0.25">
      <c r="A52" s="23" t="s">
        <v>99</v>
      </c>
      <c r="B52" s="28" t="s">
        <v>100</v>
      </c>
      <c r="C52" s="25" t="s">
        <v>32</v>
      </c>
      <c r="D52" s="26">
        <f t="shared" ref="D52:R52" si="21">SUM(D53:D55)</f>
        <v>76.668937352688999</v>
      </c>
      <c r="E52" s="26">
        <f t="shared" si="21"/>
        <v>39.904625444000004</v>
      </c>
      <c r="F52" s="26">
        <f t="shared" si="21"/>
        <v>36.764311908688988</v>
      </c>
      <c r="G52" s="26">
        <f t="shared" si="21"/>
        <v>3.2278299839999969</v>
      </c>
      <c r="H52" s="26">
        <f t="shared" si="21"/>
        <v>4.5324873600000002</v>
      </c>
      <c r="I52" s="26">
        <f t="shared" si="21"/>
        <v>1.4278299839999971</v>
      </c>
      <c r="J52" s="26">
        <f t="shared" si="21"/>
        <v>4.5324873600000002</v>
      </c>
      <c r="K52" s="26">
        <f t="shared" si="21"/>
        <v>0</v>
      </c>
      <c r="L52" s="26">
        <f t="shared" si="21"/>
        <v>0</v>
      </c>
      <c r="M52" s="26">
        <f t="shared" si="21"/>
        <v>1.8</v>
      </c>
      <c r="N52" s="26">
        <f t="shared" si="21"/>
        <v>0</v>
      </c>
      <c r="O52" s="26">
        <f t="shared" si="21"/>
        <v>0</v>
      </c>
      <c r="P52" s="26">
        <f t="shared" si="21"/>
        <v>0</v>
      </c>
      <c r="Q52" s="26">
        <f t="shared" si="21"/>
        <v>36.764311908688988</v>
      </c>
      <c r="R52" s="26">
        <f t="shared" si="21"/>
        <v>-1.4278299839999971</v>
      </c>
      <c r="S52" s="27">
        <f t="shared" si="19"/>
        <v>-1</v>
      </c>
      <c r="T52" s="10" t="s">
        <v>33</v>
      </c>
    </row>
    <row r="53" spans="1:20" ht="31.5" x14ac:dyDescent="0.25">
      <c r="A53" s="44" t="s">
        <v>99</v>
      </c>
      <c r="B53" s="58" t="s">
        <v>101</v>
      </c>
      <c r="C53" s="46" t="s">
        <v>102</v>
      </c>
      <c r="D53" s="59">
        <v>41.332455428000003</v>
      </c>
      <c r="E53" s="47">
        <v>39.904625444000004</v>
      </c>
      <c r="F53" s="48">
        <v>1.4278299839999988</v>
      </c>
      <c r="G53" s="48">
        <f>I53+K53+M53+O53</f>
        <v>1.4278299839999971</v>
      </c>
      <c r="H53" s="48">
        <f>J53+L53+N53+P53</f>
        <v>0</v>
      </c>
      <c r="I53" s="48">
        <v>1.4278299839999971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f>F53-H53</f>
        <v>1.4278299839999988</v>
      </c>
      <c r="R53" s="48">
        <f>H53-(I53)</f>
        <v>-1.4278299839999971</v>
      </c>
      <c r="S53" s="50">
        <f>R53/(I53)</f>
        <v>-1</v>
      </c>
      <c r="T53" s="51" t="s">
        <v>82</v>
      </c>
    </row>
    <row r="54" spans="1:20" ht="31.5" x14ac:dyDescent="0.25">
      <c r="A54" s="44" t="s">
        <v>99</v>
      </c>
      <c r="B54" s="58" t="s">
        <v>103</v>
      </c>
      <c r="C54" s="46" t="s">
        <v>104</v>
      </c>
      <c r="D54" s="59">
        <v>35.336481924688989</v>
      </c>
      <c r="E54" s="47">
        <v>0</v>
      </c>
      <c r="F54" s="48">
        <v>35.336481924688989</v>
      </c>
      <c r="G54" s="48">
        <f>I54+K54+M54+O54</f>
        <v>1.8</v>
      </c>
      <c r="H54" s="48">
        <f>J54+L54+N54+P54</f>
        <v>0</v>
      </c>
      <c r="I54" s="48">
        <v>0</v>
      </c>
      <c r="J54" s="48">
        <v>0</v>
      </c>
      <c r="K54" s="48">
        <v>0</v>
      </c>
      <c r="L54" s="48">
        <v>0</v>
      </c>
      <c r="M54" s="48">
        <v>1.8</v>
      </c>
      <c r="N54" s="48">
        <v>0</v>
      </c>
      <c r="O54" s="48">
        <v>0</v>
      </c>
      <c r="P54" s="48">
        <v>0</v>
      </c>
      <c r="Q54" s="48">
        <f>F54-H54</f>
        <v>35.336481924688989</v>
      </c>
      <c r="R54" s="48">
        <f>H54-(I54)</f>
        <v>0</v>
      </c>
      <c r="S54" s="50">
        <v>0</v>
      </c>
      <c r="T54" s="51" t="s">
        <v>33</v>
      </c>
    </row>
    <row r="55" spans="1:20" ht="53.25" customHeight="1" x14ac:dyDescent="0.25">
      <c r="A55" s="60" t="s">
        <v>99</v>
      </c>
      <c r="B55" s="61" t="s">
        <v>105</v>
      </c>
      <c r="C55" s="62" t="s">
        <v>106</v>
      </c>
      <c r="D55" s="63" t="s">
        <v>33</v>
      </c>
      <c r="E55" s="63" t="s">
        <v>33</v>
      </c>
      <c r="F55" s="63" t="s">
        <v>33</v>
      </c>
      <c r="G55" s="63" t="s">
        <v>33</v>
      </c>
      <c r="H55" s="33">
        <f>J55+L55+N55+P55</f>
        <v>4.5324873600000002</v>
      </c>
      <c r="I55" s="33" t="s">
        <v>33</v>
      </c>
      <c r="J55" s="33">
        <v>4.5324873600000002</v>
      </c>
      <c r="K55" s="33" t="s">
        <v>33</v>
      </c>
      <c r="L55" s="33">
        <v>0</v>
      </c>
      <c r="M55" s="33" t="s">
        <v>33</v>
      </c>
      <c r="N55" s="33">
        <v>0</v>
      </c>
      <c r="O55" s="33" t="s">
        <v>33</v>
      </c>
      <c r="P55" s="33">
        <v>0</v>
      </c>
      <c r="Q55" s="33" t="s">
        <v>33</v>
      </c>
      <c r="R55" s="33" t="s">
        <v>33</v>
      </c>
      <c r="S55" s="34" t="s">
        <v>33</v>
      </c>
      <c r="T55" s="35" t="s">
        <v>107</v>
      </c>
    </row>
    <row r="56" spans="1:20" ht="31.5" x14ac:dyDescent="0.25">
      <c r="A56" s="23" t="s">
        <v>108</v>
      </c>
      <c r="B56" s="28" t="s">
        <v>109</v>
      </c>
      <c r="C56" s="25" t="s">
        <v>32</v>
      </c>
      <c r="D56" s="26">
        <f t="shared" ref="D56:R56" si="22">SUM(D57:D57,)</f>
        <v>483.88459307200003</v>
      </c>
      <c r="E56" s="26">
        <f t="shared" si="22"/>
        <v>181.20572934298997</v>
      </c>
      <c r="F56" s="26">
        <f t="shared" si="22"/>
        <v>302.67886372901006</v>
      </c>
      <c r="G56" s="26">
        <f t="shared" si="22"/>
        <v>302.67886372901012</v>
      </c>
      <c r="H56" s="26">
        <f t="shared" si="22"/>
        <v>6.1058599399999993</v>
      </c>
      <c r="I56" s="26">
        <f t="shared" si="22"/>
        <v>5.9124499999999998</v>
      </c>
      <c r="J56" s="26">
        <f t="shared" si="22"/>
        <v>6.1058599399999993</v>
      </c>
      <c r="K56" s="26">
        <f t="shared" si="22"/>
        <v>18.948450000000001</v>
      </c>
      <c r="L56" s="26">
        <f t="shared" si="22"/>
        <v>0</v>
      </c>
      <c r="M56" s="26">
        <f t="shared" si="22"/>
        <v>57.502969999999998</v>
      </c>
      <c r="N56" s="26">
        <f t="shared" si="22"/>
        <v>0</v>
      </c>
      <c r="O56" s="26">
        <f t="shared" si="22"/>
        <v>220.3149937290101</v>
      </c>
      <c r="P56" s="26">
        <f t="shared" si="22"/>
        <v>0</v>
      </c>
      <c r="Q56" s="26">
        <f t="shared" si="22"/>
        <v>296.57300378901004</v>
      </c>
      <c r="R56" s="26">
        <f t="shared" si="22"/>
        <v>0.19340993999999956</v>
      </c>
      <c r="S56" s="27">
        <f>R56/(I56)</f>
        <v>3.2712317228898266E-2</v>
      </c>
      <c r="T56" s="10" t="s">
        <v>33</v>
      </c>
    </row>
    <row r="57" spans="1:20" ht="47.25" x14ac:dyDescent="0.25">
      <c r="A57" s="30" t="s">
        <v>108</v>
      </c>
      <c r="B57" s="64" t="s">
        <v>110</v>
      </c>
      <c r="C57" s="41" t="s">
        <v>111</v>
      </c>
      <c r="D57" s="63">
        <v>483.88459307200003</v>
      </c>
      <c r="E57" s="42">
        <v>181.20572934298997</v>
      </c>
      <c r="F57" s="33">
        <v>302.67886372901006</v>
      </c>
      <c r="G57" s="33">
        <f>I57+K57+M57+O57</f>
        <v>302.67886372901012</v>
      </c>
      <c r="H57" s="33">
        <f>J57+L57+N57+P57</f>
        <v>6.1058599399999993</v>
      </c>
      <c r="I57" s="33">
        <v>5.9124499999999998</v>
      </c>
      <c r="J57" s="33">
        <v>6.1058599399999993</v>
      </c>
      <c r="K57" s="33">
        <v>18.948450000000001</v>
      </c>
      <c r="L57" s="33">
        <v>0</v>
      </c>
      <c r="M57" s="33">
        <v>57.502969999999998</v>
      </c>
      <c r="N57" s="33">
        <v>0</v>
      </c>
      <c r="O57" s="33">
        <v>220.3149937290101</v>
      </c>
      <c r="P57" s="33">
        <v>0</v>
      </c>
      <c r="Q57" s="33">
        <f>F57-H57</f>
        <v>296.57300378901004</v>
      </c>
      <c r="R57" s="33">
        <f>H57-(I57)</f>
        <v>0.19340993999999956</v>
      </c>
      <c r="S57" s="34">
        <f>R57/(I57)</f>
        <v>3.2712317228898266E-2</v>
      </c>
      <c r="T57" s="35" t="s">
        <v>33</v>
      </c>
    </row>
    <row r="58" spans="1:20" ht="31.5" x14ac:dyDescent="0.25">
      <c r="A58" s="23" t="s">
        <v>112</v>
      </c>
      <c r="B58" s="28" t="s">
        <v>113</v>
      </c>
      <c r="C58" s="25" t="s">
        <v>32</v>
      </c>
      <c r="D58" s="26">
        <f t="shared" ref="D58:R58" si="23">SUM(D59:D61)</f>
        <v>922.74314060959455</v>
      </c>
      <c r="E58" s="26">
        <f t="shared" si="23"/>
        <v>374.72598723893555</v>
      </c>
      <c r="F58" s="26">
        <f t="shared" si="23"/>
        <v>548.017153370659</v>
      </c>
      <c r="G58" s="26">
        <f t="shared" si="23"/>
        <v>450.93343412200011</v>
      </c>
      <c r="H58" s="26">
        <f t="shared" si="23"/>
        <v>26.415968989999996</v>
      </c>
      <c r="I58" s="26">
        <f t="shared" si="23"/>
        <v>16.635354469999999</v>
      </c>
      <c r="J58" s="26">
        <f t="shared" si="23"/>
        <v>26.415968989999996</v>
      </c>
      <c r="K58" s="26">
        <f t="shared" si="23"/>
        <v>53.400999999999996</v>
      </c>
      <c r="L58" s="26">
        <f t="shared" si="23"/>
        <v>0</v>
      </c>
      <c r="M58" s="26">
        <f t="shared" si="23"/>
        <v>228.6816</v>
      </c>
      <c r="N58" s="26">
        <f t="shared" si="23"/>
        <v>0</v>
      </c>
      <c r="O58" s="26">
        <f t="shared" si="23"/>
        <v>152.21547965200006</v>
      </c>
      <c r="P58" s="26">
        <f t="shared" si="23"/>
        <v>0</v>
      </c>
      <c r="Q58" s="26">
        <f t="shared" si="23"/>
        <v>521.60699121065898</v>
      </c>
      <c r="R58" s="26">
        <f t="shared" si="23"/>
        <v>9.7748076899999994</v>
      </c>
      <c r="S58" s="27">
        <f>R58/(I58)</f>
        <v>0.58759238990835883</v>
      </c>
      <c r="T58" s="10" t="s">
        <v>33</v>
      </c>
    </row>
    <row r="59" spans="1:20" ht="47.25" customHeight="1" x14ac:dyDescent="0.25">
      <c r="A59" s="52" t="s">
        <v>112</v>
      </c>
      <c r="B59" s="65" t="s">
        <v>114</v>
      </c>
      <c r="C59" s="54" t="s">
        <v>115</v>
      </c>
      <c r="D59" s="48" t="s">
        <v>33</v>
      </c>
      <c r="E59" s="48" t="s">
        <v>33</v>
      </c>
      <c r="F59" s="48" t="s">
        <v>33</v>
      </c>
      <c r="G59" s="48" t="s">
        <v>33</v>
      </c>
      <c r="H59" s="48">
        <f>J59+L59+N59+P59</f>
        <v>5.8068299999999998E-3</v>
      </c>
      <c r="I59" s="48" t="s">
        <v>33</v>
      </c>
      <c r="J59" s="48">
        <v>5.8068299999999998E-3</v>
      </c>
      <c r="K59" s="48" t="s">
        <v>33</v>
      </c>
      <c r="L59" s="48">
        <v>0</v>
      </c>
      <c r="M59" s="48" t="s">
        <v>33</v>
      </c>
      <c r="N59" s="48">
        <v>0</v>
      </c>
      <c r="O59" s="48" t="s">
        <v>33</v>
      </c>
      <c r="P59" s="48">
        <v>0</v>
      </c>
      <c r="Q59" s="48" t="s">
        <v>33</v>
      </c>
      <c r="R59" s="48" t="s">
        <v>33</v>
      </c>
      <c r="S59" s="50" t="s">
        <v>33</v>
      </c>
      <c r="T59" s="51" t="s">
        <v>116</v>
      </c>
    </row>
    <row r="60" spans="1:20" ht="31.5" x14ac:dyDescent="0.25">
      <c r="A60" s="44" t="s">
        <v>112</v>
      </c>
      <c r="B60" s="57" t="s">
        <v>117</v>
      </c>
      <c r="C60" s="46" t="s">
        <v>118</v>
      </c>
      <c r="D60" s="49">
        <v>713.01643558600017</v>
      </c>
      <c r="E60" s="47">
        <v>276.23324935800008</v>
      </c>
      <c r="F60" s="48">
        <v>436.78318622800009</v>
      </c>
      <c r="G60" s="48">
        <f>I60+K60+M60+O60</f>
        <v>414.48658622800008</v>
      </c>
      <c r="H60" s="48">
        <f>J60+L60+N60+P60</f>
        <v>13.242919759999999</v>
      </c>
      <c r="I60" s="48">
        <v>6.1749999999999998</v>
      </c>
      <c r="J60" s="48">
        <v>13.242919759999999</v>
      </c>
      <c r="K60" s="48">
        <v>52.424999999999997</v>
      </c>
      <c r="L60" s="48">
        <v>0</v>
      </c>
      <c r="M60" s="48">
        <v>214.20500000000001</v>
      </c>
      <c r="N60" s="48">
        <v>0</v>
      </c>
      <c r="O60" s="48">
        <v>141.68158622800004</v>
      </c>
      <c r="P60" s="48">
        <v>0</v>
      </c>
      <c r="Q60" s="48">
        <f>F60-H60</f>
        <v>423.54026646800008</v>
      </c>
      <c r="R60" s="48">
        <f>H60-(I60)</f>
        <v>7.0679197599999997</v>
      </c>
      <c r="S60" s="50">
        <f t="shared" ref="S60:S65" si="24">R60/(I60)</f>
        <v>1.1446023902834008</v>
      </c>
      <c r="T60" s="51" t="s">
        <v>75</v>
      </c>
    </row>
    <row r="61" spans="1:20" ht="63" x14ac:dyDescent="0.25">
      <c r="A61" s="30" t="s">
        <v>112</v>
      </c>
      <c r="B61" s="66" t="s">
        <v>119</v>
      </c>
      <c r="C61" s="56" t="s">
        <v>120</v>
      </c>
      <c r="D61" s="42">
        <v>209.72670502359438</v>
      </c>
      <c r="E61" s="42">
        <v>98.492737880935465</v>
      </c>
      <c r="F61" s="33">
        <v>111.23396714265891</v>
      </c>
      <c r="G61" s="33">
        <f>I61+K61+M61+O61</f>
        <v>36.44684789400003</v>
      </c>
      <c r="H61" s="33">
        <f>J61+L61+N61+P61</f>
        <v>13.167242399999999</v>
      </c>
      <c r="I61" s="33">
        <v>10.46035447</v>
      </c>
      <c r="J61" s="33">
        <v>13.167242399999999</v>
      </c>
      <c r="K61" s="33">
        <v>0.97599999999999998</v>
      </c>
      <c r="L61" s="33">
        <v>0</v>
      </c>
      <c r="M61" s="33">
        <v>14.476600000000001</v>
      </c>
      <c r="N61" s="33">
        <v>0</v>
      </c>
      <c r="O61" s="33">
        <v>10.533893424000023</v>
      </c>
      <c r="P61" s="33">
        <v>0</v>
      </c>
      <c r="Q61" s="33">
        <f>F61-H61</f>
        <v>98.06672474265892</v>
      </c>
      <c r="R61" s="33">
        <f>H61-(I61)</f>
        <v>2.7068879299999988</v>
      </c>
      <c r="S61" s="34">
        <f t="shared" si="24"/>
        <v>0.25877592750449102</v>
      </c>
      <c r="T61" s="35" t="s">
        <v>121</v>
      </c>
    </row>
    <row r="62" spans="1:20" ht="31.5" x14ac:dyDescent="0.25">
      <c r="A62" s="23" t="s">
        <v>122</v>
      </c>
      <c r="B62" s="28" t="s">
        <v>123</v>
      </c>
      <c r="C62" s="25" t="s">
        <v>32</v>
      </c>
      <c r="D62" s="26">
        <f t="shared" ref="D62:R62" si="25">D63+D75+D76+D91</f>
        <v>7329.8886168472955</v>
      </c>
      <c r="E62" s="26">
        <f t="shared" si="25"/>
        <v>2199.5754293161904</v>
      </c>
      <c r="F62" s="26">
        <f t="shared" si="25"/>
        <v>5130.3131875311065</v>
      </c>
      <c r="G62" s="26">
        <f t="shared" si="25"/>
        <v>1744.4798756837158</v>
      </c>
      <c r="H62" s="26">
        <f t="shared" si="25"/>
        <v>155.93134187999999</v>
      </c>
      <c r="I62" s="26">
        <f t="shared" si="25"/>
        <v>67.713451226449976</v>
      </c>
      <c r="J62" s="26">
        <f t="shared" si="25"/>
        <v>155.93134187999999</v>
      </c>
      <c r="K62" s="26">
        <f t="shared" si="25"/>
        <v>134.27999993</v>
      </c>
      <c r="L62" s="26">
        <f t="shared" si="25"/>
        <v>0</v>
      </c>
      <c r="M62" s="26">
        <f t="shared" si="25"/>
        <v>596.48457678901957</v>
      </c>
      <c r="N62" s="26">
        <f t="shared" si="25"/>
        <v>0</v>
      </c>
      <c r="O62" s="26">
        <f t="shared" si="25"/>
        <v>946.0018477382464</v>
      </c>
      <c r="P62" s="26">
        <f t="shared" si="25"/>
        <v>0</v>
      </c>
      <c r="Q62" s="26">
        <f t="shared" si="25"/>
        <v>4974.5948731211056</v>
      </c>
      <c r="R62" s="26">
        <f t="shared" si="25"/>
        <v>88.004863183550029</v>
      </c>
      <c r="S62" s="27">
        <f t="shared" si="24"/>
        <v>1.2996658948787105</v>
      </c>
      <c r="T62" s="10" t="s">
        <v>33</v>
      </c>
    </row>
    <row r="63" spans="1:20" ht="47.25" x14ac:dyDescent="0.25">
      <c r="A63" s="23" t="s">
        <v>124</v>
      </c>
      <c r="B63" s="28" t="s">
        <v>125</v>
      </c>
      <c r="C63" s="25" t="s">
        <v>32</v>
      </c>
      <c r="D63" s="26">
        <f t="shared" ref="D63:R63" si="26">SUM(D64:D74)</f>
        <v>1258.750567156</v>
      </c>
      <c r="E63" s="26">
        <f t="shared" si="26"/>
        <v>410.74927345000003</v>
      </c>
      <c r="F63" s="26">
        <f t="shared" si="26"/>
        <v>848.00129370599984</v>
      </c>
      <c r="G63" s="26">
        <f t="shared" si="26"/>
        <v>592.50295998866989</v>
      </c>
      <c r="H63" s="26">
        <f t="shared" si="26"/>
        <v>105.85281978999998</v>
      </c>
      <c r="I63" s="26">
        <f t="shared" si="26"/>
        <v>17.157343710999985</v>
      </c>
      <c r="J63" s="26">
        <f t="shared" si="26"/>
        <v>105.85281978999998</v>
      </c>
      <c r="K63" s="26">
        <f t="shared" si="26"/>
        <v>7.8103867000000005</v>
      </c>
      <c r="L63" s="26">
        <f t="shared" si="26"/>
        <v>0</v>
      </c>
      <c r="M63" s="26">
        <f t="shared" si="26"/>
        <v>201.45823377100001</v>
      </c>
      <c r="N63" s="26">
        <f t="shared" si="26"/>
        <v>0</v>
      </c>
      <c r="O63" s="26">
        <f t="shared" si="26"/>
        <v>366.07699580666997</v>
      </c>
      <c r="P63" s="26">
        <f t="shared" si="26"/>
        <v>0</v>
      </c>
      <c r="Q63" s="26">
        <f t="shared" si="26"/>
        <v>742.36150138599999</v>
      </c>
      <c r="R63" s="26">
        <f t="shared" si="26"/>
        <v>88.482448609000016</v>
      </c>
      <c r="S63" s="27">
        <f t="shared" si="24"/>
        <v>5.1571181471565319</v>
      </c>
      <c r="T63" s="10" t="s">
        <v>33</v>
      </c>
    </row>
    <row r="64" spans="1:20" ht="31.5" x14ac:dyDescent="0.25">
      <c r="A64" s="44" t="s">
        <v>124</v>
      </c>
      <c r="B64" s="45" t="s">
        <v>126</v>
      </c>
      <c r="C64" s="46" t="s">
        <v>127</v>
      </c>
      <c r="D64" s="48">
        <v>35.323654957999992</v>
      </c>
      <c r="E64" s="47">
        <v>0</v>
      </c>
      <c r="F64" s="48">
        <v>35.323654957999992</v>
      </c>
      <c r="G64" s="48">
        <f>I64+K64+M64+O64</f>
        <v>34.679453857999988</v>
      </c>
      <c r="H64" s="48">
        <f>J64+L64+N64+P64</f>
        <v>0.81731261999999993</v>
      </c>
      <c r="I64" s="48">
        <v>0.190862639</v>
      </c>
      <c r="J64" s="48">
        <v>0.81731261999999993</v>
      </c>
      <c r="K64" s="48">
        <v>0.19086259999999999</v>
      </c>
      <c r="L64" s="48">
        <v>0</v>
      </c>
      <c r="M64" s="48">
        <v>2.1220741710000004</v>
      </c>
      <c r="N64" s="48">
        <v>0</v>
      </c>
      <c r="O64" s="48">
        <v>32.175654447999989</v>
      </c>
      <c r="P64" s="48">
        <v>0</v>
      </c>
      <c r="Q64" s="48">
        <f>F64-H64</f>
        <v>34.506342337999989</v>
      </c>
      <c r="R64" s="48">
        <f>H64-(I64)</f>
        <v>0.62644998099999993</v>
      </c>
      <c r="S64" s="50">
        <f t="shared" si="24"/>
        <v>3.2822032865216744</v>
      </c>
      <c r="T64" s="51" t="s">
        <v>75</v>
      </c>
    </row>
    <row r="65" spans="1:20" x14ac:dyDescent="0.25">
      <c r="A65" s="44" t="s">
        <v>124</v>
      </c>
      <c r="B65" s="67" t="s">
        <v>128</v>
      </c>
      <c r="C65" s="68" t="s">
        <v>129</v>
      </c>
      <c r="D65" s="48">
        <v>179.16668723200002</v>
      </c>
      <c r="E65" s="47">
        <v>167.55824026000002</v>
      </c>
      <c r="F65" s="48">
        <v>11.608446971999996</v>
      </c>
      <c r="G65" s="48">
        <f>I65+K65+M65+O65</f>
        <v>11.608446971999991</v>
      </c>
      <c r="H65" s="48">
        <f>J65+L65+N65+P65</f>
        <v>6.8234400000000001E-2</v>
      </c>
      <c r="I65" s="48">
        <v>11.608446971999991</v>
      </c>
      <c r="J65" s="48">
        <v>6.8234400000000001E-2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f>F65-H65</f>
        <v>11.540212571999996</v>
      </c>
      <c r="R65" s="48">
        <f>H65-(I65)</f>
        <v>-11.540212571999991</v>
      </c>
      <c r="S65" s="50">
        <f t="shared" si="24"/>
        <v>-0.99412200441931775</v>
      </c>
      <c r="T65" s="51" t="s">
        <v>75</v>
      </c>
    </row>
    <row r="66" spans="1:20" ht="52.5" customHeight="1" x14ac:dyDescent="0.25">
      <c r="A66" s="52" t="s">
        <v>124</v>
      </c>
      <c r="B66" s="53" t="s">
        <v>130</v>
      </c>
      <c r="C66" s="54" t="s">
        <v>131</v>
      </c>
      <c r="D66" s="48" t="s">
        <v>33</v>
      </c>
      <c r="E66" s="48" t="s">
        <v>33</v>
      </c>
      <c r="F66" s="48" t="s">
        <v>33</v>
      </c>
      <c r="G66" s="48" t="s">
        <v>33</v>
      </c>
      <c r="H66" s="48">
        <f t="shared" ref="H66:H74" si="27">J66+L66+N66+P66</f>
        <v>0.17232966999999999</v>
      </c>
      <c r="I66" s="48" t="s">
        <v>33</v>
      </c>
      <c r="J66" s="48">
        <v>0.17232966999999999</v>
      </c>
      <c r="K66" s="48" t="s">
        <v>33</v>
      </c>
      <c r="L66" s="48">
        <v>0</v>
      </c>
      <c r="M66" s="48" t="s">
        <v>33</v>
      </c>
      <c r="N66" s="48">
        <v>0</v>
      </c>
      <c r="O66" s="48" t="s">
        <v>33</v>
      </c>
      <c r="P66" s="48">
        <v>0</v>
      </c>
      <c r="Q66" s="48" t="s">
        <v>33</v>
      </c>
      <c r="R66" s="48" t="s">
        <v>33</v>
      </c>
      <c r="S66" s="50" t="s">
        <v>33</v>
      </c>
      <c r="T66" s="51" t="s">
        <v>58</v>
      </c>
    </row>
    <row r="67" spans="1:20" ht="31.5" x14ac:dyDescent="0.25">
      <c r="A67" s="44" t="s">
        <v>124</v>
      </c>
      <c r="B67" s="45" t="s">
        <v>132</v>
      </c>
      <c r="C67" s="46" t="s">
        <v>133</v>
      </c>
      <c r="D67" s="48">
        <v>185.94</v>
      </c>
      <c r="E67" s="47">
        <v>0</v>
      </c>
      <c r="F67" s="48">
        <v>185.94</v>
      </c>
      <c r="G67" s="48">
        <f>I67+K67+M67+O67</f>
        <v>176.86799999999997</v>
      </c>
      <c r="H67" s="48">
        <f t="shared" si="27"/>
        <v>16.815187149999996</v>
      </c>
      <c r="I67" s="48">
        <v>0.84903410000000001</v>
      </c>
      <c r="J67" s="48">
        <v>16.815187149999996</v>
      </c>
      <c r="K67" s="48">
        <v>0.84903410000000001</v>
      </c>
      <c r="L67" s="48">
        <v>0</v>
      </c>
      <c r="M67" s="48">
        <v>137.88623960000001</v>
      </c>
      <c r="N67" s="48">
        <v>0</v>
      </c>
      <c r="O67" s="48">
        <v>37.283692199999962</v>
      </c>
      <c r="P67" s="48">
        <v>0</v>
      </c>
      <c r="Q67" s="48">
        <f>F67-H67</f>
        <v>169.12481285000001</v>
      </c>
      <c r="R67" s="48">
        <f>H67-(I67)</f>
        <v>15.966153049999996</v>
      </c>
      <c r="S67" s="50">
        <f>R67/(I67)</f>
        <v>18.805078677051952</v>
      </c>
      <c r="T67" s="51" t="s">
        <v>75</v>
      </c>
    </row>
    <row r="68" spans="1:20" ht="31.5" x14ac:dyDescent="0.25">
      <c r="A68" s="44" t="s">
        <v>124</v>
      </c>
      <c r="B68" s="69" t="s">
        <v>134</v>
      </c>
      <c r="C68" s="70" t="s">
        <v>135</v>
      </c>
      <c r="D68" s="48">
        <v>15.83117388</v>
      </c>
      <c r="E68" s="47">
        <v>0</v>
      </c>
      <c r="F68" s="48">
        <v>15.83117388</v>
      </c>
      <c r="G68" s="48">
        <f>I68+K68+M68+O68</f>
        <v>15.83117388</v>
      </c>
      <c r="H68" s="48">
        <f t="shared" si="27"/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15.83117388</v>
      </c>
      <c r="P68" s="48">
        <v>0</v>
      </c>
      <c r="Q68" s="48">
        <f>F68-H68</f>
        <v>15.83117388</v>
      </c>
      <c r="R68" s="48">
        <f>H68-(I68)</f>
        <v>0</v>
      </c>
      <c r="S68" s="50">
        <v>0</v>
      </c>
      <c r="T68" s="51" t="s">
        <v>33</v>
      </c>
    </row>
    <row r="69" spans="1:20" ht="52.5" customHeight="1" x14ac:dyDescent="0.25">
      <c r="A69" s="52" t="s">
        <v>124</v>
      </c>
      <c r="B69" s="71" t="s">
        <v>136</v>
      </c>
      <c r="C69" s="72" t="s">
        <v>137</v>
      </c>
      <c r="D69" s="48" t="s">
        <v>33</v>
      </c>
      <c r="E69" s="48" t="s">
        <v>33</v>
      </c>
      <c r="F69" s="48" t="s">
        <v>33</v>
      </c>
      <c r="G69" s="48" t="s">
        <v>33</v>
      </c>
      <c r="H69" s="48">
        <f t="shared" si="27"/>
        <v>4.0697799999999999E-2</v>
      </c>
      <c r="I69" s="48" t="s">
        <v>33</v>
      </c>
      <c r="J69" s="48">
        <v>4.0697799999999999E-2</v>
      </c>
      <c r="K69" s="48" t="s">
        <v>33</v>
      </c>
      <c r="L69" s="48">
        <v>0</v>
      </c>
      <c r="M69" s="48" t="s">
        <v>33</v>
      </c>
      <c r="N69" s="48">
        <v>0</v>
      </c>
      <c r="O69" s="48" t="s">
        <v>33</v>
      </c>
      <c r="P69" s="48">
        <v>0</v>
      </c>
      <c r="Q69" s="48" t="s">
        <v>33</v>
      </c>
      <c r="R69" s="48" t="s">
        <v>33</v>
      </c>
      <c r="S69" s="50" t="s">
        <v>33</v>
      </c>
      <c r="T69" s="51" t="s">
        <v>138</v>
      </c>
    </row>
    <row r="70" spans="1:20" ht="31.5" x14ac:dyDescent="0.25">
      <c r="A70" s="44" t="s">
        <v>124</v>
      </c>
      <c r="B70" s="45" t="s">
        <v>139</v>
      </c>
      <c r="C70" s="46" t="s">
        <v>140</v>
      </c>
      <c r="D70" s="48">
        <v>45.631932927999998</v>
      </c>
      <c r="E70" s="47">
        <v>0</v>
      </c>
      <c r="F70" s="48">
        <v>45.631932927999998</v>
      </c>
      <c r="G70" s="48">
        <f>I70+K70+M70+O70</f>
        <v>43.66845551067</v>
      </c>
      <c r="H70" s="48">
        <f t="shared" si="27"/>
        <v>26.912126349999998</v>
      </c>
      <c r="I70" s="48">
        <v>0.45800000000000002</v>
      </c>
      <c r="J70" s="48">
        <v>26.912126349999998</v>
      </c>
      <c r="K70" s="48">
        <v>0.45800000000000002</v>
      </c>
      <c r="L70" s="48">
        <v>0</v>
      </c>
      <c r="M70" s="48">
        <v>5.0220000000000002</v>
      </c>
      <c r="N70" s="48">
        <v>0</v>
      </c>
      <c r="O70" s="48">
        <v>37.730455510669998</v>
      </c>
      <c r="P70" s="48">
        <v>0</v>
      </c>
      <c r="Q70" s="48">
        <f>F70-H70</f>
        <v>18.719806578</v>
      </c>
      <c r="R70" s="48">
        <f>H70-(I70)</f>
        <v>26.454126349999999</v>
      </c>
      <c r="S70" s="50">
        <f>R70/(I70)</f>
        <v>57.760101200873358</v>
      </c>
      <c r="T70" s="51" t="s">
        <v>75</v>
      </c>
    </row>
    <row r="71" spans="1:20" ht="31.5" x14ac:dyDescent="0.25">
      <c r="A71" s="44" t="s">
        <v>124</v>
      </c>
      <c r="B71" s="45" t="s">
        <v>141</v>
      </c>
      <c r="C71" s="46" t="s">
        <v>142</v>
      </c>
      <c r="D71" s="48">
        <v>23.749200000000002</v>
      </c>
      <c r="E71" s="47">
        <v>0</v>
      </c>
      <c r="F71" s="48">
        <v>23.749200000000002</v>
      </c>
      <c r="G71" s="48">
        <f>I71+K71+M71+O71</f>
        <v>21.749200000000002</v>
      </c>
      <c r="H71" s="48">
        <f t="shared" si="27"/>
        <v>0.93368037999999998</v>
      </c>
      <c r="I71" s="48">
        <v>0</v>
      </c>
      <c r="J71" s="48">
        <v>0.93368037999999998</v>
      </c>
      <c r="K71" s="48">
        <v>0</v>
      </c>
      <c r="L71" s="48">
        <v>0</v>
      </c>
      <c r="M71" s="48">
        <v>3.4689999999999999</v>
      </c>
      <c r="N71" s="48">
        <v>0</v>
      </c>
      <c r="O71" s="48">
        <v>18.280200000000001</v>
      </c>
      <c r="P71" s="48">
        <v>0</v>
      </c>
      <c r="Q71" s="48">
        <f>F71-H71</f>
        <v>22.815519620000003</v>
      </c>
      <c r="R71" s="48">
        <f>H71-(I71)</f>
        <v>0.93368037999999998</v>
      </c>
      <c r="S71" s="50">
        <v>1</v>
      </c>
      <c r="T71" s="51" t="s">
        <v>75</v>
      </c>
    </row>
    <row r="72" spans="1:20" ht="47.25" x14ac:dyDescent="0.25">
      <c r="A72" s="44" t="s">
        <v>124</v>
      </c>
      <c r="B72" s="45" t="s">
        <v>143</v>
      </c>
      <c r="C72" s="46" t="s">
        <v>144</v>
      </c>
      <c r="D72" s="48">
        <v>200.641837216</v>
      </c>
      <c r="E72" s="47">
        <v>129.18203714000001</v>
      </c>
      <c r="F72" s="48">
        <v>71.459800075999993</v>
      </c>
      <c r="G72" s="48">
        <f>I72+K72+M72+O72</f>
        <v>71.459800075999979</v>
      </c>
      <c r="H72" s="48">
        <f t="shared" si="27"/>
        <v>22.162674499999998</v>
      </c>
      <c r="I72" s="48">
        <v>1.9649999999999928</v>
      </c>
      <c r="J72" s="48">
        <v>22.162674499999998</v>
      </c>
      <c r="K72" s="48">
        <v>6.0964900000000002</v>
      </c>
      <c r="L72" s="48">
        <v>0</v>
      </c>
      <c r="M72" s="48">
        <v>27.928919999999998</v>
      </c>
      <c r="N72" s="48">
        <v>0</v>
      </c>
      <c r="O72" s="48">
        <v>35.469390075999989</v>
      </c>
      <c r="P72" s="48">
        <v>0</v>
      </c>
      <c r="Q72" s="48">
        <f>F72-H72</f>
        <v>49.297125575999999</v>
      </c>
      <c r="R72" s="48">
        <f>H72-(I72)</f>
        <v>20.197674500000005</v>
      </c>
      <c r="S72" s="50">
        <f t="shared" ref="S72:S100" si="28">R72/(I72)</f>
        <v>10.278714758269761</v>
      </c>
      <c r="T72" s="51" t="s">
        <v>75</v>
      </c>
    </row>
    <row r="73" spans="1:20" ht="47.25" x14ac:dyDescent="0.25">
      <c r="A73" s="44" t="s">
        <v>124</v>
      </c>
      <c r="B73" s="45" t="s">
        <v>145</v>
      </c>
      <c r="C73" s="46" t="s">
        <v>146</v>
      </c>
      <c r="D73" s="48">
        <v>151.277256542</v>
      </c>
      <c r="E73" s="47">
        <v>91.646516050000002</v>
      </c>
      <c r="F73" s="48">
        <v>59.630740492000001</v>
      </c>
      <c r="G73" s="48">
        <f>I73+K73+M73+O73</f>
        <v>59.630740491999994</v>
      </c>
      <c r="H73" s="48">
        <f t="shared" si="27"/>
        <v>37.261838399999995</v>
      </c>
      <c r="I73" s="48">
        <v>2.0859999999999999</v>
      </c>
      <c r="J73" s="48">
        <v>37.261838399999995</v>
      </c>
      <c r="K73" s="48">
        <v>0.216</v>
      </c>
      <c r="L73" s="48">
        <v>0</v>
      </c>
      <c r="M73" s="48">
        <v>7.2160000000000002</v>
      </c>
      <c r="N73" s="48">
        <v>0</v>
      </c>
      <c r="O73" s="48">
        <v>50.112740491999993</v>
      </c>
      <c r="P73" s="48">
        <v>0</v>
      </c>
      <c r="Q73" s="48">
        <f>F73-H73</f>
        <v>22.368902092000006</v>
      </c>
      <c r="R73" s="48">
        <f>H73-(I73)</f>
        <v>35.175838399999996</v>
      </c>
      <c r="S73" s="50">
        <f t="shared" si="28"/>
        <v>16.862818024928092</v>
      </c>
      <c r="T73" s="51" t="s">
        <v>75</v>
      </c>
    </row>
    <row r="74" spans="1:20" ht="47.25" x14ac:dyDescent="0.25">
      <c r="A74" s="30" t="s">
        <v>124</v>
      </c>
      <c r="B74" s="55" t="s">
        <v>147</v>
      </c>
      <c r="C74" s="41" t="s">
        <v>148</v>
      </c>
      <c r="D74" s="33">
        <v>421.18882439999999</v>
      </c>
      <c r="E74" s="42">
        <v>22.362480000000005</v>
      </c>
      <c r="F74" s="33">
        <v>398.82634439999998</v>
      </c>
      <c r="G74" s="33">
        <f>I74+K74+M74+O74</f>
        <v>157.00768919999999</v>
      </c>
      <c r="H74" s="33">
        <f t="shared" si="27"/>
        <v>0.66873852</v>
      </c>
      <c r="I74" s="33">
        <v>0</v>
      </c>
      <c r="J74" s="33">
        <v>0.66873852</v>
      </c>
      <c r="K74" s="33">
        <v>0</v>
      </c>
      <c r="L74" s="33">
        <v>0</v>
      </c>
      <c r="M74" s="33">
        <v>17.814</v>
      </c>
      <c r="N74" s="33">
        <v>0</v>
      </c>
      <c r="O74" s="33">
        <v>139.19368919999999</v>
      </c>
      <c r="P74" s="33">
        <v>0</v>
      </c>
      <c r="Q74" s="33">
        <f>F74-H74</f>
        <v>398.15760588000001</v>
      </c>
      <c r="R74" s="33">
        <f>H74-(I74)</f>
        <v>0.66873852</v>
      </c>
      <c r="S74" s="34">
        <v>1</v>
      </c>
      <c r="T74" s="35" t="s">
        <v>75</v>
      </c>
    </row>
    <row r="75" spans="1:20" ht="47.25" x14ac:dyDescent="0.25">
      <c r="A75" s="23" t="s">
        <v>149</v>
      </c>
      <c r="B75" s="28" t="s">
        <v>150</v>
      </c>
      <c r="C75" s="25" t="s">
        <v>32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7">
        <v>0</v>
      </c>
      <c r="T75" s="10" t="s">
        <v>33</v>
      </c>
    </row>
    <row r="76" spans="1:20" ht="47.25" x14ac:dyDescent="0.25">
      <c r="A76" s="23" t="s">
        <v>151</v>
      </c>
      <c r="B76" s="28" t="s">
        <v>152</v>
      </c>
      <c r="C76" s="25" t="s">
        <v>32</v>
      </c>
      <c r="D76" s="26">
        <f t="shared" ref="D76:R76" si="29">SUM(D77:D90)</f>
        <v>2900.4917561506923</v>
      </c>
      <c r="E76" s="26">
        <f t="shared" si="29"/>
        <v>1080.5155238584539</v>
      </c>
      <c r="F76" s="26">
        <f t="shared" si="29"/>
        <v>1819.9762322922386</v>
      </c>
      <c r="G76" s="26">
        <f t="shared" si="29"/>
        <v>538.38535216024991</v>
      </c>
      <c r="H76" s="26">
        <f t="shared" si="29"/>
        <v>22.996657399999997</v>
      </c>
      <c r="I76" s="26">
        <f t="shared" si="29"/>
        <v>15.756884430249984</v>
      </c>
      <c r="J76" s="26">
        <f t="shared" si="29"/>
        <v>22.996657399999997</v>
      </c>
      <c r="K76" s="26">
        <f t="shared" si="29"/>
        <v>90.084049230000005</v>
      </c>
      <c r="L76" s="26">
        <f t="shared" si="29"/>
        <v>0</v>
      </c>
      <c r="M76" s="26">
        <f t="shared" si="29"/>
        <v>235.73388046999997</v>
      </c>
      <c r="N76" s="26">
        <f t="shared" si="29"/>
        <v>0</v>
      </c>
      <c r="O76" s="26">
        <f t="shared" si="29"/>
        <v>196.81053803</v>
      </c>
      <c r="P76" s="26">
        <f t="shared" si="29"/>
        <v>0</v>
      </c>
      <c r="Q76" s="26">
        <f t="shared" si="29"/>
        <v>1796.9795748922384</v>
      </c>
      <c r="R76" s="26">
        <f t="shared" si="29"/>
        <v>7.2397729697500157</v>
      </c>
      <c r="S76" s="27">
        <f t="shared" si="28"/>
        <v>0.45946728884113269</v>
      </c>
      <c r="T76" s="10" t="s">
        <v>33</v>
      </c>
    </row>
    <row r="77" spans="1:20" ht="31.5" x14ac:dyDescent="0.25">
      <c r="A77" s="44" t="s">
        <v>151</v>
      </c>
      <c r="B77" s="45" t="s">
        <v>153</v>
      </c>
      <c r="C77" s="70" t="s">
        <v>154</v>
      </c>
      <c r="D77" s="48">
        <v>313.75069999999994</v>
      </c>
      <c r="E77" s="47">
        <v>64.115558710000016</v>
      </c>
      <c r="F77" s="48">
        <v>249.63514128999992</v>
      </c>
      <c r="G77" s="48">
        <f t="shared" ref="G77:H90" si="30">I77+K77+M77+O77</f>
        <v>108.94014538</v>
      </c>
      <c r="H77" s="48">
        <f t="shared" si="30"/>
        <v>1.9326929799999999</v>
      </c>
      <c r="I77" s="48">
        <v>0</v>
      </c>
      <c r="J77" s="48">
        <v>1.9326929799999999</v>
      </c>
      <c r="K77" s="48">
        <v>21.671959999999999</v>
      </c>
      <c r="L77" s="48">
        <v>0</v>
      </c>
      <c r="M77" s="48">
        <v>52.927210000000002</v>
      </c>
      <c r="N77" s="48">
        <v>0</v>
      </c>
      <c r="O77" s="48">
        <v>34.340975380000003</v>
      </c>
      <c r="P77" s="48">
        <v>0</v>
      </c>
      <c r="Q77" s="48">
        <f t="shared" ref="Q77:Q90" si="31">F77-H77</f>
        <v>247.70244830999991</v>
      </c>
      <c r="R77" s="48">
        <f t="shared" ref="R77:R90" si="32">H77-(I77)</f>
        <v>1.9326929799999999</v>
      </c>
      <c r="S77" s="50">
        <v>1</v>
      </c>
      <c r="T77" s="51" t="s">
        <v>75</v>
      </c>
    </row>
    <row r="78" spans="1:20" ht="31.5" x14ac:dyDescent="0.25">
      <c r="A78" s="44" t="s">
        <v>151</v>
      </c>
      <c r="B78" s="45" t="s">
        <v>155</v>
      </c>
      <c r="C78" s="70" t="s">
        <v>156</v>
      </c>
      <c r="D78" s="48">
        <v>186.41013648299997</v>
      </c>
      <c r="E78" s="47">
        <v>28.786782087999995</v>
      </c>
      <c r="F78" s="48">
        <v>157.62335439499998</v>
      </c>
      <c r="G78" s="48">
        <f t="shared" si="30"/>
        <v>44.351022266000001</v>
      </c>
      <c r="H78" s="48">
        <f t="shared" si="30"/>
        <v>0.75746506000000002</v>
      </c>
      <c r="I78" s="48">
        <v>0</v>
      </c>
      <c r="J78" s="48">
        <v>0.75746506000000002</v>
      </c>
      <c r="K78" s="48">
        <v>11.235648669999998</v>
      </c>
      <c r="L78" s="48">
        <v>0</v>
      </c>
      <c r="M78" s="48">
        <v>17.376919999999998</v>
      </c>
      <c r="N78" s="48">
        <v>0</v>
      </c>
      <c r="O78" s="48">
        <v>15.738453596000006</v>
      </c>
      <c r="P78" s="48">
        <v>0</v>
      </c>
      <c r="Q78" s="48">
        <f t="shared" si="31"/>
        <v>156.86588933499999</v>
      </c>
      <c r="R78" s="48">
        <f>H78-(I78)</f>
        <v>0.75746506000000002</v>
      </c>
      <c r="S78" s="50">
        <v>1</v>
      </c>
      <c r="T78" s="51" t="s">
        <v>75</v>
      </c>
    </row>
    <row r="79" spans="1:20" ht="63" x14ac:dyDescent="0.25">
      <c r="A79" s="44" t="s">
        <v>151</v>
      </c>
      <c r="B79" s="45" t="s">
        <v>157</v>
      </c>
      <c r="C79" s="70" t="s">
        <v>158</v>
      </c>
      <c r="D79" s="48">
        <v>215.0130382774</v>
      </c>
      <c r="E79" s="47">
        <v>151.16712268800001</v>
      </c>
      <c r="F79" s="48">
        <v>63.845915589400001</v>
      </c>
      <c r="G79" s="48">
        <f t="shared" si="30"/>
        <v>4.6503614019999953</v>
      </c>
      <c r="H79" s="48">
        <f t="shared" si="30"/>
        <v>1.50586368</v>
      </c>
      <c r="I79" s="48">
        <v>4.6503614019999953</v>
      </c>
      <c r="J79" s="48">
        <v>1.50586368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f t="shared" si="31"/>
        <v>62.340051909400003</v>
      </c>
      <c r="R79" s="48">
        <f t="shared" si="32"/>
        <v>-3.1444977219999952</v>
      </c>
      <c r="S79" s="50">
        <f t="shared" si="28"/>
        <v>-0.67618351568280943</v>
      </c>
      <c r="T79" s="51" t="s">
        <v>121</v>
      </c>
    </row>
    <row r="80" spans="1:20" ht="31.5" x14ac:dyDescent="0.25">
      <c r="A80" s="44" t="s">
        <v>151</v>
      </c>
      <c r="B80" s="45" t="s">
        <v>159</v>
      </c>
      <c r="C80" s="70" t="s">
        <v>160</v>
      </c>
      <c r="D80" s="48">
        <v>80.82277972</v>
      </c>
      <c r="E80" s="47">
        <v>62.178350929999993</v>
      </c>
      <c r="F80" s="48">
        <v>18.644428790000003</v>
      </c>
      <c r="G80" s="48">
        <f t="shared" si="30"/>
        <v>18.644428790000003</v>
      </c>
      <c r="H80" s="48">
        <f t="shared" si="30"/>
        <v>0.02</v>
      </c>
      <c r="I80" s="48">
        <v>0</v>
      </c>
      <c r="J80" s="48">
        <v>0.02</v>
      </c>
      <c r="K80" s="48">
        <v>1.5744400000000001</v>
      </c>
      <c r="L80" s="48">
        <v>0</v>
      </c>
      <c r="M80" s="48">
        <v>9.975200000000001</v>
      </c>
      <c r="N80" s="48">
        <v>0</v>
      </c>
      <c r="O80" s="48">
        <v>7.0947887900000026</v>
      </c>
      <c r="P80" s="48">
        <v>0</v>
      </c>
      <c r="Q80" s="48">
        <f t="shared" si="31"/>
        <v>18.624428790000003</v>
      </c>
      <c r="R80" s="48">
        <f t="shared" si="32"/>
        <v>0.02</v>
      </c>
      <c r="S80" s="50">
        <v>1</v>
      </c>
      <c r="T80" s="51" t="s">
        <v>75</v>
      </c>
    </row>
    <row r="81" spans="1:20" ht="31.5" x14ac:dyDescent="0.25">
      <c r="A81" s="44" t="s">
        <v>151</v>
      </c>
      <c r="B81" s="45" t="s">
        <v>161</v>
      </c>
      <c r="C81" s="70" t="s">
        <v>162</v>
      </c>
      <c r="D81" s="48">
        <v>167.343675074</v>
      </c>
      <c r="E81" s="47">
        <v>83.829653841999999</v>
      </c>
      <c r="F81" s="48">
        <v>83.514021232000005</v>
      </c>
      <c r="G81" s="48">
        <f t="shared" si="30"/>
        <v>11.670486904000006</v>
      </c>
      <c r="H81" s="48">
        <f t="shared" si="30"/>
        <v>2.2924490999999998</v>
      </c>
      <c r="I81" s="48">
        <v>4.620897778000006</v>
      </c>
      <c r="J81" s="48">
        <v>2.2924490999999998</v>
      </c>
      <c r="K81" s="48">
        <v>0.8992</v>
      </c>
      <c r="L81" s="48">
        <v>0</v>
      </c>
      <c r="M81" s="48">
        <v>4.2178000000000004</v>
      </c>
      <c r="N81" s="48">
        <v>0</v>
      </c>
      <c r="O81" s="48">
        <v>1.9325891259999999</v>
      </c>
      <c r="P81" s="48">
        <v>0</v>
      </c>
      <c r="Q81" s="48">
        <f t="shared" si="31"/>
        <v>81.221572132000006</v>
      </c>
      <c r="R81" s="48">
        <f t="shared" si="32"/>
        <v>-2.3284486780000062</v>
      </c>
      <c r="S81" s="50">
        <f t="shared" si="28"/>
        <v>-0.50389530127363991</v>
      </c>
      <c r="T81" s="51" t="s">
        <v>82</v>
      </c>
    </row>
    <row r="82" spans="1:20" ht="31.5" x14ac:dyDescent="0.25">
      <c r="A82" s="44" t="s">
        <v>151</v>
      </c>
      <c r="B82" s="45" t="s">
        <v>163</v>
      </c>
      <c r="C82" s="70" t="s">
        <v>164</v>
      </c>
      <c r="D82" s="48">
        <v>52.264607888</v>
      </c>
      <c r="E82" s="47">
        <v>0</v>
      </c>
      <c r="F82" s="48">
        <v>52.264607888</v>
      </c>
      <c r="G82" s="48">
        <f t="shared" si="30"/>
        <v>52.264607888</v>
      </c>
      <c r="H82" s="48">
        <f t="shared" si="30"/>
        <v>0.27557209999999999</v>
      </c>
      <c r="I82" s="48">
        <v>0</v>
      </c>
      <c r="J82" s="48">
        <v>0.27557209999999999</v>
      </c>
      <c r="K82" s="48">
        <v>9.7468005600000005</v>
      </c>
      <c r="L82" s="48">
        <v>0</v>
      </c>
      <c r="M82" s="48">
        <v>22.738679999999999</v>
      </c>
      <c r="N82" s="48">
        <v>0</v>
      </c>
      <c r="O82" s="48">
        <v>19.779127328000005</v>
      </c>
      <c r="P82" s="48">
        <v>0</v>
      </c>
      <c r="Q82" s="48">
        <f t="shared" si="31"/>
        <v>51.989035788000002</v>
      </c>
      <c r="R82" s="48">
        <f t="shared" si="32"/>
        <v>0.27557209999999999</v>
      </c>
      <c r="S82" s="50">
        <v>1</v>
      </c>
      <c r="T82" s="51" t="s">
        <v>82</v>
      </c>
    </row>
    <row r="83" spans="1:20" ht="31.5" x14ac:dyDescent="0.25">
      <c r="A83" s="44" t="s">
        <v>151</v>
      </c>
      <c r="B83" s="45" t="s">
        <v>165</v>
      </c>
      <c r="C83" s="70" t="s">
        <v>166</v>
      </c>
      <c r="D83" s="48">
        <v>136.93549514</v>
      </c>
      <c r="E83" s="47">
        <v>65.927466319999994</v>
      </c>
      <c r="F83" s="48">
        <v>71.008028820000007</v>
      </c>
      <c r="G83" s="48">
        <f t="shared" si="30"/>
        <v>23.035904979999998</v>
      </c>
      <c r="H83" s="48">
        <f t="shared" si="30"/>
        <v>0.03</v>
      </c>
      <c r="I83" s="48">
        <v>1.4999999999999999E-2</v>
      </c>
      <c r="J83" s="48">
        <v>0.03</v>
      </c>
      <c r="K83" s="48">
        <v>4.4390000000000001</v>
      </c>
      <c r="L83" s="48">
        <v>0</v>
      </c>
      <c r="M83" s="48">
        <v>6.21096</v>
      </c>
      <c r="N83" s="48">
        <v>0</v>
      </c>
      <c r="O83" s="48">
        <v>12.370944979999997</v>
      </c>
      <c r="P83" s="48">
        <v>0</v>
      </c>
      <c r="Q83" s="48">
        <f t="shared" si="31"/>
        <v>70.978028820000006</v>
      </c>
      <c r="R83" s="48">
        <f t="shared" si="32"/>
        <v>1.4999999999999999E-2</v>
      </c>
      <c r="S83" s="50">
        <f t="shared" si="28"/>
        <v>1</v>
      </c>
      <c r="T83" s="51" t="s">
        <v>82</v>
      </c>
    </row>
    <row r="84" spans="1:20" ht="47.25" x14ac:dyDescent="0.25">
      <c r="A84" s="44" t="s">
        <v>151</v>
      </c>
      <c r="B84" s="45" t="s">
        <v>167</v>
      </c>
      <c r="C84" s="70" t="s">
        <v>168</v>
      </c>
      <c r="D84" s="48">
        <v>171.46098276097325</v>
      </c>
      <c r="E84" s="47">
        <v>53.600720896834062</v>
      </c>
      <c r="F84" s="48">
        <v>117.86026186413919</v>
      </c>
      <c r="G84" s="48">
        <f t="shared" si="30"/>
        <v>1.2104400000000024</v>
      </c>
      <c r="H84" s="48">
        <f t="shared" si="30"/>
        <v>0.57495888000000006</v>
      </c>
      <c r="I84" s="48">
        <v>1.2104400000000024</v>
      </c>
      <c r="J84" s="48">
        <v>0.57495888000000006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f t="shared" si="31"/>
        <v>117.28530298413919</v>
      </c>
      <c r="R84" s="48">
        <f t="shared" si="32"/>
        <v>-0.63548112000000234</v>
      </c>
      <c r="S84" s="50">
        <f t="shared" si="28"/>
        <v>-0.52500009913750456</v>
      </c>
      <c r="T84" s="51" t="s">
        <v>169</v>
      </c>
    </row>
    <row r="85" spans="1:20" ht="47.25" x14ac:dyDescent="0.25">
      <c r="A85" s="44" t="s">
        <v>151</v>
      </c>
      <c r="B85" s="45" t="s">
        <v>170</v>
      </c>
      <c r="C85" s="70" t="s">
        <v>171</v>
      </c>
      <c r="D85" s="48">
        <v>131.079796784</v>
      </c>
      <c r="E85" s="47">
        <v>130.309036784</v>
      </c>
      <c r="F85" s="48">
        <v>0.770760000000001</v>
      </c>
      <c r="G85" s="48">
        <f t="shared" si="30"/>
        <v>0.77076000000000022</v>
      </c>
      <c r="H85" s="48">
        <f t="shared" si="30"/>
        <v>0</v>
      </c>
      <c r="I85" s="48">
        <v>0.77076000000000022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f t="shared" si="31"/>
        <v>0.770760000000001</v>
      </c>
      <c r="R85" s="48">
        <f t="shared" si="32"/>
        <v>-0.77076000000000022</v>
      </c>
      <c r="S85" s="50">
        <f t="shared" si="28"/>
        <v>-1</v>
      </c>
      <c r="T85" s="51" t="s">
        <v>169</v>
      </c>
    </row>
    <row r="86" spans="1:20" ht="31.5" x14ac:dyDescent="0.25">
      <c r="A86" s="44" t="s">
        <v>151</v>
      </c>
      <c r="B86" s="45" t="s">
        <v>172</v>
      </c>
      <c r="C86" s="70" t="s">
        <v>173</v>
      </c>
      <c r="D86" s="48">
        <v>282.31409908300003</v>
      </c>
      <c r="E86" s="47">
        <v>164.82655175608878</v>
      </c>
      <c r="F86" s="48">
        <v>117.48754732691125</v>
      </c>
      <c r="G86" s="48">
        <f t="shared" si="30"/>
        <v>63.678427132249979</v>
      </c>
      <c r="H86" s="48">
        <f t="shared" si="30"/>
        <v>0.83760000000000001</v>
      </c>
      <c r="I86" s="48">
        <v>4.613591024997004E-2</v>
      </c>
      <c r="J86" s="48">
        <v>0.83760000000000001</v>
      </c>
      <c r="K86" s="48">
        <v>11.000999999999999</v>
      </c>
      <c r="L86" s="48">
        <v>0</v>
      </c>
      <c r="M86" s="48">
        <v>25.239000000000001</v>
      </c>
      <c r="N86" s="48">
        <v>0</v>
      </c>
      <c r="O86" s="48">
        <v>27.392291222000008</v>
      </c>
      <c r="P86" s="48">
        <v>0</v>
      </c>
      <c r="Q86" s="48">
        <f t="shared" si="31"/>
        <v>116.64994732691126</v>
      </c>
      <c r="R86" s="48">
        <f t="shared" si="32"/>
        <v>0.79146408975003002</v>
      </c>
      <c r="S86" s="50">
        <f t="shared" si="28"/>
        <v>17.1550552587297</v>
      </c>
      <c r="T86" s="73" t="s">
        <v>174</v>
      </c>
    </row>
    <row r="87" spans="1:20" ht="47.25" x14ac:dyDescent="0.25">
      <c r="A87" s="44" t="s">
        <v>151</v>
      </c>
      <c r="B87" s="45" t="s">
        <v>175</v>
      </c>
      <c r="C87" s="70" t="s">
        <v>176</v>
      </c>
      <c r="D87" s="48">
        <v>551.9275702356</v>
      </c>
      <c r="E87" s="47">
        <v>219.53449308779693</v>
      </c>
      <c r="F87" s="48">
        <v>332.39307714780307</v>
      </c>
      <c r="G87" s="48">
        <f t="shared" si="30"/>
        <v>67.485307245999991</v>
      </c>
      <c r="H87" s="48">
        <f t="shared" si="30"/>
        <v>0.91643600000000003</v>
      </c>
      <c r="I87" s="48">
        <v>1.2221293400000068</v>
      </c>
      <c r="J87" s="48">
        <v>0.91643600000000003</v>
      </c>
      <c r="K87" s="48">
        <v>11.494999999999999</v>
      </c>
      <c r="L87" s="48">
        <v>0</v>
      </c>
      <c r="M87" s="48">
        <v>34.204110469999996</v>
      </c>
      <c r="N87" s="48">
        <v>0</v>
      </c>
      <c r="O87" s="48">
        <v>20.564067435999988</v>
      </c>
      <c r="P87" s="48">
        <v>0</v>
      </c>
      <c r="Q87" s="48">
        <f t="shared" si="31"/>
        <v>331.47664114780309</v>
      </c>
      <c r="R87" s="48">
        <f t="shared" si="32"/>
        <v>-0.30569334000000681</v>
      </c>
      <c r="S87" s="50">
        <f t="shared" si="28"/>
        <v>-0.25013174137526645</v>
      </c>
      <c r="T87" s="51" t="s">
        <v>169</v>
      </c>
    </row>
    <row r="88" spans="1:20" ht="47.25" x14ac:dyDescent="0.25">
      <c r="A88" s="44" t="s">
        <v>151</v>
      </c>
      <c r="B88" s="45" t="s">
        <v>177</v>
      </c>
      <c r="C88" s="70" t="s">
        <v>178</v>
      </c>
      <c r="D88" s="48">
        <v>130.44159499599999</v>
      </c>
      <c r="E88" s="47">
        <v>24.507598479999999</v>
      </c>
      <c r="F88" s="48">
        <v>105.93399651599999</v>
      </c>
      <c r="G88" s="48">
        <f t="shared" si="30"/>
        <v>0.98328000000000249</v>
      </c>
      <c r="H88" s="48">
        <f t="shared" si="30"/>
        <v>0.44001779999999996</v>
      </c>
      <c r="I88" s="48">
        <v>0.98328000000000249</v>
      </c>
      <c r="J88" s="48">
        <v>0.44001779999999996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f t="shared" si="31"/>
        <v>105.49397871599999</v>
      </c>
      <c r="R88" s="48">
        <f t="shared" si="32"/>
        <v>-0.54326220000000247</v>
      </c>
      <c r="S88" s="50">
        <f t="shared" si="28"/>
        <v>-0.5525000000000011</v>
      </c>
      <c r="T88" s="51" t="s">
        <v>169</v>
      </c>
    </row>
    <row r="89" spans="1:20" ht="47.25" x14ac:dyDescent="0.25">
      <c r="A89" s="44" t="s">
        <v>151</v>
      </c>
      <c r="B89" s="45" t="s">
        <v>179</v>
      </c>
      <c r="C89" s="70" t="s">
        <v>180</v>
      </c>
      <c r="D89" s="48">
        <v>344.77774226571955</v>
      </c>
      <c r="E89" s="47">
        <v>31.732188275734302</v>
      </c>
      <c r="F89" s="48">
        <v>313.04555398998525</v>
      </c>
      <c r="G89" s="48">
        <f t="shared" si="30"/>
        <v>98.893380171999979</v>
      </c>
      <c r="H89" s="48">
        <f t="shared" si="30"/>
        <v>1.2347568000000002</v>
      </c>
      <c r="I89" s="48">
        <v>2.2378800000000001</v>
      </c>
      <c r="J89" s="48">
        <v>1.2347568000000002</v>
      </c>
      <c r="K89" s="48">
        <v>11.513</v>
      </c>
      <c r="L89" s="48">
        <v>0</v>
      </c>
      <c r="M89" s="48">
        <v>43.249000000000002</v>
      </c>
      <c r="N89" s="48">
        <v>0</v>
      </c>
      <c r="O89" s="48">
        <v>41.893500171999982</v>
      </c>
      <c r="P89" s="48">
        <v>0</v>
      </c>
      <c r="Q89" s="48">
        <f t="shared" si="31"/>
        <v>311.81079718998524</v>
      </c>
      <c r="R89" s="48">
        <f t="shared" si="32"/>
        <v>-1.0031231999999999</v>
      </c>
      <c r="S89" s="50">
        <f t="shared" si="28"/>
        <v>-0.44824709099683624</v>
      </c>
      <c r="T89" s="51" t="s">
        <v>169</v>
      </c>
    </row>
    <row r="90" spans="1:20" ht="31.5" x14ac:dyDescent="0.25">
      <c r="A90" s="30" t="s">
        <v>151</v>
      </c>
      <c r="B90" s="55" t="s">
        <v>181</v>
      </c>
      <c r="C90" s="41" t="s">
        <v>182</v>
      </c>
      <c r="D90" s="33">
        <v>135.949537443</v>
      </c>
      <c r="E90" s="42">
        <v>0</v>
      </c>
      <c r="F90" s="33">
        <v>135.949537443</v>
      </c>
      <c r="G90" s="33">
        <f t="shared" si="30"/>
        <v>41.806799999999996</v>
      </c>
      <c r="H90" s="33">
        <f t="shared" si="30"/>
        <v>12.178844999999999</v>
      </c>
      <c r="I90" s="33">
        <v>0</v>
      </c>
      <c r="J90" s="33">
        <v>12.178844999999999</v>
      </c>
      <c r="K90" s="33">
        <v>6.508</v>
      </c>
      <c r="L90" s="33">
        <v>0</v>
      </c>
      <c r="M90" s="33">
        <v>19.594999999999999</v>
      </c>
      <c r="N90" s="33">
        <v>0</v>
      </c>
      <c r="O90" s="33">
        <v>15.703799999999994</v>
      </c>
      <c r="P90" s="33">
        <v>0</v>
      </c>
      <c r="Q90" s="33">
        <f t="shared" si="31"/>
        <v>123.770692443</v>
      </c>
      <c r="R90" s="33">
        <f t="shared" si="32"/>
        <v>12.178844999999999</v>
      </c>
      <c r="S90" s="34">
        <v>1</v>
      </c>
      <c r="T90" s="35" t="s">
        <v>174</v>
      </c>
    </row>
    <row r="91" spans="1:20" ht="47.25" x14ac:dyDescent="0.25">
      <c r="A91" s="23" t="s">
        <v>183</v>
      </c>
      <c r="B91" s="28" t="s">
        <v>184</v>
      </c>
      <c r="C91" s="25" t="s">
        <v>32</v>
      </c>
      <c r="D91" s="26">
        <f t="shared" ref="D91:R91" si="33">SUM(D92:D129)</f>
        <v>3170.6462935406034</v>
      </c>
      <c r="E91" s="26">
        <f t="shared" si="33"/>
        <v>708.31063200773644</v>
      </c>
      <c r="F91" s="26">
        <f t="shared" si="33"/>
        <v>2462.3356615328676</v>
      </c>
      <c r="G91" s="26">
        <f t="shared" si="33"/>
        <v>613.59156353479614</v>
      </c>
      <c r="H91" s="26">
        <f t="shared" si="33"/>
        <v>27.08186469</v>
      </c>
      <c r="I91" s="26">
        <f t="shared" si="33"/>
        <v>34.799223085200005</v>
      </c>
      <c r="J91" s="26">
        <f t="shared" si="33"/>
        <v>27.08186469</v>
      </c>
      <c r="K91" s="26">
        <f t="shared" si="33"/>
        <v>36.385563999999995</v>
      </c>
      <c r="L91" s="26">
        <f t="shared" si="33"/>
        <v>0</v>
      </c>
      <c r="M91" s="26">
        <f t="shared" si="33"/>
        <v>159.29246254801959</v>
      </c>
      <c r="N91" s="26">
        <f t="shared" si="33"/>
        <v>0</v>
      </c>
      <c r="O91" s="26">
        <f t="shared" si="33"/>
        <v>383.11431390157639</v>
      </c>
      <c r="P91" s="26">
        <f t="shared" si="33"/>
        <v>0</v>
      </c>
      <c r="Q91" s="26">
        <f t="shared" si="33"/>
        <v>2435.2537968428674</v>
      </c>
      <c r="R91" s="26">
        <f t="shared" si="33"/>
        <v>-7.7173583952000051</v>
      </c>
      <c r="S91" s="27">
        <f t="shared" si="28"/>
        <v>-0.22176812327980311</v>
      </c>
      <c r="T91" s="10" t="s">
        <v>33</v>
      </c>
    </row>
    <row r="92" spans="1:20" ht="78.75" x14ac:dyDescent="0.25">
      <c r="A92" s="44" t="s">
        <v>183</v>
      </c>
      <c r="B92" s="45" t="s">
        <v>185</v>
      </c>
      <c r="C92" s="46" t="s">
        <v>186</v>
      </c>
      <c r="D92" s="48">
        <v>293.55357750220003</v>
      </c>
      <c r="E92" s="47">
        <v>77.521946229999998</v>
      </c>
      <c r="F92" s="48">
        <v>216.03163127220003</v>
      </c>
      <c r="G92" s="48">
        <f t="shared" ref="G92:H126" si="34">I92+K92+M92+O92</f>
        <v>1.2250000000000001</v>
      </c>
      <c r="H92" s="48">
        <f t="shared" si="34"/>
        <v>8.1972779999999995E-2</v>
      </c>
      <c r="I92" s="48">
        <v>0.30625000000000002</v>
      </c>
      <c r="J92" s="48">
        <v>8.1972779999999995E-2</v>
      </c>
      <c r="K92" s="48">
        <v>0.30625000000000002</v>
      </c>
      <c r="L92" s="48">
        <v>0</v>
      </c>
      <c r="M92" s="48">
        <v>0.30625000000000002</v>
      </c>
      <c r="N92" s="48">
        <v>0</v>
      </c>
      <c r="O92" s="48">
        <v>0.30625000000000002</v>
      </c>
      <c r="P92" s="48">
        <v>0</v>
      </c>
      <c r="Q92" s="48">
        <f t="shared" ref="Q92:Q126" si="35">F92-H92</f>
        <v>215.94965849220003</v>
      </c>
      <c r="R92" s="48">
        <f t="shared" ref="R92:R126" si="36">H92-(I92)</f>
        <v>-0.22427722000000003</v>
      </c>
      <c r="S92" s="50">
        <f t="shared" si="28"/>
        <v>-0.73233377959183676</v>
      </c>
      <c r="T92" s="51" t="s">
        <v>82</v>
      </c>
    </row>
    <row r="93" spans="1:20" ht="47.25" x14ac:dyDescent="0.25">
      <c r="A93" s="44" t="s">
        <v>183</v>
      </c>
      <c r="B93" s="45" t="s">
        <v>187</v>
      </c>
      <c r="C93" s="70" t="s">
        <v>188</v>
      </c>
      <c r="D93" s="47">
        <v>94.194123047999994</v>
      </c>
      <c r="E93" s="47">
        <v>94.05247984799999</v>
      </c>
      <c r="F93" s="48">
        <v>0.1416432000000043</v>
      </c>
      <c r="G93" s="48">
        <f t="shared" si="34"/>
        <v>0.14164320000000588</v>
      </c>
      <c r="H93" s="48">
        <f t="shared" si="34"/>
        <v>0.62413199999999991</v>
      </c>
      <c r="I93" s="48">
        <v>0.14164320000000588</v>
      </c>
      <c r="J93" s="48">
        <v>0.62413199999999991</v>
      </c>
      <c r="K93" s="48">
        <v>0</v>
      </c>
      <c r="L93" s="48">
        <v>0</v>
      </c>
      <c r="M93" s="47">
        <v>0</v>
      </c>
      <c r="N93" s="48">
        <v>0</v>
      </c>
      <c r="O93" s="47">
        <v>0</v>
      </c>
      <c r="P93" s="48">
        <v>0</v>
      </c>
      <c r="Q93" s="48">
        <f t="shared" si="35"/>
        <v>-0.48248879999999561</v>
      </c>
      <c r="R93" s="48">
        <f t="shared" si="36"/>
        <v>0.48248879999999406</v>
      </c>
      <c r="S93" s="50">
        <f t="shared" si="28"/>
        <v>3.4063675488832081</v>
      </c>
      <c r="T93" s="51" t="s">
        <v>75</v>
      </c>
    </row>
    <row r="94" spans="1:20" ht="47.25" x14ac:dyDescent="0.25">
      <c r="A94" s="44" t="s">
        <v>183</v>
      </c>
      <c r="B94" s="74" t="s">
        <v>189</v>
      </c>
      <c r="C94" s="75" t="s">
        <v>190</v>
      </c>
      <c r="D94" s="59">
        <v>224.08759464800002</v>
      </c>
      <c r="E94" s="47">
        <v>5.1599999980000177</v>
      </c>
      <c r="F94" s="48">
        <v>218.92759465</v>
      </c>
      <c r="G94" s="48">
        <f t="shared" si="34"/>
        <v>197.31764802999999</v>
      </c>
      <c r="H94" s="48">
        <f t="shared" si="34"/>
        <v>0.81360904000000001</v>
      </c>
      <c r="I94" s="48">
        <v>0.70702999999999994</v>
      </c>
      <c r="J94" s="48">
        <v>0.81360904000000001</v>
      </c>
      <c r="K94" s="48">
        <v>34.017733999999997</v>
      </c>
      <c r="L94" s="48">
        <v>0</v>
      </c>
      <c r="M94" s="48">
        <v>137.68585403</v>
      </c>
      <c r="N94" s="48">
        <v>0</v>
      </c>
      <c r="O94" s="48">
        <v>24.907029999999992</v>
      </c>
      <c r="P94" s="48">
        <v>0</v>
      </c>
      <c r="Q94" s="48">
        <f t="shared" si="35"/>
        <v>218.11398561000001</v>
      </c>
      <c r="R94" s="48">
        <f t="shared" si="36"/>
        <v>0.10657904000000007</v>
      </c>
      <c r="S94" s="50">
        <f t="shared" si="28"/>
        <v>0.1507418921403619</v>
      </c>
      <c r="T94" s="51" t="s">
        <v>58</v>
      </c>
    </row>
    <row r="95" spans="1:20" ht="31.5" x14ac:dyDescent="0.25">
      <c r="A95" s="44" t="s">
        <v>183</v>
      </c>
      <c r="B95" s="45" t="s">
        <v>191</v>
      </c>
      <c r="C95" s="70" t="s">
        <v>192</v>
      </c>
      <c r="D95" s="48">
        <v>8.595600000000001</v>
      </c>
      <c r="E95" s="47">
        <v>8.4377340239999992</v>
      </c>
      <c r="F95" s="48">
        <v>0.15786597600000185</v>
      </c>
      <c r="G95" s="48">
        <f t="shared" si="34"/>
        <v>0.15786597600000096</v>
      </c>
      <c r="H95" s="48">
        <f t="shared" si="34"/>
        <v>0</v>
      </c>
      <c r="I95" s="48">
        <v>0.15786597600000096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f t="shared" si="35"/>
        <v>0.15786597600000185</v>
      </c>
      <c r="R95" s="48">
        <f t="shared" si="36"/>
        <v>-0.15786597600000096</v>
      </c>
      <c r="S95" s="50">
        <f t="shared" si="28"/>
        <v>-1</v>
      </c>
      <c r="T95" s="51" t="s">
        <v>58</v>
      </c>
    </row>
    <row r="96" spans="1:20" ht="31.5" x14ac:dyDescent="0.25">
      <c r="A96" s="44" t="s">
        <v>183</v>
      </c>
      <c r="B96" s="45" t="s">
        <v>193</v>
      </c>
      <c r="C96" s="70" t="s">
        <v>194</v>
      </c>
      <c r="D96" s="48">
        <v>4.7375999999999996</v>
      </c>
      <c r="E96" s="47">
        <v>4.6506248560000003</v>
      </c>
      <c r="F96" s="48">
        <v>8.6975143999999283E-2</v>
      </c>
      <c r="G96" s="48">
        <f t="shared" si="34"/>
        <v>8.6975143999999088E-2</v>
      </c>
      <c r="H96" s="48">
        <f t="shared" si="34"/>
        <v>0</v>
      </c>
      <c r="I96" s="48">
        <v>8.6975143999999088E-2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f t="shared" si="35"/>
        <v>8.6975143999999283E-2</v>
      </c>
      <c r="R96" s="48">
        <f t="shared" si="36"/>
        <v>-8.6975143999999088E-2</v>
      </c>
      <c r="S96" s="50">
        <f t="shared" si="28"/>
        <v>-1</v>
      </c>
      <c r="T96" s="51" t="s">
        <v>58</v>
      </c>
    </row>
    <row r="97" spans="1:20" ht="31.5" x14ac:dyDescent="0.25">
      <c r="A97" s="44" t="s">
        <v>183</v>
      </c>
      <c r="B97" s="45" t="s">
        <v>195</v>
      </c>
      <c r="C97" s="70" t="s">
        <v>196</v>
      </c>
      <c r="D97" s="48">
        <v>14.303202801999999</v>
      </c>
      <c r="E97" s="47">
        <v>14.254004890800001</v>
      </c>
      <c r="F97" s="48">
        <v>4.9197911199999389E-2</v>
      </c>
      <c r="G97" s="48">
        <f t="shared" si="34"/>
        <v>4.9197911199999451E-2</v>
      </c>
      <c r="H97" s="48">
        <f t="shared" si="34"/>
        <v>0</v>
      </c>
      <c r="I97" s="48">
        <v>4.9197911199999451E-2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f t="shared" si="35"/>
        <v>4.9197911199999389E-2</v>
      </c>
      <c r="R97" s="48">
        <f t="shared" si="36"/>
        <v>-4.9197911199999451E-2</v>
      </c>
      <c r="S97" s="50">
        <f t="shared" si="28"/>
        <v>-1</v>
      </c>
      <c r="T97" s="51" t="s">
        <v>58</v>
      </c>
    </row>
    <row r="98" spans="1:20" ht="63" x14ac:dyDescent="0.25">
      <c r="A98" s="44" t="s">
        <v>183</v>
      </c>
      <c r="B98" s="45" t="s">
        <v>197</v>
      </c>
      <c r="C98" s="70" t="s">
        <v>198</v>
      </c>
      <c r="D98" s="48">
        <v>392.27368778248439</v>
      </c>
      <c r="E98" s="47">
        <v>77.221246360000009</v>
      </c>
      <c r="F98" s="48">
        <v>315.05244142248438</v>
      </c>
      <c r="G98" s="48">
        <f t="shared" si="34"/>
        <v>11.89</v>
      </c>
      <c r="H98" s="48">
        <f t="shared" si="34"/>
        <v>1.0902623100000002</v>
      </c>
      <c r="I98" s="48">
        <v>2.25</v>
      </c>
      <c r="J98" s="48">
        <v>1.0902623100000002</v>
      </c>
      <c r="K98" s="48">
        <v>0</v>
      </c>
      <c r="L98" s="48">
        <v>0</v>
      </c>
      <c r="M98" s="48">
        <v>1.3140000000000001</v>
      </c>
      <c r="N98" s="48">
        <v>0</v>
      </c>
      <c r="O98" s="48">
        <v>8.3260000000000005</v>
      </c>
      <c r="P98" s="48">
        <v>0</v>
      </c>
      <c r="Q98" s="48">
        <f t="shared" si="35"/>
        <v>313.96217911248436</v>
      </c>
      <c r="R98" s="48">
        <f t="shared" si="36"/>
        <v>-1.1597376899999998</v>
      </c>
      <c r="S98" s="50">
        <f t="shared" si="28"/>
        <v>-0.51543897333333322</v>
      </c>
      <c r="T98" s="51" t="s">
        <v>138</v>
      </c>
    </row>
    <row r="99" spans="1:20" ht="47.25" x14ac:dyDescent="0.25">
      <c r="A99" s="44" t="s">
        <v>183</v>
      </c>
      <c r="B99" s="45" t="s">
        <v>199</v>
      </c>
      <c r="C99" s="46" t="s">
        <v>200</v>
      </c>
      <c r="D99" s="48">
        <v>155.23289857</v>
      </c>
      <c r="E99" s="47">
        <v>79.738215159999996</v>
      </c>
      <c r="F99" s="48">
        <v>75.494683410000007</v>
      </c>
      <c r="G99" s="48">
        <f t="shared" si="34"/>
        <v>26.525839533999999</v>
      </c>
      <c r="H99" s="48">
        <f t="shared" si="34"/>
        <v>0.63830754000000001</v>
      </c>
      <c r="I99" s="48">
        <v>1.6210395339999999</v>
      </c>
      <c r="J99" s="48">
        <v>0.63830754000000001</v>
      </c>
      <c r="K99" s="48">
        <v>0.2</v>
      </c>
      <c r="L99" s="48">
        <v>0</v>
      </c>
      <c r="M99" s="48">
        <v>2.6309999999999998</v>
      </c>
      <c r="N99" s="48">
        <v>0</v>
      </c>
      <c r="O99" s="48">
        <v>22.073799999999999</v>
      </c>
      <c r="P99" s="48">
        <v>0</v>
      </c>
      <c r="Q99" s="48">
        <f t="shared" si="35"/>
        <v>74.856375870000008</v>
      </c>
      <c r="R99" s="48">
        <f t="shared" si="36"/>
        <v>-0.98273199399999989</v>
      </c>
      <c r="S99" s="50">
        <f t="shared" si="28"/>
        <v>-0.60623567370689424</v>
      </c>
      <c r="T99" s="51" t="s">
        <v>58</v>
      </c>
    </row>
    <row r="100" spans="1:20" ht="47.25" x14ac:dyDescent="0.25">
      <c r="A100" s="44" t="s">
        <v>183</v>
      </c>
      <c r="B100" s="69" t="s">
        <v>201</v>
      </c>
      <c r="C100" s="46" t="s">
        <v>202</v>
      </c>
      <c r="D100" s="48">
        <v>116.17660000000001</v>
      </c>
      <c r="E100" s="47">
        <v>16.646200000000007</v>
      </c>
      <c r="F100" s="48">
        <v>99.5304</v>
      </c>
      <c r="G100" s="48">
        <f t="shared" si="34"/>
        <v>23.741999999999997</v>
      </c>
      <c r="H100" s="48">
        <f t="shared" si="34"/>
        <v>0.91918975000000003</v>
      </c>
      <c r="I100" s="48">
        <v>1.8120000000000001</v>
      </c>
      <c r="J100" s="48">
        <v>0.91918975000000003</v>
      </c>
      <c r="K100" s="48">
        <v>0.15</v>
      </c>
      <c r="L100" s="48">
        <v>0</v>
      </c>
      <c r="M100" s="48">
        <v>2.298</v>
      </c>
      <c r="N100" s="48">
        <v>0</v>
      </c>
      <c r="O100" s="48">
        <v>19.481999999999999</v>
      </c>
      <c r="P100" s="48">
        <v>0</v>
      </c>
      <c r="Q100" s="48">
        <f t="shared" si="35"/>
        <v>98.611210249999999</v>
      </c>
      <c r="R100" s="48">
        <f t="shared" si="36"/>
        <v>-0.89281025000000003</v>
      </c>
      <c r="S100" s="50">
        <f t="shared" si="28"/>
        <v>-0.49272088852097129</v>
      </c>
      <c r="T100" s="51" t="s">
        <v>138</v>
      </c>
    </row>
    <row r="101" spans="1:20" ht="47.25" x14ac:dyDescent="0.25">
      <c r="A101" s="44" t="s">
        <v>183</v>
      </c>
      <c r="B101" s="45" t="s">
        <v>203</v>
      </c>
      <c r="C101" s="70" t="s">
        <v>204</v>
      </c>
      <c r="D101" s="48">
        <v>227.411779336</v>
      </c>
      <c r="E101" s="47">
        <v>50.64867481600001</v>
      </c>
      <c r="F101" s="48">
        <v>176.76310451999998</v>
      </c>
      <c r="G101" s="48">
        <f t="shared" si="34"/>
        <v>59.073746528000001</v>
      </c>
      <c r="H101" s="48">
        <f t="shared" si="34"/>
        <v>1.39041774</v>
      </c>
      <c r="I101" s="48">
        <v>0</v>
      </c>
      <c r="J101" s="48">
        <v>1.39041774</v>
      </c>
      <c r="K101" s="48">
        <v>0</v>
      </c>
      <c r="L101" s="48">
        <v>0</v>
      </c>
      <c r="M101" s="48">
        <v>0.25</v>
      </c>
      <c r="N101" s="48">
        <v>0</v>
      </c>
      <c r="O101" s="48">
        <v>58.823746528000001</v>
      </c>
      <c r="P101" s="48">
        <v>0</v>
      </c>
      <c r="Q101" s="48">
        <f t="shared" si="35"/>
        <v>175.37268677999998</v>
      </c>
      <c r="R101" s="48">
        <f t="shared" si="36"/>
        <v>1.39041774</v>
      </c>
      <c r="S101" s="50">
        <v>1</v>
      </c>
      <c r="T101" s="51" t="s">
        <v>75</v>
      </c>
    </row>
    <row r="102" spans="1:20" ht="63" x14ac:dyDescent="0.25">
      <c r="A102" s="44" t="s">
        <v>183</v>
      </c>
      <c r="B102" s="45" t="s">
        <v>205</v>
      </c>
      <c r="C102" s="46" t="s">
        <v>206</v>
      </c>
      <c r="D102" s="48">
        <v>175.98054405599999</v>
      </c>
      <c r="E102" s="47">
        <v>18.637499999999989</v>
      </c>
      <c r="F102" s="48">
        <v>157.343044056</v>
      </c>
      <c r="G102" s="48">
        <f t="shared" si="34"/>
        <v>32.159999999999997</v>
      </c>
      <c r="H102" s="48">
        <f t="shared" si="34"/>
        <v>2.05629705</v>
      </c>
      <c r="I102" s="48">
        <v>2.16</v>
      </c>
      <c r="J102" s="48">
        <v>2.05629705</v>
      </c>
      <c r="K102" s="48">
        <v>0</v>
      </c>
      <c r="L102" s="48">
        <v>0</v>
      </c>
      <c r="M102" s="48">
        <v>0</v>
      </c>
      <c r="N102" s="48">
        <v>0</v>
      </c>
      <c r="O102" s="48">
        <v>29.999999999999996</v>
      </c>
      <c r="P102" s="48">
        <v>0</v>
      </c>
      <c r="Q102" s="48">
        <f t="shared" si="35"/>
        <v>155.28674700599998</v>
      </c>
      <c r="R102" s="48">
        <f t="shared" si="36"/>
        <v>-0.10370295000000018</v>
      </c>
      <c r="S102" s="50">
        <f t="shared" ref="S102:S126" si="37">R102/(I102)</f>
        <v>-4.8010625000000084E-2</v>
      </c>
      <c r="T102" s="51" t="s">
        <v>33</v>
      </c>
    </row>
    <row r="103" spans="1:20" ht="63" x14ac:dyDescent="0.25">
      <c r="A103" s="44" t="s">
        <v>183</v>
      </c>
      <c r="B103" s="45" t="s">
        <v>207</v>
      </c>
      <c r="C103" s="46" t="s">
        <v>208</v>
      </c>
      <c r="D103" s="48">
        <v>18</v>
      </c>
      <c r="E103" s="47">
        <v>0</v>
      </c>
      <c r="F103" s="48">
        <v>18</v>
      </c>
      <c r="G103" s="48">
        <f t="shared" si="34"/>
        <v>18</v>
      </c>
      <c r="H103" s="48">
        <f t="shared" si="34"/>
        <v>1.026E-2</v>
      </c>
      <c r="I103" s="48">
        <v>0</v>
      </c>
      <c r="J103" s="48">
        <v>1.026E-2</v>
      </c>
      <c r="K103" s="48">
        <v>0</v>
      </c>
      <c r="L103" s="48">
        <v>0</v>
      </c>
      <c r="M103" s="48">
        <v>3.3650000000000002</v>
      </c>
      <c r="N103" s="48">
        <v>0</v>
      </c>
      <c r="O103" s="48">
        <v>14.635</v>
      </c>
      <c r="P103" s="48">
        <v>0</v>
      </c>
      <c r="Q103" s="48">
        <f t="shared" si="35"/>
        <v>17.989740000000001</v>
      </c>
      <c r="R103" s="48">
        <f t="shared" si="36"/>
        <v>1.026E-2</v>
      </c>
      <c r="S103" s="50">
        <v>1</v>
      </c>
      <c r="T103" s="51" t="s">
        <v>75</v>
      </c>
    </row>
    <row r="104" spans="1:20" ht="47.25" x14ac:dyDescent="0.25">
      <c r="A104" s="44" t="s">
        <v>183</v>
      </c>
      <c r="B104" s="45" t="s">
        <v>209</v>
      </c>
      <c r="C104" s="46" t="s">
        <v>210</v>
      </c>
      <c r="D104" s="48">
        <v>141.23333166999998</v>
      </c>
      <c r="E104" s="47">
        <v>40.684709365999993</v>
      </c>
      <c r="F104" s="48">
        <v>100.54862230399999</v>
      </c>
      <c r="G104" s="48">
        <f t="shared" si="34"/>
        <v>22.588399999999993</v>
      </c>
      <c r="H104" s="48">
        <f t="shared" si="34"/>
        <v>0</v>
      </c>
      <c r="I104" s="48">
        <v>0.26450000000000001</v>
      </c>
      <c r="J104" s="48">
        <v>0</v>
      </c>
      <c r="K104" s="48">
        <v>0.26450000000000001</v>
      </c>
      <c r="L104" s="48">
        <v>0</v>
      </c>
      <c r="M104" s="48">
        <v>0.26450000000000001</v>
      </c>
      <c r="N104" s="48">
        <v>0</v>
      </c>
      <c r="O104" s="48">
        <v>21.794899999999991</v>
      </c>
      <c r="P104" s="48">
        <v>0</v>
      </c>
      <c r="Q104" s="48">
        <f t="shared" si="35"/>
        <v>100.54862230399999</v>
      </c>
      <c r="R104" s="48">
        <f t="shared" si="36"/>
        <v>-0.26450000000000001</v>
      </c>
      <c r="S104" s="50">
        <f t="shared" si="37"/>
        <v>-1</v>
      </c>
      <c r="T104" s="51" t="s">
        <v>58</v>
      </c>
    </row>
    <row r="105" spans="1:20" ht="47.25" x14ac:dyDescent="0.25">
      <c r="A105" s="44" t="s">
        <v>183</v>
      </c>
      <c r="B105" s="45" t="s">
        <v>211</v>
      </c>
      <c r="C105" s="70" t="s">
        <v>212</v>
      </c>
      <c r="D105" s="48">
        <v>422.33309861999999</v>
      </c>
      <c r="E105" s="47">
        <v>73.718884440000011</v>
      </c>
      <c r="F105" s="48">
        <v>348.61421417999998</v>
      </c>
      <c r="G105" s="48">
        <f t="shared" si="34"/>
        <v>40.720800000000004</v>
      </c>
      <c r="H105" s="48">
        <f t="shared" si="34"/>
        <v>1.0626867</v>
      </c>
      <c r="I105" s="48">
        <v>8.0609999999999999</v>
      </c>
      <c r="J105" s="48">
        <v>1.0626867</v>
      </c>
      <c r="K105" s="48">
        <v>0.189</v>
      </c>
      <c r="L105" s="48">
        <v>0</v>
      </c>
      <c r="M105" s="48">
        <v>0.189</v>
      </c>
      <c r="N105" s="48">
        <v>0</v>
      </c>
      <c r="O105" s="48">
        <v>32.281800000000004</v>
      </c>
      <c r="P105" s="48">
        <v>0</v>
      </c>
      <c r="Q105" s="48">
        <f t="shared" si="35"/>
        <v>347.55152748</v>
      </c>
      <c r="R105" s="48">
        <f t="shared" si="36"/>
        <v>-6.9983132999999995</v>
      </c>
      <c r="S105" s="50">
        <f t="shared" si="37"/>
        <v>-0.86816937104577585</v>
      </c>
      <c r="T105" s="51" t="s">
        <v>58</v>
      </c>
    </row>
    <row r="106" spans="1:20" ht="63" x14ac:dyDescent="0.25">
      <c r="A106" s="44" t="s">
        <v>183</v>
      </c>
      <c r="B106" s="45" t="s">
        <v>213</v>
      </c>
      <c r="C106" s="70" t="s">
        <v>214</v>
      </c>
      <c r="D106" s="48">
        <v>43.735175999999996</v>
      </c>
      <c r="E106" s="47">
        <v>0.43800000000000239</v>
      </c>
      <c r="F106" s="48">
        <v>43.297175999999993</v>
      </c>
      <c r="G106" s="48">
        <f t="shared" si="34"/>
        <v>38.997175999999996</v>
      </c>
      <c r="H106" s="48">
        <f t="shared" si="34"/>
        <v>0</v>
      </c>
      <c r="I106" s="48">
        <v>0.35639999999999999</v>
      </c>
      <c r="J106" s="48">
        <v>0</v>
      </c>
      <c r="K106" s="48">
        <v>0.16200000000000001</v>
      </c>
      <c r="L106" s="48">
        <v>0</v>
      </c>
      <c r="M106" s="48">
        <v>0.16200000000000001</v>
      </c>
      <c r="N106" s="48">
        <v>0</v>
      </c>
      <c r="O106" s="48">
        <v>38.316775999999997</v>
      </c>
      <c r="P106" s="48">
        <v>0</v>
      </c>
      <c r="Q106" s="48">
        <f t="shared" si="35"/>
        <v>43.297175999999993</v>
      </c>
      <c r="R106" s="48">
        <f t="shared" si="36"/>
        <v>-0.35639999999999999</v>
      </c>
      <c r="S106" s="50">
        <f t="shared" si="37"/>
        <v>-1</v>
      </c>
      <c r="T106" s="51" t="s">
        <v>58</v>
      </c>
    </row>
    <row r="107" spans="1:20" ht="47.25" x14ac:dyDescent="0.25">
      <c r="A107" s="44" t="s">
        <v>183</v>
      </c>
      <c r="B107" s="45" t="s">
        <v>215</v>
      </c>
      <c r="C107" s="46" t="s">
        <v>216</v>
      </c>
      <c r="D107" s="48">
        <v>33.672737628000007</v>
      </c>
      <c r="E107" s="47">
        <v>0</v>
      </c>
      <c r="F107" s="48">
        <v>33.672737628000007</v>
      </c>
      <c r="G107" s="48">
        <f t="shared" si="34"/>
        <v>30.588737628000001</v>
      </c>
      <c r="H107" s="48">
        <f t="shared" si="34"/>
        <v>0</v>
      </c>
      <c r="I107" s="48">
        <v>0.27707999999999999</v>
      </c>
      <c r="J107" s="48">
        <v>0</v>
      </c>
      <c r="K107" s="48">
        <v>0.27707999999999999</v>
      </c>
      <c r="L107" s="48">
        <v>0</v>
      </c>
      <c r="M107" s="48">
        <v>1.2820799999999999</v>
      </c>
      <c r="N107" s="48">
        <v>0</v>
      </c>
      <c r="O107" s="48">
        <v>28.752497628</v>
      </c>
      <c r="P107" s="48">
        <v>0</v>
      </c>
      <c r="Q107" s="48">
        <f t="shared" si="35"/>
        <v>33.672737628000007</v>
      </c>
      <c r="R107" s="48">
        <f t="shared" si="36"/>
        <v>-0.27707999999999999</v>
      </c>
      <c r="S107" s="50">
        <f t="shared" si="37"/>
        <v>-1</v>
      </c>
      <c r="T107" s="51" t="s">
        <v>58</v>
      </c>
    </row>
    <row r="108" spans="1:20" ht="47.25" x14ac:dyDescent="0.25">
      <c r="A108" s="76" t="s">
        <v>183</v>
      </c>
      <c r="B108" s="67" t="s">
        <v>217</v>
      </c>
      <c r="C108" s="68" t="s">
        <v>218</v>
      </c>
      <c r="D108" s="48">
        <v>11.928892707999999</v>
      </c>
      <c r="E108" s="47">
        <v>0</v>
      </c>
      <c r="F108" s="48">
        <v>11.928892707999999</v>
      </c>
      <c r="G108" s="48">
        <f t="shared" si="34"/>
        <v>0.62127256799999997</v>
      </c>
      <c r="H108" s="48">
        <f t="shared" si="34"/>
        <v>0</v>
      </c>
      <c r="I108" s="48">
        <v>0</v>
      </c>
      <c r="J108" s="48">
        <v>0</v>
      </c>
      <c r="K108" s="48">
        <v>0</v>
      </c>
      <c r="L108" s="48">
        <v>0</v>
      </c>
      <c r="M108" s="48">
        <v>0</v>
      </c>
      <c r="N108" s="48">
        <v>0</v>
      </c>
      <c r="O108" s="48">
        <v>0.62127256799999997</v>
      </c>
      <c r="P108" s="48">
        <v>0</v>
      </c>
      <c r="Q108" s="48">
        <f t="shared" si="35"/>
        <v>11.928892707999999</v>
      </c>
      <c r="R108" s="48">
        <f t="shared" si="36"/>
        <v>0</v>
      </c>
      <c r="S108" s="50">
        <v>0</v>
      </c>
      <c r="T108" s="51" t="s">
        <v>33</v>
      </c>
    </row>
    <row r="109" spans="1:20" ht="47.25" x14ac:dyDescent="0.25">
      <c r="A109" s="68" t="s">
        <v>183</v>
      </c>
      <c r="B109" s="67" t="s">
        <v>219</v>
      </c>
      <c r="C109" s="68" t="s">
        <v>220</v>
      </c>
      <c r="D109" s="48">
        <v>8.3108279439999997</v>
      </c>
      <c r="E109" s="47">
        <v>0</v>
      </c>
      <c r="F109" s="48">
        <v>8.3108279439999997</v>
      </c>
      <c r="G109" s="48">
        <f t="shared" si="34"/>
        <v>0.49732877999999997</v>
      </c>
      <c r="H109" s="48">
        <f t="shared" si="34"/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0.49732877999999997</v>
      </c>
      <c r="P109" s="48">
        <v>0</v>
      </c>
      <c r="Q109" s="48">
        <f t="shared" si="35"/>
        <v>8.3108279439999997</v>
      </c>
      <c r="R109" s="48">
        <f t="shared" si="36"/>
        <v>0</v>
      </c>
      <c r="S109" s="50">
        <v>0</v>
      </c>
      <c r="T109" s="51" t="s">
        <v>33</v>
      </c>
    </row>
    <row r="110" spans="1:20" ht="47.25" x14ac:dyDescent="0.25">
      <c r="A110" s="44" t="s">
        <v>183</v>
      </c>
      <c r="B110" s="77" t="s">
        <v>221</v>
      </c>
      <c r="C110" s="70" t="s">
        <v>222</v>
      </c>
      <c r="D110" s="48">
        <v>11.910921382000002</v>
      </c>
      <c r="E110" s="47">
        <v>0</v>
      </c>
      <c r="F110" s="48">
        <v>11.910921382000002</v>
      </c>
      <c r="G110" s="48">
        <f t="shared" si="34"/>
        <v>0.586402596</v>
      </c>
      <c r="H110" s="48">
        <f t="shared" si="34"/>
        <v>0</v>
      </c>
      <c r="I110" s="48"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0.586402596</v>
      </c>
      <c r="P110" s="48">
        <v>0</v>
      </c>
      <c r="Q110" s="48">
        <f t="shared" si="35"/>
        <v>11.910921382000002</v>
      </c>
      <c r="R110" s="48">
        <f t="shared" si="36"/>
        <v>0</v>
      </c>
      <c r="S110" s="50">
        <v>0</v>
      </c>
      <c r="T110" s="51" t="s">
        <v>33</v>
      </c>
    </row>
    <row r="111" spans="1:20" ht="47.25" x14ac:dyDescent="0.25">
      <c r="A111" s="44" t="s">
        <v>183</v>
      </c>
      <c r="B111" s="77" t="s">
        <v>223</v>
      </c>
      <c r="C111" s="70" t="s">
        <v>224</v>
      </c>
      <c r="D111" s="48">
        <v>8.2637092620000008</v>
      </c>
      <c r="E111" s="47">
        <v>0</v>
      </c>
      <c r="F111" s="48">
        <v>8.2637092620000008</v>
      </c>
      <c r="G111" s="48">
        <f t="shared" si="34"/>
        <v>0.45106563599999999</v>
      </c>
      <c r="H111" s="48">
        <f t="shared" si="34"/>
        <v>0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0.45106563599999999</v>
      </c>
      <c r="P111" s="48">
        <v>0</v>
      </c>
      <c r="Q111" s="48">
        <f t="shared" si="35"/>
        <v>8.2637092620000008</v>
      </c>
      <c r="R111" s="48">
        <f t="shared" si="36"/>
        <v>0</v>
      </c>
      <c r="S111" s="50">
        <v>0</v>
      </c>
      <c r="T111" s="51" t="s">
        <v>33</v>
      </c>
    </row>
    <row r="112" spans="1:20" ht="47.25" x14ac:dyDescent="0.25">
      <c r="A112" s="44" t="s">
        <v>183</v>
      </c>
      <c r="B112" s="77" t="s">
        <v>225</v>
      </c>
      <c r="C112" s="70" t="s">
        <v>226</v>
      </c>
      <c r="D112" s="48">
        <v>27.272478992</v>
      </c>
      <c r="E112" s="47">
        <v>0</v>
      </c>
      <c r="F112" s="48">
        <v>27.272478992</v>
      </c>
      <c r="G112" s="48">
        <f t="shared" si="34"/>
        <v>0.451238256</v>
      </c>
      <c r="H112" s="48">
        <f t="shared" si="34"/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0.451238256</v>
      </c>
      <c r="P112" s="48">
        <v>0</v>
      </c>
      <c r="Q112" s="48">
        <f t="shared" si="35"/>
        <v>27.272478992</v>
      </c>
      <c r="R112" s="48">
        <f t="shared" si="36"/>
        <v>0</v>
      </c>
      <c r="S112" s="50">
        <v>0</v>
      </c>
      <c r="T112" s="51" t="s">
        <v>33</v>
      </c>
    </row>
    <row r="113" spans="1:20" ht="31.5" x14ac:dyDescent="0.25">
      <c r="A113" s="44" t="s">
        <v>183</v>
      </c>
      <c r="B113" s="77" t="s">
        <v>227</v>
      </c>
      <c r="C113" s="70" t="s">
        <v>228</v>
      </c>
      <c r="D113" s="48">
        <v>1.7248464000000001</v>
      </c>
      <c r="E113" s="47">
        <v>0</v>
      </c>
      <c r="F113" s="48">
        <v>1.7248464000000001</v>
      </c>
      <c r="G113" s="48">
        <f t="shared" si="34"/>
        <v>1.7248464000000001</v>
      </c>
      <c r="H113" s="48">
        <f t="shared" si="34"/>
        <v>0</v>
      </c>
      <c r="I113" s="48">
        <v>0</v>
      </c>
      <c r="J113" s="48">
        <v>0</v>
      </c>
      <c r="K113" s="48">
        <v>0</v>
      </c>
      <c r="L113" s="48">
        <v>0</v>
      </c>
      <c r="M113" s="48">
        <v>1.575844</v>
      </c>
      <c r="N113" s="48">
        <v>0</v>
      </c>
      <c r="O113" s="48">
        <v>0.14900240000000009</v>
      </c>
      <c r="P113" s="48">
        <v>0</v>
      </c>
      <c r="Q113" s="48">
        <f t="shared" si="35"/>
        <v>1.7248464000000001</v>
      </c>
      <c r="R113" s="48">
        <f t="shared" si="36"/>
        <v>0</v>
      </c>
      <c r="S113" s="50">
        <v>0</v>
      </c>
      <c r="T113" s="51" t="s">
        <v>33</v>
      </c>
    </row>
    <row r="114" spans="1:20" ht="78.75" x14ac:dyDescent="0.25">
      <c r="A114" s="44" t="s">
        <v>183</v>
      </c>
      <c r="B114" s="77" t="s">
        <v>229</v>
      </c>
      <c r="C114" s="70" t="s">
        <v>230</v>
      </c>
      <c r="D114" s="48">
        <v>0.42676320000000001</v>
      </c>
      <c r="E114" s="47">
        <v>0</v>
      </c>
      <c r="F114" s="48">
        <v>0.42676320000000001</v>
      </c>
      <c r="G114" s="48">
        <f t="shared" si="34"/>
        <v>0.18</v>
      </c>
      <c r="H114" s="48">
        <f t="shared" si="34"/>
        <v>0</v>
      </c>
      <c r="I114" s="48"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0.18</v>
      </c>
      <c r="P114" s="48">
        <v>0</v>
      </c>
      <c r="Q114" s="48">
        <f t="shared" si="35"/>
        <v>0.42676320000000001</v>
      </c>
      <c r="R114" s="48">
        <f t="shared" si="36"/>
        <v>0</v>
      </c>
      <c r="S114" s="50">
        <v>0</v>
      </c>
      <c r="T114" s="51" t="s">
        <v>33</v>
      </c>
    </row>
    <row r="115" spans="1:20" ht="78.75" x14ac:dyDescent="0.25">
      <c r="A115" s="44" t="s">
        <v>183</v>
      </c>
      <c r="B115" s="77" t="s">
        <v>231</v>
      </c>
      <c r="C115" s="70" t="s">
        <v>232</v>
      </c>
      <c r="D115" s="48">
        <v>0.64014480000000007</v>
      </c>
      <c r="E115" s="47">
        <v>0</v>
      </c>
      <c r="F115" s="48">
        <v>0.64014480000000007</v>
      </c>
      <c r="G115" s="48">
        <f t="shared" si="34"/>
        <v>0.27</v>
      </c>
      <c r="H115" s="48">
        <f t="shared" si="34"/>
        <v>0</v>
      </c>
      <c r="I115" s="48"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0.27</v>
      </c>
      <c r="P115" s="48">
        <v>0</v>
      </c>
      <c r="Q115" s="48">
        <f t="shared" si="35"/>
        <v>0.64014480000000007</v>
      </c>
      <c r="R115" s="48">
        <f t="shared" si="36"/>
        <v>0</v>
      </c>
      <c r="S115" s="50">
        <v>0</v>
      </c>
      <c r="T115" s="51" t="s">
        <v>33</v>
      </c>
    </row>
    <row r="116" spans="1:20" ht="78.75" x14ac:dyDescent="0.25">
      <c r="A116" s="44" t="s">
        <v>183</v>
      </c>
      <c r="B116" s="77" t="s">
        <v>233</v>
      </c>
      <c r="C116" s="70" t="s">
        <v>234</v>
      </c>
      <c r="D116" s="48">
        <v>0.2133816</v>
      </c>
      <c r="E116" s="47">
        <v>0</v>
      </c>
      <c r="F116" s="48">
        <v>0.2133816</v>
      </c>
      <c r="G116" s="48">
        <f t="shared" si="34"/>
        <v>0.09</v>
      </c>
      <c r="H116" s="48">
        <f t="shared" si="34"/>
        <v>0</v>
      </c>
      <c r="I116" s="48">
        <v>0</v>
      </c>
      <c r="J116" s="48">
        <v>0</v>
      </c>
      <c r="K116" s="48">
        <v>0</v>
      </c>
      <c r="L116" s="48">
        <v>0</v>
      </c>
      <c r="M116" s="48">
        <v>0</v>
      </c>
      <c r="N116" s="48">
        <v>0</v>
      </c>
      <c r="O116" s="48">
        <v>0.09</v>
      </c>
      <c r="P116" s="48">
        <v>0</v>
      </c>
      <c r="Q116" s="48">
        <f t="shared" si="35"/>
        <v>0.2133816</v>
      </c>
      <c r="R116" s="48">
        <f t="shared" si="36"/>
        <v>0</v>
      </c>
      <c r="S116" s="50">
        <v>0</v>
      </c>
      <c r="T116" s="51" t="s">
        <v>33</v>
      </c>
    </row>
    <row r="117" spans="1:20" ht="78.75" x14ac:dyDescent="0.25">
      <c r="A117" s="44" t="s">
        <v>183</v>
      </c>
      <c r="B117" s="77" t="s">
        <v>235</v>
      </c>
      <c r="C117" s="70" t="s">
        <v>236</v>
      </c>
      <c r="D117" s="48">
        <v>0.85352640000000002</v>
      </c>
      <c r="E117" s="47">
        <v>0</v>
      </c>
      <c r="F117" s="48">
        <v>0.85352640000000002</v>
      </c>
      <c r="G117" s="48">
        <f t="shared" si="34"/>
        <v>0.36</v>
      </c>
      <c r="H117" s="48">
        <f t="shared" si="34"/>
        <v>0</v>
      </c>
      <c r="I117" s="48">
        <v>0</v>
      </c>
      <c r="J117" s="48">
        <v>0</v>
      </c>
      <c r="K117" s="48">
        <v>0</v>
      </c>
      <c r="L117" s="48">
        <v>0</v>
      </c>
      <c r="M117" s="48">
        <v>0</v>
      </c>
      <c r="N117" s="48">
        <v>0</v>
      </c>
      <c r="O117" s="48">
        <v>0.36</v>
      </c>
      <c r="P117" s="48">
        <v>0</v>
      </c>
      <c r="Q117" s="48">
        <f t="shared" si="35"/>
        <v>0.85352640000000002</v>
      </c>
      <c r="R117" s="48">
        <f t="shared" si="36"/>
        <v>0</v>
      </c>
      <c r="S117" s="50">
        <v>0</v>
      </c>
      <c r="T117" s="51" t="s">
        <v>33</v>
      </c>
    </row>
    <row r="118" spans="1:20" ht="78.75" x14ac:dyDescent="0.25">
      <c r="A118" s="44" t="s">
        <v>183</v>
      </c>
      <c r="B118" s="77" t="s">
        <v>237</v>
      </c>
      <c r="C118" s="70" t="s">
        <v>238</v>
      </c>
      <c r="D118" s="48">
        <v>0.42676320000000001</v>
      </c>
      <c r="E118" s="47">
        <v>0</v>
      </c>
      <c r="F118" s="48">
        <v>0.42676320000000001</v>
      </c>
      <c r="G118" s="48">
        <f t="shared" si="34"/>
        <v>0.18</v>
      </c>
      <c r="H118" s="48">
        <f t="shared" si="34"/>
        <v>0</v>
      </c>
      <c r="I118" s="48">
        <v>0</v>
      </c>
      <c r="J118" s="48">
        <v>0</v>
      </c>
      <c r="K118" s="48">
        <v>0</v>
      </c>
      <c r="L118" s="48">
        <v>0</v>
      </c>
      <c r="M118" s="48">
        <v>0</v>
      </c>
      <c r="N118" s="48">
        <v>0</v>
      </c>
      <c r="O118" s="48">
        <v>0.18</v>
      </c>
      <c r="P118" s="48">
        <v>0</v>
      </c>
      <c r="Q118" s="48">
        <f t="shared" si="35"/>
        <v>0.42676320000000001</v>
      </c>
      <c r="R118" s="48">
        <f t="shared" si="36"/>
        <v>0</v>
      </c>
      <c r="S118" s="50">
        <v>0</v>
      </c>
      <c r="T118" s="51" t="s">
        <v>33</v>
      </c>
    </row>
    <row r="119" spans="1:20" ht="31.5" x14ac:dyDescent="0.25">
      <c r="A119" s="44" t="s">
        <v>183</v>
      </c>
      <c r="B119" s="77" t="s">
        <v>239</v>
      </c>
      <c r="C119" s="70" t="s">
        <v>240</v>
      </c>
      <c r="D119" s="48">
        <v>4.0105544680000005</v>
      </c>
      <c r="E119" s="47">
        <v>1.771128612</v>
      </c>
      <c r="F119" s="48">
        <v>2.2394258560000004</v>
      </c>
      <c r="G119" s="48">
        <f t="shared" si="34"/>
        <v>2.2394258560000004</v>
      </c>
      <c r="H119" s="48">
        <f t="shared" si="34"/>
        <v>0.37040904000000002</v>
      </c>
      <c r="I119" s="48">
        <v>0.20134762</v>
      </c>
      <c r="J119" s="48">
        <v>0.37040904000000002</v>
      </c>
      <c r="K119" s="48">
        <v>8.9999999999999993E-3</v>
      </c>
      <c r="L119" s="48">
        <v>0</v>
      </c>
      <c r="M119" s="48">
        <v>8.9999999999999993E-3</v>
      </c>
      <c r="N119" s="48">
        <v>0</v>
      </c>
      <c r="O119" s="48">
        <v>2.0200782360000002</v>
      </c>
      <c r="P119" s="48">
        <v>0</v>
      </c>
      <c r="Q119" s="48">
        <f t="shared" si="35"/>
        <v>1.8690168160000005</v>
      </c>
      <c r="R119" s="48">
        <f t="shared" si="36"/>
        <v>0.16906142000000002</v>
      </c>
      <c r="S119" s="50">
        <f t="shared" si="37"/>
        <v>0.83964945798713697</v>
      </c>
      <c r="T119" s="51" t="s">
        <v>82</v>
      </c>
    </row>
    <row r="120" spans="1:20" ht="47.25" x14ac:dyDescent="0.25">
      <c r="A120" s="44" t="s">
        <v>183</v>
      </c>
      <c r="B120" s="77" t="s">
        <v>241</v>
      </c>
      <c r="C120" s="70" t="s">
        <v>242</v>
      </c>
      <c r="D120" s="48">
        <v>83.624159645999995</v>
      </c>
      <c r="E120" s="47">
        <v>70.863101349999994</v>
      </c>
      <c r="F120" s="48">
        <v>12.761058296000002</v>
      </c>
      <c r="G120" s="48">
        <f t="shared" si="34"/>
        <v>6.4120925139999994</v>
      </c>
      <c r="H120" s="48">
        <f t="shared" si="34"/>
        <v>13.462273339999999</v>
      </c>
      <c r="I120" s="48">
        <v>4</v>
      </c>
      <c r="J120" s="48">
        <v>13.462273339999999</v>
      </c>
      <c r="K120" s="48">
        <v>0</v>
      </c>
      <c r="L120" s="48">
        <v>0</v>
      </c>
      <c r="M120" s="48">
        <v>6.553742601960745E-2</v>
      </c>
      <c r="N120" s="48">
        <v>0</v>
      </c>
      <c r="O120" s="48">
        <v>2.3465550879803927</v>
      </c>
      <c r="P120" s="48">
        <v>0</v>
      </c>
      <c r="Q120" s="48">
        <f t="shared" si="35"/>
        <v>-0.70121504399999779</v>
      </c>
      <c r="R120" s="48">
        <f t="shared" si="36"/>
        <v>9.4622733399999994</v>
      </c>
      <c r="S120" s="50">
        <f t="shared" si="37"/>
        <v>2.3655683349999999</v>
      </c>
      <c r="T120" s="51" t="s">
        <v>243</v>
      </c>
    </row>
    <row r="121" spans="1:20" ht="63" x14ac:dyDescent="0.25">
      <c r="A121" s="44" t="s">
        <v>183</v>
      </c>
      <c r="B121" s="77" t="s">
        <v>244</v>
      </c>
      <c r="C121" s="70" t="s">
        <v>245</v>
      </c>
      <c r="D121" s="48">
        <v>76.560210158918991</v>
      </c>
      <c r="E121" s="47">
        <v>4.7221865300000019</v>
      </c>
      <c r="F121" s="48">
        <v>71.83802362891899</v>
      </c>
      <c r="G121" s="48">
        <f t="shared" si="34"/>
        <v>10.738067081595979</v>
      </c>
      <c r="H121" s="48">
        <f t="shared" si="34"/>
        <v>1.4300297800000001</v>
      </c>
      <c r="I121" s="48">
        <v>0.33210515000000007</v>
      </c>
      <c r="J121" s="48">
        <v>1.4300297800000001</v>
      </c>
      <c r="K121" s="48">
        <v>0</v>
      </c>
      <c r="L121" s="48">
        <v>0</v>
      </c>
      <c r="M121" s="48">
        <v>0</v>
      </c>
      <c r="N121" s="48">
        <v>0</v>
      </c>
      <c r="O121" s="48">
        <v>10.405961931595979</v>
      </c>
      <c r="P121" s="48">
        <v>0</v>
      </c>
      <c r="Q121" s="48">
        <f t="shared" si="35"/>
        <v>70.407993848918991</v>
      </c>
      <c r="R121" s="48">
        <f t="shared" si="36"/>
        <v>1.0979246300000001</v>
      </c>
      <c r="S121" s="50">
        <f t="shared" si="37"/>
        <v>3.3059548459275621</v>
      </c>
      <c r="T121" s="51" t="s">
        <v>75</v>
      </c>
    </row>
    <row r="122" spans="1:20" ht="31.5" x14ac:dyDescent="0.25">
      <c r="A122" s="44" t="s">
        <v>183</v>
      </c>
      <c r="B122" s="77" t="s">
        <v>246</v>
      </c>
      <c r="C122" s="70" t="s">
        <v>247</v>
      </c>
      <c r="D122" s="48">
        <v>77.563980892000004</v>
      </c>
      <c r="E122" s="47">
        <v>17.823641540000004</v>
      </c>
      <c r="F122" s="48">
        <v>59.740339351999999</v>
      </c>
      <c r="G122" s="48">
        <f t="shared" si="34"/>
        <v>59.740339352000007</v>
      </c>
      <c r="H122" s="48">
        <f t="shared" si="34"/>
        <v>0</v>
      </c>
      <c r="I122" s="48">
        <v>6.1524428000000002</v>
      </c>
      <c r="J122" s="48">
        <v>0</v>
      </c>
      <c r="K122" s="48">
        <v>0.75</v>
      </c>
      <c r="L122" s="48">
        <v>0</v>
      </c>
      <c r="M122" s="48">
        <v>0.75</v>
      </c>
      <c r="N122" s="48">
        <v>0</v>
      </c>
      <c r="O122" s="48">
        <v>52.087896552000004</v>
      </c>
      <c r="P122" s="48">
        <v>0</v>
      </c>
      <c r="Q122" s="48">
        <f t="shared" si="35"/>
        <v>59.740339351999999</v>
      </c>
      <c r="R122" s="48">
        <f t="shared" si="36"/>
        <v>-6.1524428000000002</v>
      </c>
      <c r="S122" s="50">
        <f t="shared" si="37"/>
        <v>-1</v>
      </c>
      <c r="T122" s="51" t="s">
        <v>58</v>
      </c>
    </row>
    <row r="123" spans="1:20" ht="47.25" x14ac:dyDescent="0.25">
      <c r="A123" s="44" t="s">
        <v>183</v>
      </c>
      <c r="B123" s="77" t="s">
        <v>248</v>
      </c>
      <c r="C123" s="70" t="s">
        <v>249</v>
      </c>
      <c r="D123" s="48">
        <v>8.1424758440000016</v>
      </c>
      <c r="E123" s="47">
        <v>0</v>
      </c>
      <c r="F123" s="48">
        <v>8.1424758440000016</v>
      </c>
      <c r="G123" s="48">
        <f t="shared" si="34"/>
        <v>0.34818193200000003</v>
      </c>
      <c r="H123" s="48">
        <f t="shared" si="34"/>
        <v>0</v>
      </c>
      <c r="I123" s="48"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0.34818193200000003</v>
      </c>
      <c r="P123" s="48">
        <v>0</v>
      </c>
      <c r="Q123" s="48">
        <f t="shared" si="35"/>
        <v>8.1424758440000016</v>
      </c>
      <c r="R123" s="48">
        <f t="shared" si="36"/>
        <v>0</v>
      </c>
      <c r="S123" s="50">
        <v>0</v>
      </c>
      <c r="T123" s="51" t="s">
        <v>33</v>
      </c>
    </row>
    <row r="124" spans="1:20" ht="47.25" x14ac:dyDescent="0.25">
      <c r="A124" s="44" t="s">
        <v>183</v>
      </c>
      <c r="B124" s="77" t="s">
        <v>250</v>
      </c>
      <c r="C124" s="70" t="s">
        <v>251</v>
      </c>
      <c r="D124" s="48">
        <v>11.930775584000001</v>
      </c>
      <c r="E124" s="47">
        <v>0</v>
      </c>
      <c r="F124" s="48">
        <v>11.930775584000001</v>
      </c>
      <c r="G124" s="48">
        <f t="shared" si="34"/>
        <v>0.619891584</v>
      </c>
      <c r="H124" s="48">
        <f t="shared" si="34"/>
        <v>0</v>
      </c>
      <c r="I124" s="48">
        <v>0</v>
      </c>
      <c r="J124" s="48">
        <v>0</v>
      </c>
      <c r="K124" s="48">
        <v>0</v>
      </c>
      <c r="L124" s="48">
        <v>0</v>
      </c>
      <c r="M124" s="48">
        <v>0</v>
      </c>
      <c r="N124" s="48">
        <v>0</v>
      </c>
      <c r="O124" s="48">
        <v>0.619891584</v>
      </c>
      <c r="P124" s="48">
        <v>0</v>
      </c>
      <c r="Q124" s="48">
        <f t="shared" si="35"/>
        <v>11.930775584000001</v>
      </c>
      <c r="R124" s="48">
        <f t="shared" si="36"/>
        <v>0</v>
      </c>
      <c r="S124" s="50">
        <v>0</v>
      </c>
      <c r="T124" s="51" t="s">
        <v>33</v>
      </c>
    </row>
    <row r="125" spans="1:20" ht="47.25" x14ac:dyDescent="0.25">
      <c r="A125" s="44" t="s">
        <v>183</v>
      </c>
      <c r="B125" s="77" t="s">
        <v>252</v>
      </c>
      <c r="C125" s="70" t="s">
        <v>253</v>
      </c>
      <c r="D125" s="48">
        <v>8.3699437259999989</v>
      </c>
      <c r="E125" s="47">
        <v>0</v>
      </c>
      <c r="F125" s="48">
        <v>8.3699437259999989</v>
      </c>
      <c r="G125" s="48">
        <f t="shared" si="34"/>
        <v>0.55429459199999997</v>
      </c>
      <c r="H125" s="48">
        <f t="shared" si="34"/>
        <v>0</v>
      </c>
      <c r="I125" s="48">
        <v>0</v>
      </c>
      <c r="J125" s="48">
        <v>0</v>
      </c>
      <c r="K125" s="48">
        <v>0</v>
      </c>
      <c r="L125" s="48">
        <v>0</v>
      </c>
      <c r="M125" s="48">
        <v>0.55429459199999997</v>
      </c>
      <c r="N125" s="48">
        <v>0</v>
      </c>
      <c r="O125" s="48">
        <v>0</v>
      </c>
      <c r="P125" s="48">
        <v>0</v>
      </c>
      <c r="Q125" s="48">
        <f t="shared" si="35"/>
        <v>8.3699437259999989</v>
      </c>
      <c r="R125" s="48">
        <f t="shared" si="36"/>
        <v>0</v>
      </c>
      <c r="S125" s="50">
        <v>0</v>
      </c>
      <c r="T125" s="51" t="s">
        <v>33</v>
      </c>
    </row>
    <row r="126" spans="1:20" ht="78.75" x14ac:dyDescent="0.25">
      <c r="A126" s="44" t="s">
        <v>183</v>
      </c>
      <c r="B126" s="77" t="s">
        <v>254</v>
      </c>
      <c r="C126" s="70" t="s">
        <v>255</v>
      </c>
      <c r="D126" s="48">
        <v>311.83455887099996</v>
      </c>
      <c r="E126" s="47">
        <v>49.182806440000036</v>
      </c>
      <c r="F126" s="48">
        <v>262.65175243099992</v>
      </c>
      <c r="G126" s="48">
        <f t="shared" si="34"/>
        <v>14.382461234000001</v>
      </c>
      <c r="H126" s="48">
        <f t="shared" si="34"/>
        <v>3.1320176199999996</v>
      </c>
      <c r="I126" s="48">
        <v>5.8623457499999994</v>
      </c>
      <c r="J126" s="48">
        <v>3.1320176199999996</v>
      </c>
      <c r="K126" s="48">
        <v>0.02</v>
      </c>
      <c r="L126" s="48">
        <v>0</v>
      </c>
      <c r="M126" s="48">
        <v>1.5349999999999999</v>
      </c>
      <c r="N126" s="48">
        <v>0</v>
      </c>
      <c r="O126" s="48">
        <v>6.9651154840000018</v>
      </c>
      <c r="P126" s="48">
        <v>0</v>
      </c>
      <c r="Q126" s="48">
        <f t="shared" si="35"/>
        <v>259.51973481099992</v>
      </c>
      <c r="R126" s="48">
        <f t="shared" si="36"/>
        <v>-2.7303281299999997</v>
      </c>
      <c r="S126" s="50">
        <f t="shared" si="37"/>
        <v>-0.46573986701483788</v>
      </c>
      <c r="T126" s="51" t="s">
        <v>138</v>
      </c>
    </row>
    <row r="127" spans="1:20" ht="31.5" x14ac:dyDescent="0.25">
      <c r="A127" s="52" t="s">
        <v>183</v>
      </c>
      <c r="B127" s="53" t="s">
        <v>256</v>
      </c>
      <c r="C127" s="54" t="s">
        <v>257</v>
      </c>
      <c r="D127" s="48" t="s">
        <v>33</v>
      </c>
      <c r="E127" s="48" t="s">
        <v>33</v>
      </c>
      <c r="F127" s="48" t="s">
        <v>33</v>
      </c>
      <c r="G127" s="48" t="s">
        <v>33</v>
      </c>
      <c r="H127" s="48">
        <v>0</v>
      </c>
      <c r="I127" s="48" t="s">
        <v>33</v>
      </c>
      <c r="J127" s="48">
        <v>0</v>
      </c>
      <c r="K127" s="48" t="s">
        <v>33</v>
      </c>
      <c r="L127" s="48">
        <v>0</v>
      </c>
      <c r="M127" s="48" t="s">
        <v>33</v>
      </c>
      <c r="N127" s="48">
        <v>0</v>
      </c>
      <c r="O127" s="48" t="s">
        <v>33</v>
      </c>
      <c r="P127" s="48">
        <v>0</v>
      </c>
      <c r="Q127" s="48" t="s">
        <v>33</v>
      </c>
      <c r="R127" s="48" t="s">
        <v>33</v>
      </c>
      <c r="S127" s="50" t="s">
        <v>33</v>
      </c>
      <c r="T127" s="51" t="s">
        <v>138</v>
      </c>
    </row>
    <row r="128" spans="1:20" ht="31.5" x14ac:dyDescent="0.25">
      <c r="A128" s="44" t="s">
        <v>183</v>
      </c>
      <c r="B128" s="77" t="s">
        <v>258</v>
      </c>
      <c r="C128" s="70" t="s">
        <v>259</v>
      </c>
      <c r="D128" s="48">
        <v>63.468014903999993</v>
      </c>
      <c r="E128" s="47">
        <v>2.1375475469364247</v>
      </c>
      <c r="F128" s="48">
        <v>61.330467357063569</v>
      </c>
      <c r="G128" s="48">
        <f>I128+K128+M128+O128</f>
        <v>9.2455227020000024</v>
      </c>
      <c r="H128" s="48">
        <f>J128+L128+N128+P128</f>
        <v>0</v>
      </c>
      <c r="I128" s="48">
        <v>0</v>
      </c>
      <c r="J128" s="48">
        <v>0</v>
      </c>
      <c r="K128" s="48">
        <v>0.04</v>
      </c>
      <c r="L128" s="48">
        <v>0</v>
      </c>
      <c r="M128" s="48">
        <v>4.4210000000000003</v>
      </c>
      <c r="N128" s="48">
        <v>0</v>
      </c>
      <c r="O128" s="48">
        <v>4.7845227020000012</v>
      </c>
      <c r="P128" s="48">
        <v>0</v>
      </c>
      <c r="Q128" s="48">
        <f>F128-H128</f>
        <v>61.330467357063569</v>
      </c>
      <c r="R128" s="48">
        <f>H128-(I128)</f>
        <v>0</v>
      </c>
      <c r="S128" s="50">
        <v>0</v>
      </c>
      <c r="T128" s="51" t="s">
        <v>33</v>
      </c>
    </row>
    <row r="129" spans="1:20" ht="47.25" x14ac:dyDescent="0.25">
      <c r="A129" s="30" t="s">
        <v>183</v>
      </c>
      <c r="B129" s="40" t="s">
        <v>260</v>
      </c>
      <c r="C129" s="41" t="s">
        <v>261</v>
      </c>
      <c r="D129" s="33">
        <v>87.647811896000007</v>
      </c>
      <c r="E129" s="42">
        <v>0</v>
      </c>
      <c r="F129" s="33">
        <v>87.647811896000007</v>
      </c>
      <c r="G129" s="33">
        <f>I129+K129+M129+O129</f>
        <v>0.63410250000000001</v>
      </c>
      <c r="H129" s="33">
        <f>J129+L129+N129+P129</f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0.63410250000000001</v>
      </c>
      <c r="N129" s="33">
        <v>0</v>
      </c>
      <c r="O129" s="33">
        <v>0</v>
      </c>
      <c r="P129" s="33">
        <v>0</v>
      </c>
      <c r="Q129" s="33">
        <f>F129-H129</f>
        <v>87.647811896000007</v>
      </c>
      <c r="R129" s="33">
        <f>H129-(I129)</f>
        <v>0</v>
      </c>
      <c r="S129" s="34">
        <v>0</v>
      </c>
      <c r="T129" s="35" t="s">
        <v>33</v>
      </c>
    </row>
    <row r="130" spans="1:20" ht="47.25" x14ac:dyDescent="0.25">
      <c r="A130" s="23" t="s">
        <v>262</v>
      </c>
      <c r="B130" s="28" t="s">
        <v>263</v>
      </c>
      <c r="C130" s="25" t="s">
        <v>32</v>
      </c>
      <c r="D130" s="26">
        <f t="shared" ref="D130:R130" si="38">D131</f>
        <v>0</v>
      </c>
      <c r="E130" s="26">
        <f t="shared" si="38"/>
        <v>0</v>
      </c>
      <c r="F130" s="26">
        <f t="shared" si="38"/>
        <v>0</v>
      </c>
      <c r="G130" s="26">
        <f t="shared" si="38"/>
        <v>0</v>
      </c>
      <c r="H130" s="26">
        <f t="shared" si="38"/>
        <v>0</v>
      </c>
      <c r="I130" s="26">
        <f t="shared" si="38"/>
        <v>0</v>
      </c>
      <c r="J130" s="26">
        <f t="shared" si="38"/>
        <v>0</v>
      </c>
      <c r="K130" s="26">
        <f t="shared" si="38"/>
        <v>0</v>
      </c>
      <c r="L130" s="26">
        <f t="shared" si="38"/>
        <v>0</v>
      </c>
      <c r="M130" s="26">
        <f t="shared" si="38"/>
        <v>0</v>
      </c>
      <c r="N130" s="26">
        <f t="shared" si="38"/>
        <v>0</v>
      </c>
      <c r="O130" s="26">
        <f t="shared" si="38"/>
        <v>0</v>
      </c>
      <c r="P130" s="26">
        <f t="shared" si="38"/>
        <v>0</v>
      </c>
      <c r="Q130" s="26">
        <f t="shared" si="38"/>
        <v>0</v>
      </c>
      <c r="R130" s="26">
        <f t="shared" si="38"/>
        <v>0</v>
      </c>
      <c r="S130" s="27">
        <v>0</v>
      </c>
      <c r="T130" s="10" t="s">
        <v>33</v>
      </c>
    </row>
    <row r="131" spans="1:20" x14ac:dyDescent="0.25">
      <c r="A131" s="23" t="s">
        <v>264</v>
      </c>
      <c r="B131" s="28" t="s">
        <v>265</v>
      </c>
      <c r="C131" s="25" t="s">
        <v>32</v>
      </c>
      <c r="D131" s="26">
        <f t="shared" ref="D131:R131" si="39">D132+D133</f>
        <v>0</v>
      </c>
      <c r="E131" s="26">
        <f t="shared" si="39"/>
        <v>0</v>
      </c>
      <c r="F131" s="26">
        <f t="shared" si="39"/>
        <v>0</v>
      </c>
      <c r="G131" s="26">
        <f t="shared" si="39"/>
        <v>0</v>
      </c>
      <c r="H131" s="26">
        <f t="shared" si="39"/>
        <v>0</v>
      </c>
      <c r="I131" s="26">
        <f t="shared" si="39"/>
        <v>0</v>
      </c>
      <c r="J131" s="26">
        <f t="shared" si="39"/>
        <v>0</v>
      </c>
      <c r="K131" s="26">
        <f t="shared" si="39"/>
        <v>0</v>
      </c>
      <c r="L131" s="26">
        <f t="shared" si="39"/>
        <v>0</v>
      </c>
      <c r="M131" s="26">
        <f t="shared" si="39"/>
        <v>0</v>
      </c>
      <c r="N131" s="26">
        <f t="shared" si="39"/>
        <v>0</v>
      </c>
      <c r="O131" s="26">
        <f t="shared" si="39"/>
        <v>0</v>
      </c>
      <c r="P131" s="26">
        <f t="shared" si="39"/>
        <v>0</v>
      </c>
      <c r="Q131" s="26">
        <f t="shared" si="39"/>
        <v>0</v>
      </c>
      <c r="R131" s="26">
        <f t="shared" si="39"/>
        <v>0</v>
      </c>
      <c r="S131" s="27">
        <v>0</v>
      </c>
      <c r="T131" s="10" t="s">
        <v>33</v>
      </c>
    </row>
    <row r="132" spans="1:20" ht="63" x14ac:dyDescent="0.25">
      <c r="A132" s="23" t="s">
        <v>266</v>
      </c>
      <c r="B132" s="24" t="s">
        <v>267</v>
      </c>
      <c r="C132" s="25" t="s">
        <v>32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  <c r="N132" s="26">
        <v>0</v>
      </c>
      <c r="O132" s="26">
        <v>0</v>
      </c>
      <c r="P132" s="26">
        <v>0</v>
      </c>
      <c r="Q132" s="26">
        <v>0</v>
      </c>
      <c r="R132" s="26">
        <v>0</v>
      </c>
      <c r="S132" s="27">
        <v>0</v>
      </c>
      <c r="T132" s="10" t="s">
        <v>33</v>
      </c>
    </row>
    <row r="133" spans="1:20" ht="63" x14ac:dyDescent="0.25">
      <c r="A133" s="28" t="s">
        <v>268</v>
      </c>
      <c r="B133" s="28" t="s">
        <v>269</v>
      </c>
      <c r="C133" s="25" t="s">
        <v>32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v>0</v>
      </c>
      <c r="L133" s="26">
        <v>0</v>
      </c>
      <c r="M133" s="26">
        <v>0</v>
      </c>
      <c r="N133" s="26">
        <v>0</v>
      </c>
      <c r="O133" s="26">
        <v>0</v>
      </c>
      <c r="P133" s="26">
        <v>0</v>
      </c>
      <c r="Q133" s="26">
        <v>0</v>
      </c>
      <c r="R133" s="26">
        <v>0</v>
      </c>
      <c r="S133" s="27">
        <v>0</v>
      </c>
      <c r="T133" s="29" t="s">
        <v>33</v>
      </c>
    </row>
    <row r="134" spans="1:20" ht="31.5" x14ac:dyDescent="0.25">
      <c r="A134" s="23" t="s">
        <v>270</v>
      </c>
      <c r="B134" s="78" t="s">
        <v>271</v>
      </c>
      <c r="C134" s="79" t="s">
        <v>32</v>
      </c>
      <c r="D134" s="26">
        <v>0</v>
      </c>
      <c r="E134" s="39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v>0</v>
      </c>
      <c r="L134" s="26">
        <v>0</v>
      </c>
      <c r="M134" s="26">
        <v>0</v>
      </c>
      <c r="N134" s="26">
        <v>0</v>
      </c>
      <c r="O134" s="26">
        <v>0</v>
      </c>
      <c r="P134" s="26">
        <v>0</v>
      </c>
      <c r="Q134" s="26">
        <v>0</v>
      </c>
      <c r="R134" s="26">
        <v>0</v>
      </c>
      <c r="S134" s="27">
        <v>0</v>
      </c>
      <c r="T134" s="10" t="s">
        <v>33</v>
      </c>
    </row>
    <row r="135" spans="1:20" ht="63" x14ac:dyDescent="0.25">
      <c r="A135" s="23" t="s">
        <v>272</v>
      </c>
      <c r="B135" s="78" t="s">
        <v>267</v>
      </c>
      <c r="C135" s="79" t="s">
        <v>32</v>
      </c>
      <c r="D135" s="26">
        <v>0</v>
      </c>
      <c r="E135" s="39">
        <v>0</v>
      </c>
      <c r="F135" s="26">
        <v>0</v>
      </c>
      <c r="G135" s="26">
        <v>0</v>
      </c>
      <c r="H135" s="26">
        <v>0</v>
      </c>
      <c r="I135" s="26">
        <v>0</v>
      </c>
      <c r="J135" s="26">
        <v>0</v>
      </c>
      <c r="K135" s="26">
        <v>0</v>
      </c>
      <c r="L135" s="26">
        <v>0</v>
      </c>
      <c r="M135" s="26">
        <v>0</v>
      </c>
      <c r="N135" s="26">
        <v>0</v>
      </c>
      <c r="O135" s="26">
        <v>0</v>
      </c>
      <c r="P135" s="26">
        <v>0</v>
      </c>
      <c r="Q135" s="26">
        <v>0</v>
      </c>
      <c r="R135" s="26">
        <v>0</v>
      </c>
      <c r="S135" s="27">
        <v>0</v>
      </c>
      <c r="T135" s="10" t="s">
        <v>33</v>
      </c>
    </row>
    <row r="136" spans="1:20" ht="63" x14ac:dyDescent="0.25">
      <c r="A136" s="23" t="s">
        <v>273</v>
      </c>
      <c r="B136" s="78" t="s">
        <v>269</v>
      </c>
      <c r="C136" s="79" t="s">
        <v>32</v>
      </c>
      <c r="D136" s="26">
        <v>0</v>
      </c>
      <c r="E136" s="39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v>0</v>
      </c>
      <c r="S136" s="27">
        <v>0</v>
      </c>
      <c r="T136" s="10" t="s">
        <v>33</v>
      </c>
    </row>
    <row r="137" spans="1:20" x14ac:dyDescent="0.25">
      <c r="A137" s="25" t="s">
        <v>274</v>
      </c>
      <c r="B137" s="28" t="s">
        <v>275</v>
      </c>
      <c r="C137" s="25" t="s">
        <v>32</v>
      </c>
      <c r="D137" s="26">
        <f t="shared" ref="D137:R137" si="40">SUM(D144,D141,D139,D138)</f>
        <v>5203.4178491507728</v>
      </c>
      <c r="E137" s="26">
        <f t="shared" si="40"/>
        <v>2509.0026412344823</v>
      </c>
      <c r="F137" s="26">
        <f t="shared" si="40"/>
        <v>2694.4152079162895</v>
      </c>
      <c r="G137" s="26">
        <f t="shared" si="40"/>
        <v>587.87158799951771</v>
      </c>
      <c r="H137" s="26">
        <f t="shared" si="40"/>
        <v>157.30042244000003</v>
      </c>
      <c r="I137" s="26">
        <f t="shared" si="40"/>
        <v>98.554593064517576</v>
      </c>
      <c r="J137" s="26">
        <f t="shared" si="40"/>
        <v>157.30042244000003</v>
      </c>
      <c r="K137" s="26">
        <f t="shared" si="40"/>
        <v>13.307523485000001</v>
      </c>
      <c r="L137" s="26">
        <f t="shared" si="40"/>
        <v>0</v>
      </c>
      <c r="M137" s="26">
        <f t="shared" si="40"/>
        <v>45.339296344999994</v>
      </c>
      <c r="N137" s="26">
        <f t="shared" si="40"/>
        <v>0</v>
      </c>
      <c r="O137" s="26">
        <f t="shared" si="40"/>
        <v>430.67017510500011</v>
      </c>
      <c r="P137" s="26">
        <f t="shared" si="40"/>
        <v>0</v>
      </c>
      <c r="Q137" s="26">
        <f t="shared" si="40"/>
        <v>2537.6108894762897</v>
      </c>
      <c r="R137" s="26">
        <f t="shared" si="40"/>
        <v>58.249725375482441</v>
      </c>
      <c r="S137" s="27">
        <f t="shared" ref="S137:S141" si="41">R137/(I137)</f>
        <v>0.59104018964747751</v>
      </c>
      <c r="T137" s="10" t="s">
        <v>33</v>
      </c>
    </row>
    <row r="138" spans="1:20" ht="47.25" x14ac:dyDescent="0.25">
      <c r="A138" s="23" t="s">
        <v>276</v>
      </c>
      <c r="B138" s="28" t="s">
        <v>277</v>
      </c>
      <c r="C138" s="25" t="s">
        <v>32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  <c r="N138" s="26">
        <v>0</v>
      </c>
      <c r="O138" s="26">
        <v>0</v>
      </c>
      <c r="P138" s="26">
        <v>0</v>
      </c>
      <c r="Q138" s="26">
        <v>0</v>
      </c>
      <c r="R138" s="26">
        <v>0</v>
      </c>
      <c r="S138" s="27">
        <v>0</v>
      </c>
      <c r="T138" s="10" t="s">
        <v>33</v>
      </c>
    </row>
    <row r="139" spans="1:20" ht="31.5" x14ac:dyDescent="0.25">
      <c r="A139" s="23" t="s">
        <v>278</v>
      </c>
      <c r="B139" s="28" t="s">
        <v>279</v>
      </c>
      <c r="C139" s="25" t="s">
        <v>32</v>
      </c>
      <c r="D139" s="26">
        <f t="shared" ref="D139:R139" si="42">SUM(D140)</f>
        <v>676.55467158400006</v>
      </c>
      <c r="E139" s="26">
        <f t="shared" si="42"/>
        <v>371.43465373048235</v>
      </c>
      <c r="F139" s="26">
        <f t="shared" si="42"/>
        <v>305.12001785351771</v>
      </c>
      <c r="G139" s="26">
        <f t="shared" si="42"/>
        <v>288.98951785351773</v>
      </c>
      <c r="H139" s="39">
        <f t="shared" si="42"/>
        <v>76.883207710000008</v>
      </c>
      <c r="I139" s="26">
        <f t="shared" si="42"/>
        <v>39.379349969517598</v>
      </c>
      <c r="J139" s="26">
        <f t="shared" si="42"/>
        <v>76.883207710000008</v>
      </c>
      <c r="K139" s="26">
        <f t="shared" si="42"/>
        <v>0</v>
      </c>
      <c r="L139" s="26">
        <f t="shared" si="42"/>
        <v>0</v>
      </c>
      <c r="M139" s="26">
        <f t="shared" si="42"/>
        <v>0</v>
      </c>
      <c r="N139" s="26">
        <f t="shared" si="42"/>
        <v>0</v>
      </c>
      <c r="O139" s="26">
        <f t="shared" si="42"/>
        <v>249.61016788400013</v>
      </c>
      <c r="P139" s="26">
        <f t="shared" si="42"/>
        <v>0</v>
      </c>
      <c r="Q139" s="26">
        <f t="shared" si="42"/>
        <v>228.23681014351769</v>
      </c>
      <c r="R139" s="26">
        <f t="shared" si="42"/>
        <v>37.50385774048241</v>
      </c>
      <c r="S139" s="27">
        <f t="shared" si="41"/>
        <v>0.95237371285999006</v>
      </c>
      <c r="T139" s="10" t="s">
        <v>33</v>
      </c>
    </row>
    <row r="140" spans="1:20" ht="47.25" x14ac:dyDescent="0.25">
      <c r="A140" s="30" t="s">
        <v>278</v>
      </c>
      <c r="B140" s="64" t="s">
        <v>280</v>
      </c>
      <c r="C140" s="41" t="s">
        <v>281</v>
      </c>
      <c r="D140" s="33">
        <v>676.55467158400006</v>
      </c>
      <c r="E140" s="42">
        <v>371.43465373048235</v>
      </c>
      <c r="F140" s="33">
        <v>305.12001785351771</v>
      </c>
      <c r="G140" s="33">
        <f>I140+K140+M140+O140</f>
        <v>288.98951785351773</v>
      </c>
      <c r="H140" s="33">
        <f>J140+L140+N140+P140</f>
        <v>76.883207710000008</v>
      </c>
      <c r="I140" s="33">
        <v>39.379349969517598</v>
      </c>
      <c r="J140" s="33">
        <v>76.883207710000008</v>
      </c>
      <c r="K140" s="33">
        <v>0</v>
      </c>
      <c r="L140" s="33">
        <v>0</v>
      </c>
      <c r="M140" s="33">
        <v>0</v>
      </c>
      <c r="N140" s="33">
        <v>0</v>
      </c>
      <c r="O140" s="33">
        <v>249.61016788400013</v>
      </c>
      <c r="P140" s="33">
        <v>0</v>
      </c>
      <c r="Q140" s="33">
        <f>F140-H140</f>
        <v>228.23681014351769</v>
      </c>
      <c r="R140" s="33">
        <f>H140-(I140)</f>
        <v>37.50385774048241</v>
      </c>
      <c r="S140" s="34">
        <f t="shared" si="41"/>
        <v>0.95237371285999006</v>
      </c>
      <c r="T140" s="35" t="s">
        <v>82</v>
      </c>
    </row>
    <row r="141" spans="1:20" ht="31.5" x14ac:dyDescent="0.25">
      <c r="A141" s="23" t="s">
        <v>282</v>
      </c>
      <c r="B141" s="28" t="s">
        <v>283</v>
      </c>
      <c r="C141" s="25" t="s">
        <v>32</v>
      </c>
      <c r="D141" s="26">
        <f t="shared" ref="D141:R141" si="43">SUM(D142:D143)</f>
        <v>977.12877177200016</v>
      </c>
      <c r="E141" s="26">
        <f t="shared" si="43"/>
        <v>898.14092065400007</v>
      </c>
      <c r="F141" s="26">
        <f t="shared" si="43"/>
        <v>78.987851118000066</v>
      </c>
      <c r="G141" s="26">
        <f t="shared" si="43"/>
        <v>46.966806838000011</v>
      </c>
      <c r="H141" s="26">
        <f t="shared" si="43"/>
        <v>35.173983590000006</v>
      </c>
      <c r="I141" s="26">
        <f t="shared" si="43"/>
        <v>6.1668764999999981</v>
      </c>
      <c r="J141" s="26">
        <f t="shared" si="43"/>
        <v>35.173983590000006</v>
      </c>
      <c r="K141" s="26">
        <f t="shared" si="43"/>
        <v>11.596911</v>
      </c>
      <c r="L141" s="26">
        <f t="shared" si="43"/>
        <v>0</v>
      </c>
      <c r="M141" s="26">
        <f t="shared" si="43"/>
        <v>20.447661479999997</v>
      </c>
      <c r="N141" s="26">
        <f t="shared" si="43"/>
        <v>0</v>
      </c>
      <c r="O141" s="26">
        <f t="shared" si="43"/>
        <v>8.7553578580000071</v>
      </c>
      <c r="P141" s="26">
        <f t="shared" si="43"/>
        <v>0</v>
      </c>
      <c r="Q141" s="26">
        <f t="shared" si="43"/>
        <v>43.81386752800006</v>
      </c>
      <c r="R141" s="26">
        <f t="shared" si="43"/>
        <v>29.007107090000009</v>
      </c>
      <c r="S141" s="27">
        <f t="shared" si="41"/>
        <v>4.7036951510217557</v>
      </c>
      <c r="T141" s="10" t="s">
        <v>33</v>
      </c>
    </row>
    <row r="142" spans="1:20" ht="78.75" x14ac:dyDescent="0.25">
      <c r="A142" s="44" t="s">
        <v>282</v>
      </c>
      <c r="B142" s="74" t="s">
        <v>284</v>
      </c>
      <c r="C142" s="70" t="s">
        <v>285</v>
      </c>
      <c r="D142" s="48">
        <v>800.69383988200013</v>
      </c>
      <c r="E142" s="47">
        <v>768.67279560200006</v>
      </c>
      <c r="F142" s="48">
        <v>32.021044280000069</v>
      </c>
      <c r="G142" s="48">
        <f>I142+K142+M142+O142</f>
        <v>0</v>
      </c>
      <c r="H142" s="48">
        <f>J142+L142+N142+P142</f>
        <v>12.528438980000001</v>
      </c>
      <c r="I142" s="48">
        <v>0</v>
      </c>
      <c r="J142" s="48">
        <v>12.528438980000001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v>0</v>
      </c>
      <c r="Q142" s="48">
        <f>F142-H142</f>
        <v>19.492605300000069</v>
      </c>
      <c r="R142" s="48">
        <f>H142-(I142)</f>
        <v>12.528438980000001</v>
      </c>
      <c r="S142" s="50">
        <v>1</v>
      </c>
      <c r="T142" s="51" t="s">
        <v>286</v>
      </c>
    </row>
    <row r="143" spans="1:20" ht="63" x14ac:dyDescent="0.25">
      <c r="A143" s="30" t="s">
        <v>282</v>
      </c>
      <c r="B143" s="80" t="s">
        <v>287</v>
      </c>
      <c r="C143" s="81" t="s">
        <v>288</v>
      </c>
      <c r="D143" s="33">
        <v>176.43493188999997</v>
      </c>
      <c r="E143" s="42">
        <v>129.46812505199998</v>
      </c>
      <c r="F143" s="33">
        <v>46.966806837999997</v>
      </c>
      <c r="G143" s="33">
        <f>I143+K143+M143+O143</f>
        <v>46.966806838000011</v>
      </c>
      <c r="H143" s="33">
        <f>J143+L143+N143+P143</f>
        <v>22.645544610000005</v>
      </c>
      <c r="I143" s="33">
        <v>6.1668764999999981</v>
      </c>
      <c r="J143" s="33">
        <v>22.645544610000005</v>
      </c>
      <c r="K143" s="33">
        <v>11.596911</v>
      </c>
      <c r="L143" s="33">
        <v>0</v>
      </c>
      <c r="M143" s="33">
        <v>20.447661479999997</v>
      </c>
      <c r="N143" s="33">
        <v>0</v>
      </c>
      <c r="O143" s="33">
        <v>8.7553578580000071</v>
      </c>
      <c r="P143" s="33">
        <v>0</v>
      </c>
      <c r="Q143" s="33">
        <f>F143-H143</f>
        <v>24.321262227999991</v>
      </c>
      <c r="R143" s="33">
        <f>H143-(I143)</f>
        <v>16.478668110000008</v>
      </c>
      <c r="S143" s="34">
        <f t="shared" ref="S143:S149" si="44">R143/(I143)</f>
        <v>2.6721255257827869</v>
      </c>
      <c r="T143" s="81" t="s">
        <v>138</v>
      </c>
    </row>
    <row r="144" spans="1:20" ht="31.5" x14ac:dyDescent="0.25">
      <c r="A144" s="23" t="s">
        <v>289</v>
      </c>
      <c r="B144" s="28" t="s">
        <v>290</v>
      </c>
      <c r="C144" s="25" t="s">
        <v>32</v>
      </c>
      <c r="D144" s="26">
        <f t="shared" ref="D144:R144" si="45">SUM(D145:D151)</f>
        <v>3549.7344057947721</v>
      </c>
      <c r="E144" s="26">
        <f t="shared" si="45"/>
        <v>1239.4270668499998</v>
      </c>
      <c r="F144" s="26">
        <f t="shared" si="45"/>
        <v>2310.3073389447718</v>
      </c>
      <c r="G144" s="26">
        <f t="shared" si="45"/>
        <v>251.91526330799991</v>
      </c>
      <c r="H144" s="26">
        <f t="shared" si="45"/>
        <v>45.243231139999999</v>
      </c>
      <c r="I144" s="26">
        <f t="shared" si="45"/>
        <v>53.008366594999977</v>
      </c>
      <c r="J144" s="26">
        <f t="shared" si="45"/>
        <v>45.243231139999999</v>
      </c>
      <c r="K144" s="26">
        <f t="shared" si="45"/>
        <v>1.710612485</v>
      </c>
      <c r="L144" s="26">
        <f t="shared" si="45"/>
        <v>0</v>
      </c>
      <c r="M144" s="26">
        <f t="shared" si="45"/>
        <v>24.891634865</v>
      </c>
      <c r="N144" s="26">
        <f t="shared" si="45"/>
        <v>0</v>
      </c>
      <c r="O144" s="26">
        <f t="shared" si="45"/>
        <v>172.30464936299995</v>
      </c>
      <c r="P144" s="26">
        <f t="shared" si="45"/>
        <v>0</v>
      </c>
      <c r="Q144" s="26">
        <f t="shared" si="45"/>
        <v>2265.5602118047718</v>
      </c>
      <c r="R144" s="26">
        <f t="shared" si="45"/>
        <v>-8.2612394549999806</v>
      </c>
      <c r="S144" s="27">
        <f t="shared" si="44"/>
        <v>-0.15584784036298194</v>
      </c>
      <c r="T144" s="10" t="s">
        <v>33</v>
      </c>
    </row>
    <row r="145" spans="1:20" ht="47.25" x14ac:dyDescent="0.25">
      <c r="A145" s="44" t="s">
        <v>289</v>
      </c>
      <c r="B145" s="74" t="s">
        <v>291</v>
      </c>
      <c r="C145" s="70" t="s">
        <v>292</v>
      </c>
      <c r="D145" s="48">
        <v>1791.0005641759719</v>
      </c>
      <c r="E145" s="47">
        <v>65.304329789999883</v>
      </c>
      <c r="F145" s="48">
        <v>1725.696234385972</v>
      </c>
      <c r="G145" s="48">
        <f t="shared" ref="G145:H149" si="46">I145+K145+M145+O145</f>
        <v>4.8616699999999993</v>
      </c>
      <c r="H145" s="48">
        <f t="shared" si="46"/>
        <v>1.035939E-2</v>
      </c>
      <c r="I145" s="48">
        <v>0.1654175</v>
      </c>
      <c r="J145" s="48">
        <v>1.035939E-2</v>
      </c>
      <c r="K145" s="48">
        <v>0.1654175</v>
      </c>
      <c r="L145" s="48">
        <v>0</v>
      </c>
      <c r="M145" s="48">
        <v>0.1654175</v>
      </c>
      <c r="N145" s="48">
        <v>0</v>
      </c>
      <c r="O145" s="48">
        <v>4.3654174999999995</v>
      </c>
      <c r="P145" s="48">
        <v>0</v>
      </c>
      <c r="Q145" s="48">
        <f>F145-H145</f>
        <v>1725.685874995972</v>
      </c>
      <c r="R145" s="48">
        <f>H145-(I145)</f>
        <v>-0.15505811</v>
      </c>
      <c r="S145" s="50">
        <f t="shared" si="44"/>
        <v>-0.93737428023032632</v>
      </c>
      <c r="T145" s="51" t="s">
        <v>82</v>
      </c>
    </row>
    <row r="146" spans="1:20" ht="47.25" x14ac:dyDescent="0.25">
      <c r="A146" s="44" t="s">
        <v>289</v>
      </c>
      <c r="B146" s="57" t="s">
        <v>293</v>
      </c>
      <c r="C146" s="70" t="s">
        <v>294</v>
      </c>
      <c r="D146" s="48">
        <v>467.23246633999997</v>
      </c>
      <c r="E146" s="47">
        <v>397.05434477999995</v>
      </c>
      <c r="F146" s="48">
        <v>70.178121559999994</v>
      </c>
      <c r="G146" s="48">
        <f t="shared" si="46"/>
        <v>35.456119168000008</v>
      </c>
      <c r="H146" s="48">
        <f t="shared" si="46"/>
        <v>9.6144411399999985</v>
      </c>
      <c r="I146" s="48">
        <v>0.8</v>
      </c>
      <c r="J146" s="48">
        <v>9.6144411399999985</v>
      </c>
      <c r="K146" s="48">
        <v>0.8</v>
      </c>
      <c r="L146" s="48">
        <v>0</v>
      </c>
      <c r="M146" s="48">
        <v>7.7490223800000004</v>
      </c>
      <c r="N146" s="48">
        <v>0</v>
      </c>
      <c r="O146" s="48">
        <v>26.107096788000007</v>
      </c>
      <c r="P146" s="48">
        <v>0</v>
      </c>
      <c r="Q146" s="48">
        <f>F146-H146</f>
        <v>60.563680419999997</v>
      </c>
      <c r="R146" s="48">
        <f>H146-(I146)</f>
        <v>8.8144411399999978</v>
      </c>
      <c r="S146" s="50">
        <f t="shared" si="44"/>
        <v>11.018051424999996</v>
      </c>
      <c r="T146" s="51" t="s">
        <v>295</v>
      </c>
    </row>
    <row r="147" spans="1:20" ht="63" x14ac:dyDescent="0.25">
      <c r="A147" s="44" t="s">
        <v>289</v>
      </c>
      <c r="B147" s="57" t="s">
        <v>296</v>
      </c>
      <c r="C147" s="70" t="s">
        <v>297</v>
      </c>
      <c r="D147" s="48">
        <v>276.1959566868</v>
      </c>
      <c r="E147" s="47">
        <v>59.536127749999991</v>
      </c>
      <c r="F147" s="48">
        <v>216.65982893680001</v>
      </c>
      <c r="G147" s="48">
        <f t="shared" si="46"/>
        <v>0.33777994000000006</v>
      </c>
      <c r="H147" s="48">
        <f t="shared" si="46"/>
        <v>2.2561950000000001E-2</v>
      </c>
      <c r="I147" s="48">
        <v>8.4444985E-2</v>
      </c>
      <c r="J147" s="48">
        <v>2.2561950000000001E-2</v>
      </c>
      <c r="K147" s="48">
        <v>8.4444985E-2</v>
      </c>
      <c r="L147" s="48">
        <v>0</v>
      </c>
      <c r="M147" s="48">
        <v>8.4444985E-2</v>
      </c>
      <c r="N147" s="48">
        <v>0</v>
      </c>
      <c r="O147" s="48">
        <v>8.4444985000000028E-2</v>
      </c>
      <c r="P147" s="48">
        <v>0</v>
      </c>
      <c r="Q147" s="48">
        <f>F147-H147</f>
        <v>216.6372669868</v>
      </c>
      <c r="R147" s="48">
        <f>H147-(I147)</f>
        <v>-6.1883035000000003E-2</v>
      </c>
      <c r="S147" s="50">
        <f t="shared" si="44"/>
        <v>-0.73282072345681637</v>
      </c>
      <c r="T147" s="51" t="s">
        <v>82</v>
      </c>
    </row>
    <row r="148" spans="1:20" ht="63" x14ac:dyDescent="0.25">
      <c r="A148" s="44" t="s">
        <v>289</v>
      </c>
      <c r="B148" s="57" t="s">
        <v>298</v>
      </c>
      <c r="C148" s="46" t="s">
        <v>299</v>
      </c>
      <c r="D148" s="48">
        <v>399.24958771199999</v>
      </c>
      <c r="E148" s="47">
        <v>152.77418776000002</v>
      </c>
      <c r="F148" s="48">
        <v>246.47539995199998</v>
      </c>
      <c r="G148" s="48">
        <f t="shared" si="46"/>
        <v>159.96194008999993</v>
      </c>
      <c r="H148" s="48">
        <f t="shared" si="46"/>
        <v>2.5758510000000002E-2</v>
      </c>
      <c r="I148" s="48">
        <v>0.66074999999999995</v>
      </c>
      <c r="J148" s="48">
        <v>2.5758510000000002E-2</v>
      </c>
      <c r="K148" s="48">
        <v>0.66074999999999995</v>
      </c>
      <c r="L148" s="48">
        <v>0</v>
      </c>
      <c r="M148" s="48">
        <v>16.892749999999999</v>
      </c>
      <c r="N148" s="48">
        <v>0</v>
      </c>
      <c r="O148" s="48">
        <v>141.74769008999994</v>
      </c>
      <c r="P148" s="48">
        <v>0</v>
      </c>
      <c r="Q148" s="48">
        <f>F148-H148</f>
        <v>246.44964144199997</v>
      </c>
      <c r="R148" s="48">
        <f>H148-(I148)</f>
        <v>-0.63499148999999999</v>
      </c>
      <c r="S148" s="50">
        <f t="shared" si="44"/>
        <v>-0.9610162542565267</v>
      </c>
      <c r="T148" s="51" t="s">
        <v>58</v>
      </c>
    </row>
    <row r="149" spans="1:20" ht="47.25" x14ac:dyDescent="0.25">
      <c r="A149" s="44" t="s">
        <v>289</v>
      </c>
      <c r="B149" s="57" t="s">
        <v>300</v>
      </c>
      <c r="C149" s="70" t="s">
        <v>301</v>
      </c>
      <c r="D149" s="48">
        <v>509.85245379000003</v>
      </c>
      <c r="E149" s="47">
        <v>462.35893991</v>
      </c>
      <c r="F149" s="48">
        <v>47.493513880000023</v>
      </c>
      <c r="G149" s="48">
        <f t="shared" si="46"/>
        <v>47.493513879999981</v>
      </c>
      <c r="H149" s="48">
        <f t="shared" si="46"/>
        <v>31.269765920000001</v>
      </c>
      <c r="I149" s="48">
        <v>47.493513879999981</v>
      </c>
      <c r="J149" s="48">
        <v>31.269765920000001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48">
        <v>0</v>
      </c>
      <c r="Q149" s="48">
        <f>F149-H149</f>
        <v>16.223747960000022</v>
      </c>
      <c r="R149" s="48">
        <f>H149-(I149)</f>
        <v>-16.223747959999979</v>
      </c>
      <c r="S149" s="50">
        <f t="shared" si="44"/>
        <v>-0.3415992339710196</v>
      </c>
      <c r="T149" s="51" t="s">
        <v>138</v>
      </c>
    </row>
    <row r="150" spans="1:20" ht="45" customHeight="1" x14ac:dyDescent="0.25">
      <c r="A150" s="52" t="s">
        <v>289</v>
      </c>
      <c r="B150" s="65" t="s">
        <v>302</v>
      </c>
      <c r="C150" s="72" t="s">
        <v>303</v>
      </c>
      <c r="D150" s="48" t="s">
        <v>33</v>
      </c>
      <c r="E150" s="47" t="s">
        <v>33</v>
      </c>
      <c r="F150" s="48" t="s">
        <v>33</v>
      </c>
      <c r="G150" s="48" t="s">
        <v>33</v>
      </c>
      <c r="H150" s="48">
        <f>J150+L150+N150+P150</f>
        <v>0.49610399999999999</v>
      </c>
      <c r="I150" s="48" t="s">
        <v>33</v>
      </c>
      <c r="J150" s="48">
        <v>0.49610399999999999</v>
      </c>
      <c r="K150" s="48" t="s">
        <v>33</v>
      </c>
      <c r="L150" s="48">
        <v>0</v>
      </c>
      <c r="M150" s="48" t="s">
        <v>33</v>
      </c>
      <c r="N150" s="48">
        <v>0</v>
      </c>
      <c r="O150" s="48" t="s">
        <v>33</v>
      </c>
      <c r="P150" s="48">
        <v>0</v>
      </c>
      <c r="Q150" s="48" t="s">
        <v>33</v>
      </c>
      <c r="R150" s="48" t="s">
        <v>33</v>
      </c>
      <c r="S150" s="50" t="s">
        <v>33</v>
      </c>
      <c r="T150" s="51" t="s">
        <v>75</v>
      </c>
    </row>
    <row r="151" spans="1:20" ht="78.75" x14ac:dyDescent="0.25">
      <c r="A151" s="30" t="s">
        <v>289</v>
      </c>
      <c r="B151" s="66" t="s">
        <v>304</v>
      </c>
      <c r="C151" s="41" t="s">
        <v>305</v>
      </c>
      <c r="D151" s="33">
        <v>106.20337709</v>
      </c>
      <c r="E151" s="42">
        <v>102.39913686</v>
      </c>
      <c r="F151" s="33">
        <v>3.80424023</v>
      </c>
      <c r="G151" s="33">
        <f>I151+K151+M151+O151</f>
        <v>3.80424023</v>
      </c>
      <c r="H151" s="33">
        <f>J151+L151+N151+P151</f>
        <v>3.80424023</v>
      </c>
      <c r="I151" s="33">
        <v>3.80424023</v>
      </c>
      <c r="J151" s="33">
        <v>3.80424023</v>
      </c>
      <c r="K151" s="33">
        <v>0</v>
      </c>
      <c r="L151" s="33">
        <v>0</v>
      </c>
      <c r="M151" s="33">
        <v>0</v>
      </c>
      <c r="N151" s="33">
        <v>0</v>
      </c>
      <c r="O151" s="33">
        <v>0</v>
      </c>
      <c r="P151" s="33">
        <v>0</v>
      </c>
      <c r="Q151" s="33">
        <f>F151-H151</f>
        <v>0</v>
      </c>
      <c r="R151" s="33">
        <f>H151-(I151)</f>
        <v>0</v>
      </c>
      <c r="S151" s="34">
        <f t="shared" ref="S151" si="47">R151/(I151)</f>
        <v>0</v>
      </c>
      <c r="T151" s="35" t="s">
        <v>33</v>
      </c>
    </row>
    <row r="152" spans="1:20" ht="47.25" x14ac:dyDescent="0.25">
      <c r="A152" s="23" t="s">
        <v>306</v>
      </c>
      <c r="B152" s="24" t="s">
        <v>307</v>
      </c>
      <c r="C152" s="25" t="s">
        <v>32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  <c r="N152" s="26">
        <v>0</v>
      </c>
      <c r="O152" s="26">
        <v>0</v>
      </c>
      <c r="P152" s="26">
        <v>0</v>
      </c>
      <c r="Q152" s="26">
        <v>0</v>
      </c>
      <c r="R152" s="26">
        <v>0</v>
      </c>
      <c r="S152" s="27">
        <v>0</v>
      </c>
      <c r="T152" s="10" t="s">
        <v>33</v>
      </c>
    </row>
    <row r="153" spans="1:20" ht="31.5" x14ac:dyDescent="0.25">
      <c r="A153" s="23" t="s">
        <v>308</v>
      </c>
      <c r="B153" s="24" t="s">
        <v>309</v>
      </c>
      <c r="C153" s="25" t="s">
        <v>32</v>
      </c>
      <c r="D153" s="26">
        <f t="shared" ref="D153:R153" si="48">SUM(D154:D231)</f>
        <v>452.15541112200003</v>
      </c>
      <c r="E153" s="26">
        <f t="shared" si="48"/>
        <v>13.21717209</v>
      </c>
      <c r="F153" s="26">
        <f t="shared" si="48"/>
        <v>438.93823903200007</v>
      </c>
      <c r="G153" s="26">
        <f t="shared" si="48"/>
        <v>191.10229748400002</v>
      </c>
      <c r="H153" s="26">
        <f t="shared" si="48"/>
        <v>93.706941410000013</v>
      </c>
      <c r="I153" s="26">
        <f t="shared" si="48"/>
        <v>0</v>
      </c>
      <c r="J153" s="26">
        <f t="shared" si="48"/>
        <v>93.706941410000013</v>
      </c>
      <c r="K153" s="26">
        <f t="shared" si="48"/>
        <v>0</v>
      </c>
      <c r="L153" s="26">
        <f t="shared" si="48"/>
        <v>0</v>
      </c>
      <c r="M153" s="26">
        <f t="shared" si="48"/>
        <v>40.903780451999999</v>
      </c>
      <c r="N153" s="26">
        <f t="shared" si="48"/>
        <v>0</v>
      </c>
      <c r="O153" s="26">
        <f t="shared" si="48"/>
        <v>150.19851703199998</v>
      </c>
      <c r="P153" s="26">
        <f t="shared" si="48"/>
        <v>0</v>
      </c>
      <c r="Q153" s="26">
        <f t="shared" si="48"/>
        <v>354.36540905199996</v>
      </c>
      <c r="R153" s="26">
        <f t="shared" si="48"/>
        <v>84.572829980000009</v>
      </c>
      <c r="S153" s="27">
        <v>1</v>
      </c>
      <c r="T153" s="29" t="s">
        <v>33</v>
      </c>
    </row>
    <row r="154" spans="1:20" ht="31.5" x14ac:dyDescent="0.25">
      <c r="A154" s="44" t="s">
        <v>308</v>
      </c>
      <c r="B154" s="77" t="s">
        <v>310</v>
      </c>
      <c r="C154" s="70" t="s">
        <v>311</v>
      </c>
      <c r="D154" s="48">
        <v>0.7370001599999999</v>
      </c>
      <c r="E154" s="47">
        <v>0</v>
      </c>
      <c r="F154" s="48">
        <v>0.7370001599999999</v>
      </c>
      <c r="G154" s="48">
        <f t="shared" ref="G154:H185" si="49">I154+K154+M154+O154</f>
        <v>0.7370001599999999</v>
      </c>
      <c r="H154" s="48">
        <f t="shared" si="49"/>
        <v>0</v>
      </c>
      <c r="I154" s="48">
        <v>0</v>
      </c>
      <c r="J154" s="48">
        <v>0</v>
      </c>
      <c r="K154" s="48">
        <v>0</v>
      </c>
      <c r="L154" s="48">
        <v>0</v>
      </c>
      <c r="M154" s="48">
        <v>0</v>
      </c>
      <c r="N154" s="48">
        <v>0</v>
      </c>
      <c r="O154" s="48">
        <v>0.7370001599999999</v>
      </c>
      <c r="P154" s="48">
        <v>0</v>
      </c>
      <c r="Q154" s="48">
        <f t="shared" ref="Q154:Q217" si="50">F154-H154</f>
        <v>0.7370001599999999</v>
      </c>
      <c r="R154" s="48">
        <f t="shared" ref="R154:R217" si="51">H154-(I154)</f>
        <v>0</v>
      </c>
      <c r="S154" s="50">
        <v>0</v>
      </c>
      <c r="T154" s="51" t="s">
        <v>33</v>
      </c>
    </row>
    <row r="155" spans="1:20" ht="31.5" x14ac:dyDescent="0.25">
      <c r="A155" s="44" t="s">
        <v>308</v>
      </c>
      <c r="B155" s="45" t="s">
        <v>312</v>
      </c>
      <c r="C155" s="70" t="s">
        <v>313</v>
      </c>
      <c r="D155" s="48">
        <v>1.919177592</v>
      </c>
      <c r="E155" s="47">
        <v>0</v>
      </c>
      <c r="F155" s="48">
        <v>1.919177592</v>
      </c>
      <c r="G155" s="48">
        <f t="shared" si="49"/>
        <v>1.919177592</v>
      </c>
      <c r="H155" s="48">
        <f t="shared" si="49"/>
        <v>1.8999802800000001</v>
      </c>
      <c r="I155" s="48">
        <v>0</v>
      </c>
      <c r="J155" s="48">
        <v>1.8999802800000001</v>
      </c>
      <c r="K155" s="48">
        <v>0</v>
      </c>
      <c r="L155" s="48">
        <v>0</v>
      </c>
      <c r="M155" s="48">
        <v>0</v>
      </c>
      <c r="N155" s="48">
        <v>0</v>
      </c>
      <c r="O155" s="48">
        <v>1.919177592</v>
      </c>
      <c r="P155" s="48">
        <v>0</v>
      </c>
      <c r="Q155" s="48">
        <f t="shared" si="50"/>
        <v>1.9197311999999966E-2</v>
      </c>
      <c r="R155" s="48">
        <f t="shared" si="51"/>
        <v>1.8999802800000001</v>
      </c>
      <c r="S155" s="50">
        <v>1</v>
      </c>
      <c r="T155" s="51" t="s">
        <v>174</v>
      </c>
    </row>
    <row r="156" spans="1:20" ht="31.5" x14ac:dyDescent="0.25">
      <c r="A156" s="44" t="s">
        <v>308</v>
      </c>
      <c r="B156" s="45" t="s">
        <v>314</v>
      </c>
      <c r="C156" s="70" t="s">
        <v>315</v>
      </c>
      <c r="D156" s="48">
        <v>0.51856624799999995</v>
      </c>
      <c r="E156" s="47">
        <v>0</v>
      </c>
      <c r="F156" s="48">
        <v>0.51856624799999995</v>
      </c>
      <c r="G156" s="48">
        <f t="shared" si="49"/>
        <v>0.51856624799999995</v>
      </c>
      <c r="H156" s="48">
        <f t="shared" si="49"/>
        <v>0</v>
      </c>
      <c r="I156" s="48">
        <v>0</v>
      </c>
      <c r="J156" s="48">
        <v>0</v>
      </c>
      <c r="K156" s="48">
        <v>0</v>
      </c>
      <c r="L156" s="48">
        <v>0</v>
      </c>
      <c r="M156" s="48">
        <v>0</v>
      </c>
      <c r="N156" s="48">
        <v>0</v>
      </c>
      <c r="O156" s="48">
        <v>0.51856624799999995</v>
      </c>
      <c r="P156" s="48">
        <v>0</v>
      </c>
      <c r="Q156" s="48">
        <f t="shared" si="50"/>
        <v>0.51856624799999995</v>
      </c>
      <c r="R156" s="48">
        <f t="shared" si="51"/>
        <v>0</v>
      </c>
      <c r="S156" s="50">
        <v>0</v>
      </c>
      <c r="T156" s="51" t="s">
        <v>33</v>
      </c>
    </row>
    <row r="157" spans="1:20" ht="31.5" x14ac:dyDescent="0.25">
      <c r="A157" s="44" t="s">
        <v>308</v>
      </c>
      <c r="B157" s="45" t="s">
        <v>316</v>
      </c>
      <c r="C157" s="70" t="s">
        <v>317</v>
      </c>
      <c r="D157" s="48">
        <v>1.0371324959999999</v>
      </c>
      <c r="E157" s="47">
        <v>0</v>
      </c>
      <c r="F157" s="48">
        <v>1.0371324959999999</v>
      </c>
      <c r="G157" s="48">
        <f t="shared" si="49"/>
        <v>1.0371324959999999</v>
      </c>
      <c r="H157" s="48">
        <f t="shared" si="49"/>
        <v>0.49199999999999999</v>
      </c>
      <c r="I157" s="48">
        <v>0</v>
      </c>
      <c r="J157" s="48">
        <v>0.49199999999999999</v>
      </c>
      <c r="K157" s="48">
        <v>0</v>
      </c>
      <c r="L157" s="48">
        <v>0</v>
      </c>
      <c r="M157" s="48">
        <v>0</v>
      </c>
      <c r="N157" s="48">
        <v>0</v>
      </c>
      <c r="O157" s="48">
        <v>1.0371324959999999</v>
      </c>
      <c r="P157" s="48">
        <v>0</v>
      </c>
      <c r="Q157" s="48">
        <f t="shared" si="50"/>
        <v>0.54513249599999991</v>
      </c>
      <c r="R157" s="48">
        <f t="shared" si="51"/>
        <v>0.49199999999999999</v>
      </c>
      <c r="S157" s="50">
        <v>1</v>
      </c>
      <c r="T157" s="51" t="s">
        <v>174</v>
      </c>
    </row>
    <row r="158" spans="1:20" ht="31.5" x14ac:dyDescent="0.25">
      <c r="A158" s="44" t="s">
        <v>308</v>
      </c>
      <c r="B158" s="45" t="s">
        <v>318</v>
      </c>
      <c r="C158" s="46" t="s">
        <v>319</v>
      </c>
      <c r="D158" s="48">
        <v>0.26769946799999994</v>
      </c>
      <c r="E158" s="47">
        <v>0</v>
      </c>
      <c r="F158" s="48">
        <v>0.26769946799999994</v>
      </c>
      <c r="G158" s="48">
        <f t="shared" si="49"/>
        <v>0.26769946799999994</v>
      </c>
      <c r="H158" s="48">
        <f t="shared" si="49"/>
        <v>0</v>
      </c>
      <c r="I158" s="48">
        <v>0</v>
      </c>
      <c r="J158" s="48">
        <v>0</v>
      </c>
      <c r="K158" s="48">
        <v>0</v>
      </c>
      <c r="L158" s="48">
        <v>0</v>
      </c>
      <c r="M158" s="48">
        <v>0</v>
      </c>
      <c r="N158" s="48">
        <v>0</v>
      </c>
      <c r="O158" s="48">
        <v>0.26769946799999994</v>
      </c>
      <c r="P158" s="48">
        <v>0</v>
      </c>
      <c r="Q158" s="48">
        <f t="shared" si="50"/>
        <v>0.26769946799999994</v>
      </c>
      <c r="R158" s="48">
        <f t="shared" si="51"/>
        <v>0</v>
      </c>
      <c r="S158" s="50">
        <v>0</v>
      </c>
      <c r="T158" s="51" t="s">
        <v>33</v>
      </c>
    </row>
    <row r="159" spans="1:20" ht="31.5" x14ac:dyDescent="0.25">
      <c r="A159" s="44" t="s">
        <v>308</v>
      </c>
      <c r="B159" s="45" t="s">
        <v>320</v>
      </c>
      <c r="C159" s="46" t="s">
        <v>321</v>
      </c>
      <c r="D159" s="48">
        <v>0.111475056</v>
      </c>
      <c r="E159" s="47">
        <v>0</v>
      </c>
      <c r="F159" s="48">
        <v>0.111475056</v>
      </c>
      <c r="G159" s="48">
        <f t="shared" si="49"/>
        <v>0.111475056</v>
      </c>
      <c r="H159" s="48">
        <f t="shared" si="49"/>
        <v>0</v>
      </c>
      <c r="I159" s="48">
        <v>0</v>
      </c>
      <c r="J159" s="48">
        <v>0</v>
      </c>
      <c r="K159" s="48">
        <v>0</v>
      </c>
      <c r="L159" s="48">
        <v>0</v>
      </c>
      <c r="M159" s="48">
        <v>0</v>
      </c>
      <c r="N159" s="48">
        <v>0</v>
      </c>
      <c r="O159" s="48">
        <v>0.111475056</v>
      </c>
      <c r="P159" s="48">
        <v>0</v>
      </c>
      <c r="Q159" s="48">
        <f t="shared" si="50"/>
        <v>0.111475056</v>
      </c>
      <c r="R159" s="48">
        <f t="shared" si="51"/>
        <v>0</v>
      </c>
      <c r="S159" s="50">
        <v>0</v>
      </c>
      <c r="T159" s="51" t="s">
        <v>33</v>
      </c>
    </row>
    <row r="160" spans="1:20" ht="31.5" x14ac:dyDescent="0.25">
      <c r="A160" s="44" t="s">
        <v>308</v>
      </c>
      <c r="B160" s="45" t="s">
        <v>322</v>
      </c>
      <c r="C160" s="46" t="s">
        <v>323</v>
      </c>
      <c r="D160" s="48">
        <v>0.11849590799999998</v>
      </c>
      <c r="E160" s="47">
        <v>0</v>
      </c>
      <c r="F160" s="48">
        <v>0.11849590799999998</v>
      </c>
      <c r="G160" s="48">
        <f t="shared" si="49"/>
        <v>0.11849590799999998</v>
      </c>
      <c r="H160" s="48">
        <f t="shared" si="49"/>
        <v>0</v>
      </c>
      <c r="I160" s="48">
        <v>0</v>
      </c>
      <c r="J160" s="48">
        <v>0</v>
      </c>
      <c r="K160" s="48">
        <v>0</v>
      </c>
      <c r="L160" s="48">
        <v>0</v>
      </c>
      <c r="M160" s="48">
        <v>0</v>
      </c>
      <c r="N160" s="48">
        <v>0</v>
      </c>
      <c r="O160" s="48">
        <v>0.11849590799999998</v>
      </c>
      <c r="P160" s="48">
        <v>0</v>
      </c>
      <c r="Q160" s="48">
        <f t="shared" si="50"/>
        <v>0.11849590799999998</v>
      </c>
      <c r="R160" s="48">
        <f t="shared" si="51"/>
        <v>0</v>
      </c>
      <c r="S160" s="50">
        <v>0</v>
      </c>
      <c r="T160" s="51" t="s">
        <v>33</v>
      </c>
    </row>
    <row r="161" spans="1:20" ht="31.5" x14ac:dyDescent="0.25">
      <c r="A161" s="44" t="s">
        <v>308</v>
      </c>
      <c r="B161" s="45" t="s">
        <v>324</v>
      </c>
      <c r="C161" s="46" t="s">
        <v>325</v>
      </c>
      <c r="D161" s="48">
        <v>1.5856775759999999</v>
      </c>
      <c r="E161" s="47">
        <v>0</v>
      </c>
      <c r="F161" s="48">
        <v>1.5856775759999999</v>
      </c>
      <c r="G161" s="48">
        <f t="shared" si="49"/>
        <v>1.5856775759999999</v>
      </c>
      <c r="H161" s="48">
        <f t="shared" si="49"/>
        <v>0</v>
      </c>
      <c r="I161" s="48">
        <v>0</v>
      </c>
      <c r="J161" s="48">
        <v>0</v>
      </c>
      <c r="K161" s="48">
        <v>0</v>
      </c>
      <c r="L161" s="48">
        <v>0</v>
      </c>
      <c r="M161" s="48">
        <v>0</v>
      </c>
      <c r="N161" s="48">
        <v>0</v>
      </c>
      <c r="O161" s="48">
        <v>1.5856775759999999</v>
      </c>
      <c r="P161" s="48">
        <v>0</v>
      </c>
      <c r="Q161" s="48">
        <f t="shared" si="50"/>
        <v>1.5856775759999999</v>
      </c>
      <c r="R161" s="48">
        <f t="shared" si="51"/>
        <v>0</v>
      </c>
      <c r="S161" s="50">
        <v>0</v>
      </c>
      <c r="T161" s="51" t="s">
        <v>33</v>
      </c>
    </row>
    <row r="162" spans="1:20" ht="31.5" x14ac:dyDescent="0.25">
      <c r="A162" s="44" t="s">
        <v>308</v>
      </c>
      <c r="B162" s="45" t="s">
        <v>326</v>
      </c>
      <c r="C162" s="46" t="s">
        <v>327</v>
      </c>
      <c r="D162" s="48">
        <v>3.1710756359999994</v>
      </c>
      <c r="E162" s="47">
        <v>0</v>
      </c>
      <c r="F162" s="48">
        <v>3.1710756359999994</v>
      </c>
      <c r="G162" s="48">
        <f t="shared" si="49"/>
        <v>3.1710756359999994</v>
      </c>
      <c r="H162" s="48">
        <f t="shared" si="49"/>
        <v>3.1710756400000002</v>
      </c>
      <c r="I162" s="48">
        <v>0</v>
      </c>
      <c r="J162" s="48">
        <v>3.1710756400000002</v>
      </c>
      <c r="K162" s="48">
        <v>0</v>
      </c>
      <c r="L162" s="48">
        <v>0</v>
      </c>
      <c r="M162" s="48">
        <v>0</v>
      </c>
      <c r="N162" s="48">
        <v>0</v>
      </c>
      <c r="O162" s="48">
        <v>3.1710756359999994</v>
      </c>
      <c r="P162" s="48">
        <v>0</v>
      </c>
      <c r="Q162" s="48">
        <f t="shared" si="50"/>
        <v>-4.0000007750506938E-9</v>
      </c>
      <c r="R162" s="48">
        <f t="shared" si="51"/>
        <v>3.1710756400000002</v>
      </c>
      <c r="S162" s="50">
        <v>1</v>
      </c>
      <c r="T162" s="51" t="s">
        <v>174</v>
      </c>
    </row>
    <row r="163" spans="1:20" ht="31.5" x14ac:dyDescent="0.25">
      <c r="A163" s="44" t="s">
        <v>308</v>
      </c>
      <c r="B163" s="45" t="s">
        <v>328</v>
      </c>
      <c r="C163" s="46" t="s">
        <v>329</v>
      </c>
      <c r="D163" s="48">
        <v>78.040717355999988</v>
      </c>
      <c r="E163" s="47">
        <v>0</v>
      </c>
      <c r="F163" s="48">
        <v>78.040717355999988</v>
      </c>
      <c r="G163" s="48">
        <f t="shared" si="49"/>
        <v>78.040717355999988</v>
      </c>
      <c r="H163" s="48">
        <f t="shared" si="49"/>
        <v>77.513369240000003</v>
      </c>
      <c r="I163" s="48">
        <v>0</v>
      </c>
      <c r="J163" s="48">
        <v>77.513369240000003</v>
      </c>
      <c r="K163" s="48">
        <v>0</v>
      </c>
      <c r="L163" s="48">
        <v>0</v>
      </c>
      <c r="M163" s="48">
        <v>0</v>
      </c>
      <c r="N163" s="48">
        <v>0</v>
      </c>
      <c r="O163" s="48">
        <v>78.040717355999988</v>
      </c>
      <c r="P163" s="48">
        <v>0</v>
      </c>
      <c r="Q163" s="48">
        <f t="shared" si="50"/>
        <v>0.52734811599998466</v>
      </c>
      <c r="R163" s="48">
        <f t="shared" si="51"/>
        <v>77.513369240000003</v>
      </c>
      <c r="S163" s="50">
        <v>1</v>
      </c>
      <c r="T163" s="51" t="s">
        <v>174</v>
      </c>
    </row>
    <row r="164" spans="1:20" ht="47.25" x14ac:dyDescent="0.25">
      <c r="A164" s="44" t="s">
        <v>308</v>
      </c>
      <c r="B164" s="45" t="s">
        <v>330</v>
      </c>
      <c r="C164" s="46" t="s">
        <v>331</v>
      </c>
      <c r="D164" s="48">
        <v>1.7163680279999998</v>
      </c>
      <c r="E164" s="47">
        <v>0</v>
      </c>
      <c r="F164" s="48">
        <v>1.7163680279999998</v>
      </c>
      <c r="G164" s="48">
        <f t="shared" si="49"/>
        <v>1.7163680279999998</v>
      </c>
      <c r="H164" s="48">
        <f t="shared" si="49"/>
        <v>0</v>
      </c>
      <c r="I164" s="48">
        <v>0</v>
      </c>
      <c r="J164" s="48">
        <v>0</v>
      </c>
      <c r="K164" s="48">
        <v>0</v>
      </c>
      <c r="L164" s="48">
        <v>0</v>
      </c>
      <c r="M164" s="48">
        <v>0</v>
      </c>
      <c r="N164" s="48">
        <v>0</v>
      </c>
      <c r="O164" s="48">
        <v>1.7163680279999998</v>
      </c>
      <c r="P164" s="48">
        <v>0</v>
      </c>
      <c r="Q164" s="48">
        <f t="shared" si="50"/>
        <v>1.7163680279999998</v>
      </c>
      <c r="R164" s="48">
        <f t="shared" si="51"/>
        <v>0</v>
      </c>
      <c r="S164" s="50">
        <v>0</v>
      </c>
      <c r="T164" s="51" t="s">
        <v>33</v>
      </c>
    </row>
    <row r="165" spans="1:20" ht="47.25" x14ac:dyDescent="0.25">
      <c r="A165" s="44" t="s">
        <v>308</v>
      </c>
      <c r="B165" s="45" t="s">
        <v>332</v>
      </c>
      <c r="C165" s="46" t="s">
        <v>333</v>
      </c>
      <c r="D165" s="48">
        <v>0.34065563999999998</v>
      </c>
      <c r="E165" s="47">
        <v>0</v>
      </c>
      <c r="F165" s="48">
        <v>0.34065563999999998</v>
      </c>
      <c r="G165" s="48">
        <f t="shared" si="49"/>
        <v>0.34065563999999998</v>
      </c>
      <c r="H165" s="48">
        <f t="shared" si="49"/>
        <v>0</v>
      </c>
      <c r="I165" s="48">
        <v>0</v>
      </c>
      <c r="J165" s="48">
        <v>0</v>
      </c>
      <c r="K165" s="48">
        <v>0</v>
      </c>
      <c r="L165" s="48">
        <v>0</v>
      </c>
      <c r="M165" s="48">
        <v>0</v>
      </c>
      <c r="N165" s="48">
        <v>0</v>
      </c>
      <c r="O165" s="48">
        <v>0.34065563999999998</v>
      </c>
      <c r="P165" s="48">
        <v>0</v>
      </c>
      <c r="Q165" s="48">
        <f t="shared" si="50"/>
        <v>0.34065563999999998</v>
      </c>
      <c r="R165" s="48">
        <f t="shared" si="51"/>
        <v>0</v>
      </c>
      <c r="S165" s="50">
        <v>0</v>
      </c>
      <c r="T165" s="51" t="s">
        <v>33</v>
      </c>
    </row>
    <row r="166" spans="1:20" ht="31.5" x14ac:dyDescent="0.25">
      <c r="A166" s="44" t="s">
        <v>308</v>
      </c>
      <c r="B166" s="45" t="s">
        <v>334</v>
      </c>
      <c r="C166" s="46" t="s">
        <v>335</v>
      </c>
      <c r="D166" s="48">
        <v>0.2338623</v>
      </c>
      <c r="E166" s="47">
        <v>0</v>
      </c>
      <c r="F166" s="48">
        <v>0.2338623</v>
      </c>
      <c r="G166" s="48">
        <f t="shared" si="49"/>
        <v>0.2338623</v>
      </c>
      <c r="H166" s="48">
        <f t="shared" si="49"/>
        <v>0</v>
      </c>
      <c r="I166" s="48">
        <v>0</v>
      </c>
      <c r="J166" s="48">
        <v>0</v>
      </c>
      <c r="K166" s="48">
        <v>0</v>
      </c>
      <c r="L166" s="48">
        <v>0</v>
      </c>
      <c r="M166" s="48">
        <v>0</v>
      </c>
      <c r="N166" s="48">
        <v>0</v>
      </c>
      <c r="O166" s="48">
        <v>0.2338623</v>
      </c>
      <c r="P166" s="48">
        <v>0</v>
      </c>
      <c r="Q166" s="48">
        <f t="shared" si="50"/>
        <v>0.2338623</v>
      </c>
      <c r="R166" s="48">
        <f t="shared" si="51"/>
        <v>0</v>
      </c>
      <c r="S166" s="50">
        <v>0</v>
      </c>
      <c r="T166" s="51" t="s">
        <v>33</v>
      </c>
    </row>
    <row r="167" spans="1:20" ht="47.25" x14ac:dyDescent="0.25">
      <c r="A167" s="44" t="s">
        <v>308</v>
      </c>
      <c r="B167" s="45" t="s">
        <v>336</v>
      </c>
      <c r="C167" s="46" t="s">
        <v>337</v>
      </c>
      <c r="D167" s="48">
        <v>0.32979418799999999</v>
      </c>
      <c r="E167" s="47">
        <v>0</v>
      </c>
      <c r="F167" s="48">
        <v>0.32979418799999999</v>
      </c>
      <c r="G167" s="48">
        <f t="shared" si="49"/>
        <v>0.32979418799999999</v>
      </c>
      <c r="H167" s="48">
        <f t="shared" si="49"/>
        <v>0</v>
      </c>
      <c r="I167" s="48">
        <v>0</v>
      </c>
      <c r="J167" s="48">
        <v>0</v>
      </c>
      <c r="K167" s="48">
        <v>0</v>
      </c>
      <c r="L167" s="48">
        <v>0</v>
      </c>
      <c r="M167" s="48">
        <v>0</v>
      </c>
      <c r="N167" s="48">
        <v>0</v>
      </c>
      <c r="O167" s="48">
        <v>0.32979418799999999</v>
      </c>
      <c r="P167" s="48">
        <v>0</v>
      </c>
      <c r="Q167" s="48">
        <f t="shared" si="50"/>
        <v>0.32979418799999999</v>
      </c>
      <c r="R167" s="48">
        <f t="shared" si="51"/>
        <v>0</v>
      </c>
      <c r="S167" s="50">
        <v>0</v>
      </c>
      <c r="T167" s="51" t="s">
        <v>33</v>
      </c>
    </row>
    <row r="168" spans="1:20" ht="47.25" x14ac:dyDescent="0.25">
      <c r="A168" s="44" t="s">
        <v>308</v>
      </c>
      <c r="B168" s="45" t="s">
        <v>338</v>
      </c>
      <c r="C168" s="46" t="s">
        <v>339</v>
      </c>
      <c r="D168" s="48">
        <v>1.2348683039999999</v>
      </c>
      <c r="E168" s="47">
        <v>0</v>
      </c>
      <c r="F168" s="48">
        <v>1.2348683039999999</v>
      </c>
      <c r="G168" s="48">
        <f t="shared" si="49"/>
        <v>1.2348683039999999</v>
      </c>
      <c r="H168" s="48">
        <f t="shared" si="49"/>
        <v>0</v>
      </c>
      <c r="I168" s="48">
        <v>0</v>
      </c>
      <c r="J168" s="48">
        <v>0</v>
      </c>
      <c r="K168" s="48">
        <v>0</v>
      </c>
      <c r="L168" s="48">
        <v>0</v>
      </c>
      <c r="M168" s="48">
        <v>0</v>
      </c>
      <c r="N168" s="48">
        <v>0</v>
      </c>
      <c r="O168" s="48">
        <v>1.2348683039999999</v>
      </c>
      <c r="P168" s="48">
        <v>0</v>
      </c>
      <c r="Q168" s="48">
        <f t="shared" si="50"/>
        <v>1.2348683039999999</v>
      </c>
      <c r="R168" s="48">
        <f t="shared" si="51"/>
        <v>0</v>
      </c>
      <c r="S168" s="50">
        <v>0</v>
      </c>
      <c r="T168" s="51" t="s">
        <v>33</v>
      </c>
    </row>
    <row r="169" spans="1:20" ht="47.25" x14ac:dyDescent="0.25">
      <c r="A169" s="44" t="s">
        <v>308</v>
      </c>
      <c r="B169" s="45" t="s">
        <v>340</v>
      </c>
      <c r="C169" s="46" t="s">
        <v>341</v>
      </c>
      <c r="D169" s="48">
        <v>0.56617679999999992</v>
      </c>
      <c r="E169" s="47">
        <v>0</v>
      </c>
      <c r="F169" s="48">
        <v>0.56617679999999992</v>
      </c>
      <c r="G169" s="48">
        <f t="shared" si="49"/>
        <v>0.56617679999999992</v>
      </c>
      <c r="H169" s="48">
        <f t="shared" si="49"/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0</v>
      </c>
      <c r="N169" s="48">
        <v>0</v>
      </c>
      <c r="O169" s="48">
        <v>0.56617679999999992</v>
      </c>
      <c r="P169" s="48">
        <v>0</v>
      </c>
      <c r="Q169" s="48">
        <f t="shared" si="50"/>
        <v>0.56617679999999992</v>
      </c>
      <c r="R169" s="48">
        <f t="shared" si="51"/>
        <v>0</v>
      </c>
      <c r="S169" s="50">
        <v>0</v>
      </c>
      <c r="T169" s="51" t="s">
        <v>33</v>
      </c>
    </row>
    <row r="170" spans="1:20" ht="47.25" x14ac:dyDescent="0.25">
      <c r="A170" s="44" t="s">
        <v>308</v>
      </c>
      <c r="B170" s="45" t="s">
        <v>342</v>
      </c>
      <c r="C170" s="46" t="s">
        <v>343</v>
      </c>
      <c r="D170" s="48">
        <v>2.436698604</v>
      </c>
      <c r="E170" s="47">
        <v>0</v>
      </c>
      <c r="F170" s="48">
        <v>2.436698604</v>
      </c>
      <c r="G170" s="48">
        <f t="shared" si="49"/>
        <v>1.1735174159999999</v>
      </c>
      <c r="H170" s="48">
        <f t="shared" si="49"/>
        <v>0</v>
      </c>
      <c r="I170" s="48">
        <v>0</v>
      </c>
      <c r="J170" s="48">
        <v>0</v>
      </c>
      <c r="K170" s="48">
        <v>0</v>
      </c>
      <c r="L170" s="48">
        <v>0</v>
      </c>
      <c r="M170" s="48">
        <v>0</v>
      </c>
      <c r="N170" s="48">
        <v>0</v>
      </c>
      <c r="O170" s="48">
        <v>1.1735174159999999</v>
      </c>
      <c r="P170" s="48">
        <v>0</v>
      </c>
      <c r="Q170" s="48">
        <f t="shared" si="50"/>
        <v>2.436698604</v>
      </c>
      <c r="R170" s="48">
        <f t="shared" si="51"/>
        <v>0</v>
      </c>
      <c r="S170" s="50">
        <v>0</v>
      </c>
      <c r="T170" s="51" t="s">
        <v>33</v>
      </c>
    </row>
    <row r="171" spans="1:20" ht="31.5" x14ac:dyDescent="0.25">
      <c r="A171" s="44" t="s">
        <v>308</v>
      </c>
      <c r="B171" s="45" t="s">
        <v>344</v>
      </c>
      <c r="C171" s="46" t="s">
        <v>345</v>
      </c>
      <c r="D171" s="48">
        <v>3.351422076</v>
      </c>
      <c r="E171" s="47">
        <v>0</v>
      </c>
      <c r="F171" s="48">
        <v>3.351422076</v>
      </c>
      <c r="G171" s="48">
        <f t="shared" si="49"/>
        <v>3.351422076</v>
      </c>
      <c r="H171" s="48">
        <f t="shared" si="49"/>
        <v>0</v>
      </c>
      <c r="I171" s="48">
        <v>0</v>
      </c>
      <c r="J171" s="48">
        <v>0</v>
      </c>
      <c r="K171" s="48">
        <v>0</v>
      </c>
      <c r="L171" s="48">
        <v>0</v>
      </c>
      <c r="M171" s="48">
        <v>0</v>
      </c>
      <c r="N171" s="48">
        <v>0</v>
      </c>
      <c r="O171" s="48">
        <v>3.351422076</v>
      </c>
      <c r="P171" s="48">
        <v>0</v>
      </c>
      <c r="Q171" s="48">
        <f t="shared" si="50"/>
        <v>3.351422076</v>
      </c>
      <c r="R171" s="48">
        <f t="shared" si="51"/>
        <v>0</v>
      </c>
      <c r="S171" s="50">
        <v>0</v>
      </c>
      <c r="T171" s="51" t="s">
        <v>33</v>
      </c>
    </row>
    <row r="172" spans="1:20" ht="47.25" x14ac:dyDescent="0.25">
      <c r="A172" s="44" t="s">
        <v>308</v>
      </c>
      <c r="B172" s="45" t="s">
        <v>346</v>
      </c>
      <c r="C172" s="46" t="s">
        <v>347</v>
      </c>
      <c r="D172" s="48">
        <v>0.31392200400000003</v>
      </c>
      <c r="E172" s="47">
        <v>0</v>
      </c>
      <c r="F172" s="48">
        <v>0.31392200400000003</v>
      </c>
      <c r="G172" s="48">
        <f t="shared" si="49"/>
        <v>0.31392200400000003</v>
      </c>
      <c r="H172" s="48">
        <f t="shared" si="49"/>
        <v>0</v>
      </c>
      <c r="I172" s="48">
        <v>0</v>
      </c>
      <c r="J172" s="48">
        <v>0</v>
      </c>
      <c r="K172" s="48">
        <v>0</v>
      </c>
      <c r="L172" s="48">
        <v>0</v>
      </c>
      <c r="M172" s="48">
        <v>0</v>
      </c>
      <c r="N172" s="48">
        <v>0</v>
      </c>
      <c r="O172" s="48">
        <v>0.31392200400000003</v>
      </c>
      <c r="P172" s="48">
        <v>0</v>
      </c>
      <c r="Q172" s="48">
        <f t="shared" si="50"/>
        <v>0.31392200400000003</v>
      </c>
      <c r="R172" s="48">
        <f t="shared" si="51"/>
        <v>0</v>
      </c>
      <c r="S172" s="50">
        <v>0</v>
      </c>
      <c r="T172" s="51" t="s">
        <v>33</v>
      </c>
    </row>
    <row r="173" spans="1:20" ht="47.25" x14ac:dyDescent="0.25">
      <c r="A173" s="44" t="s">
        <v>308</v>
      </c>
      <c r="B173" s="45" t="s">
        <v>348</v>
      </c>
      <c r="C173" s="46" t="s">
        <v>349</v>
      </c>
      <c r="D173" s="48">
        <v>0.31392200400000003</v>
      </c>
      <c r="E173" s="47">
        <v>0</v>
      </c>
      <c r="F173" s="48">
        <v>0.31392200400000003</v>
      </c>
      <c r="G173" s="48">
        <f t="shared" si="49"/>
        <v>0.31392200400000003</v>
      </c>
      <c r="H173" s="48">
        <f t="shared" si="49"/>
        <v>0</v>
      </c>
      <c r="I173" s="48">
        <v>0</v>
      </c>
      <c r="J173" s="48">
        <v>0</v>
      </c>
      <c r="K173" s="48">
        <v>0</v>
      </c>
      <c r="L173" s="48">
        <v>0</v>
      </c>
      <c r="M173" s="48">
        <v>0</v>
      </c>
      <c r="N173" s="48">
        <v>0</v>
      </c>
      <c r="O173" s="48">
        <v>0.31392200400000003</v>
      </c>
      <c r="P173" s="48">
        <v>0</v>
      </c>
      <c r="Q173" s="48">
        <f t="shared" si="50"/>
        <v>0.31392200400000003</v>
      </c>
      <c r="R173" s="48">
        <f t="shared" si="51"/>
        <v>0</v>
      </c>
      <c r="S173" s="50">
        <v>0</v>
      </c>
      <c r="T173" s="51" t="s">
        <v>33</v>
      </c>
    </row>
    <row r="174" spans="1:20" ht="47.25" x14ac:dyDescent="0.25">
      <c r="A174" s="44" t="s">
        <v>308</v>
      </c>
      <c r="B174" s="45" t="s">
        <v>350</v>
      </c>
      <c r="C174" s="46" t="s">
        <v>351</v>
      </c>
      <c r="D174" s="48">
        <v>0.31392200400000003</v>
      </c>
      <c r="E174" s="47">
        <v>0</v>
      </c>
      <c r="F174" s="48">
        <v>0.31392200400000003</v>
      </c>
      <c r="G174" s="48">
        <f t="shared" si="49"/>
        <v>0.31392200400000003</v>
      </c>
      <c r="H174" s="48">
        <f t="shared" si="49"/>
        <v>0</v>
      </c>
      <c r="I174" s="48">
        <v>0</v>
      </c>
      <c r="J174" s="48">
        <v>0</v>
      </c>
      <c r="K174" s="48">
        <v>0</v>
      </c>
      <c r="L174" s="48">
        <v>0</v>
      </c>
      <c r="M174" s="48">
        <v>0</v>
      </c>
      <c r="N174" s="48">
        <v>0</v>
      </c>
      <c r="O174" s="48">
        <v>0.31392200400000003</v>
      </c>
      <c r="P174" s="48">
        <v>0</v>
      </c>
      <c r="Q174" s="48">
        <f t="shared" si="50"/>
        <v>0.31392200400000003</v>
      </c>
      <c r="R174" s="48">
        <f t="shared" si="51"/>
        <v>0</v>
      </c>
      <c r="S174" s="50">
        <v>0</v>
      </c>
      <c r="T174" s="51" t="s">
        <v>33</v>
      </c>
    </row>
    <row r="175" spans="1:20" ht="47.25" x14ac:dyDescent="0.25">
      <c r="A175" s="44" t="s">
        <v>308</v>
      </c>
      <c r="B175" s="45" t="s">
        <v>352</v>
      </c>
      <c r="C175" s="46" t="s">
        <v>353</v>
      </c>
      <c r="D175" s="48">
        <v>0.31392200400000003</v>
      </c>
      <c r="E175" s="47">
        <v>0</v>
      </c>
      <c r="F175" s="48">
        <v>0.31392200400000003</v>
      </c>
      <c r="G175" s="48">
        <f t="shared" si="49"/>
        <v>0.31392200400000003</v>
      </c>
      <c r="H175" s="48">
        <f t="shared" si="49"/>
        <v>0</v>
      </c>
      <c r="I175" s="48">
        <v>0</v>
      </c>
      <c r="J175" s="48">
        <v>0</v>
      </c>
      <c r="K175" s="48">
        <v>0</v>
      </c>
      <c r="L175" s="48">
        <v>0</v>
      </c>
      <c r="M175" s="48">
        <v>0</v>
      </c>
      <c r="N175" s="48">
        <v>0</v>
      </c>
      <c r="O175" s="48">
        <v>0.31392200400000003</v>
      </c>
      <c r="P175" s="48">
        <v>0</v>
      </c>
      <c r="Q175" s="48">
        <f t="shared" si="50"/>
        <v>0.31392200400000003</v>
      </c>
      <c r="R175" s="48">
        <f t="shared" si="51"/>
        <v>0</v>
      </c>
      <c r="S175" s="50">
        <v>0</v>
      </c>
      <c r="T175" s="51" t="s">
        <v>33</v>
      </c>
    </row>
    <row r="176" spans="1:20" ht="47.25" x14ac:dyDescent="0.25">
      <c r="A176" s="44" t="s">
        <v>308</v>
      </c>
      <c r="B176" s="45" t="s">
        <v>354</v>
      </c>
      <c r="C176" s="46" t="s">
        <v>355</v>
      </c>
      <c r="D176" s="48">
        <v>0.31392200400000003</v>
      </c>
      <c r="E176" s="47">
        <v>0</v>
      </c>
      <c r="F176" s="48">
        <v>0.31392200400000003</v>
      </c>
      <c r="G176" s="48">
        <f t="shared" si="49"/>
        <v>0.31392200400000003</v>
      </c>
      <c r="H176" s="48">
        <f t="shared" si="49"/>
        <v>0</v>
      </c>
      <c r="I176" s="48">
        <v>0</v>
      </c>
      <c r="J176" s="48">
        <v>0</v>
      </c>
      <c r="K176" s="48">
        <v>0</v>
      </c>
      <c r="L176" s="48">
        <v>0</v>
      </c>
      <c r="M176" s="48">
        <v>0</v>
      </c>
      <c r="N176" s="48">
        <v>0</v>
      </c>
      <c r="O176" s="48">
        <v>0.31392200400000003</v>
      </c>
      <c r="P176" s="48">
        <v>0</v>
      </c>
      <c r="Q176" s="48">
        <f t="shared" si="50"/>
        <v>0.31392200400000003</v>
      </c>
      <c r="R176" s="48">
        <f t="shared" si="51"/>
        <v>0</v>
      </c>
      <c r="S176" s="50">
        <v>0</v>
      </c>
      <c r="T176" s="51" t="s">
        <v>33</v>
      </c>
    </row>
    <row r="177" spans="1:20" ht="47.25" x14ac:dyDescent="0.25">
      <c r="A177" s="44" t="s">
        <v>308</v>
      </c>
      <c r="B177" s="45" t="s">
        <v>356</v>
      </c>
      <c r="C177" s="46" t="s">
        <v>357</v>
      </c>
      <c r="D177" s="48">
        <v>0.31392200400000003</v>
      </c>
      <c r="E177" s="47">
        <v>0</v>
      </c>
      <c r="F177" s="48">
        <v>0.31392200400000003</v>
      </c>
      <c r="G177" s="48">
        <f t="shared" si="49"/>
        <v>0.31392200400000003</v>
      </c>
      <c r="H177" s="48">
        <f t="shared" si="49"/>
        <v>0</v>
      </c>
      <c r="I177" s="48">
        <v>0</v>
      </c>
      <c r="J177" s="48">
        <v>0</v>
      </c>
      <c r="K177" s="48">
        <v>0</v>
      </c>
      <c r="L177" s="48">
        <v>0</v>
      </c>
      <c r="M177" s="48">
        <v>0</v>
      </c>
      <c r="N177" s="48">
        <v>0</v>
      </c>
      <c r="O177" s="48">
        <v>0.31392200400000003</v>
      </c>
      <c r="P177" s="48">
        <v>0</v>
      </c>
      <c r="Q177" s="48">
        <f t="shared" si="50"/>
        <v>0.31392200400000003</v>
      </c>
      <c r="R177" s="48">
        <f t="shared" si="51"/>
        <v>0</v>
      </c>
      <c r="S177" s="50">
        <v>0</v>
      </c>
      <c r="T177" s="51" t="s">
        <v>33</v>
      </c>
    </row>
    <row r="178" spans="1:20" ht="31.5" x14ac:dyDescent="0.25">
      <c r="A178" s="44" t="s">
        <v>308</v>
      </c>
      <c r="B178" s="45" t="s">
        <v>358</v>
      </c>
      <c r="C178" s="46" t="s">
        <v>359</v>
      </c>
      <c r="D178" s="48">
        <v>0.15872903999999999</v>
      </c>
      <c r="E178" s="47">
        <v>0</v>
      </c>
      <c r="F178" s="48">
        <v>0.15872903999999999</v>
      </c>
      <c r="G178" s="48">
        <f t="shared" si="49"/>
        <v>0.15872903999999999</v>
      </c>
      <c r="H178" s="48">
        <f t="shared" si="49"/>
        <v>0</v>
      </c>
      <c r="I178" s="48">
        <v>0</v>
      </c>
      <c r="J178" s="48">
        <v>0</v>
      </c>
      <c r="K178" s="48">
        <v>0</v>
      </c>
      <c r="L178" s="48">
        <v>0</v>
      </c>
      <c r="M178" s="48">
        <v>0</v>
      </c>
      <c r="N178" s="48">
        <v>0</v>
      </c>
      <c r="O178" s="48">
        <v>0.15872903999999999</v>
      </c>
      <c r="P178" s="48">
        <v>0</v>
      </c>
      <c r="Q178" s="48">
        <f t="shared" si="50"/>
        <v>0.15872903999999999</v>
      </c>
      <c r="R178" s="48">
        <f t="shared" si="51"/>
        <v>0</v>
      </c>
      <c r="S178" s="50">
        <v>0</v>
      </c>
      <c r="T178" s="51" t="s">
        <v>33</v>
      </c>
    </row>
    <row r="179" spans="1:20" ht="47.25" x14ac:dyDescent="0.25">
      <c r="A179" s="44" t="s">
        <v>308</v>
      </c>
      <c r="B179" s="45" t="s">
        <v>360</v>
      </c>
      <c r="C179" s="46" t="s">
        <v>361</v>
      </c>
      <c r="D179" s="48">
        <v>0.31745807999999998</v>
      </c>
      <c r="E179" s="47">
        <v>0</v>
      </c>
      <c r="F179" s="48">
        <v>0.31745807999999998</v>
      </c>
      <c r="G179" s="48">
        <f t="shared" si="49"/>
        <v>0.31745807999999998</v>
      </c>
      <c r="H179" s="48">
        <f t="shared" si="49"/>
        <v>0</v>
      </c>
      <c r="I179" s="48">
        <v>0</v>
      </c>
      <c r="J179" s="48">
        <v>0</v>
      </c>
      <c r="K179" s="48">
        <v>0</v>
      </c>
      <c r="L179" s="48">
        <v>0</v>
      </c>
      <c r="M179" s="48">
        <v>0</v>
      </c>
      <c r="N179" s="48">
        <v>0</v>
      </c>
      <c r="O179" s="48">
        <v>0.31745807999999998</v>
      </c>
      <c r="P179" s="48">
        <v>0</v>
      </c>
      <c r="Q179" s="48">
        <f t="shared" si="50"/>
        <v>0.31745807999999998</v>
      </c>
      <c r="R179" s="48">
        <f t="shared" si="51"/>
        <v>0</v>
      </c>
      <c r="S179" s="50">
        <v>0</v>
      </c>
      <c r="T179" s="51" t="s">
        <v>33</v>
      </c>
    </row>
    <row r="180" spans="1:20" ht="31.5" x14ac:dyDescent="0.25">
      <c r="A180" s="44" t="s">
        <v>308</v>
      </c>
      <c r="B180" s="45" t="s">
        <v>362</v>
      </c>
      <c r="C180" s="46" t="s">
        <v>363</v>
      </c>
      <c r="D180" s="48">
        <v>0.15872903999999999</v>
      </c>
      <c r="E180" s="47">
        <v>0</v>
      </c>
      <c r="F180" s="48">
        <v>0.15872903999999999</v>
      </c>
      <c r="G180" s="48">
        <f t="shared" si="49"/>
        <v>0.15872903999999999</v>
      </c>
      <c r="H180" s="48">
        <f t="shared" si="49"/>
        <v>0</v>
      </c>
      <c r="I180" s="48">
        <v>0</v>
      </c>
      <c r="J180" s="48">
        <v>0</v>
      </c>
      <c r="K180" s="48">
        <v>0</v>
      </c>
      <c r="L180" s="48">
        <v>0</v>
      </c>
      <c r="M180" s="48">
        <v>0</v>
      </c>
      <c r="N180" s="48">
        <v>0</v>
      </c>
      <c r="O180" s="48">
        <v>0.15872903999999999</v>
      </c>
      <c r="P180" s="48">
        <v>0</v>
      </c>
      <c r="Q180" s="48">
        <f t="shared" si="50"/>
        <v>0.15872903999999999</v>
      </c>
      <c r="R180" s="48">
        <f t="shared" si="51"/>
        <v>0</v>
      </c>
      <c r="S180" s="50">
        <v>0</v>
      </c>
      <c r="T180" s="51" t="s">
        <v>33</v>
      </c>
    </row>
    <row r="181" spans="1:20" ht="31.5" x14ac:dyDescent="0.25">
      <c r="A181" s="44" t="s">
        <v>308</v>
      </c>
      <c r="B181" s="45" t="s">
        <v>364</v>
      </c>
      <c r="C181" s="46" t="s">
        <v>365</v>
      </c>
      <c r="D181" s="48">
        <v>0.15872903999999999</v>
      </c>
      <c r="E181" s="47">
        <v>0</v>
      </c>
      <c r="F181" s="48">
        <v>0.15872903999999999</v>
      </c>
      <c r="G181" s="48">
        <f t="shared" si="49"/>
        <v>0.15872903999999999</v>
      </c>
      <c r="H181" s="48">
        <f t="shared" si="49"/>
        <v>0</v>
      </c>
      <c r="I181" s="48">
        <v>0</v>
      </c>
      <c r="J181" s="48">
        <v>0</v>
      </c>
      <c r="K181" s="48">
        <v>0</v>
      </c>
      <c r="L181" s="48">
        <v>0</v>
      </c>
      <c r="M181" s="48">
        <v>0</v>
      </c>
      <c r="N181" s="48">
        <v>0</v>
      </c>
      <c r="O181" s="48">
        <v>0.15872903999999999</v>
      </c>
      <c r="P181" s="48">
        <v>0</v>
      </c>
      <c r="Q181" s="48">
        <f t="shared" si="50"/>
        <v>0.15872903999999999</v>
      </c>
      <c r="R181" s="48">
        <f t="shared" si="51"/>
        <v>0</v>
      </c>
      <c r="S181" s="50">
        <v>0</v>
      </c>
      <c r="T181" s="51" t="s">
        <v>33</v>
      </c>
    </row>
    <row r="182" spans="1:20" ht="31.5" x14ac:dyDescent="0.25">
      <c r="A182" s="44" t="s">
        <v>308</v>
      </c>
      <c r="B182" s="45" t="s">
        <v>366</v>
      </c>
      <c r="C182" s="46" t="s">
        <v>367</v>
      </c>
      <c r="D182" s="48">
        <v>0.73707517200000006</v>
      </c>
      <c r="E182" s="47">
        <v>0</v>
      </c>
      <c r="F182" s="48">
        <v>0.73707517200000006</v>
      </c>
      <c r="G182" s="48">
        <f t="shared" si="49"/>
        <v>0.73707517200000006</v>
      </c>
      <c r="H182" s="48">
        <f t="shared" si="49"/>
        <v>0</v>
      </c>
      <c r="I182" s="48">
        <v>0</v>
      </c>
      <c r="J182" s="48">
        <v>0</v>
      </c>
      <c r="K182" s="48">
        <v>0</v>
      </c>
      <c r="L182" s="48">
        <v>0</v>
      </c>
      <c r="M182" s="48">
        <v>0</v>
      </c>
      <c r="N182" s="48">
        <v>0</v>
      </c>
      <c r="O182" s="48">
        <v>0.73707517200000006</v>
      </c>
      <c r="P182" s="48">
        <v>0</v>
      </c>
      <c r="Q182" s="48">
        <f t="shared" si="50"/>
        <v>0.73707517200000006</v>
      </c>
      <c r="R182" s="48">
        <f t="shared" si="51"/>
        <v>0</v>
      </c>
      <c r="S182" s="50">
        <v>0</v>
      </c>
      <c r="T182" s="51" t="s">
        <v>33</v>
      </c>
    </row>
    <row r="183" spans="1:20" ht="31.5" x14ac:dyDescent="0.25">
      <c r="A183" s="44" t="s">
        <v>308</v>
      </c>
      <c r="B183" s="45" t="s">
        <v>368</v>
      </c>
      <c r="C183" s="46" t="s">
        <v>369</v>
      </c>
      <c r="D183" s="48">
        <v>0.105686028</v>
      </c>
      <c r="E183" s="47">
        <v>0</v>
      </c>
      <c r="F183" s="48">
        <v>0.105686028</v>
      </c>
      <c r="G183" s="48">
        <f t="shared" si="49"/>
        <v>0.105686028</v>
      </c>
      <c r="H183" s="48">
        <f t="shared" si="49"/>
        <v>0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48">
        <v>0</v>
      </c>
      <c r="O183" s="48">
        <v>0.105686028</v>
      </c>
      <c r="P183" s="48">
        <v>0</v>
      </c>
      <c r="Q183" s="48">
        <f t="shared" si="50"/>
        <v>0.105686028</v>
      </c>
      <c r="R183" s="48">
        <f t="shared" si="51"/>
        <v>0</v>
      </c>
      <c r="S183" s="50">
        <v>0</v>
      </c>
      <c r="T183" s="51" t="s">
        <v>33</v>
      </c>
    </row>
    <row r="184" spans="1:20" ht="31.5" x14ac:dyDescent="0.25">
      <c r="A184" s="44" t="s">
        <v>308</v>
      </c>
      <c r="B184" s="45" t="s">
        <v>370</v>
      </c>
      <c r="C184" s="46" t="s">
        <v>371</v>
      </c>
      <c r="D184" s="48">
        <v>0.155004696</v>
      </c>
      <c r="E184" s="47">
        <v>0</v>
      </c>
      <c r="F184" s="48">
        <v>0.155004696</v>
      </c>
      <c r="G184" s="48">
        <f t="shared" si="49"/>
        <v>0.155004696</v>
      </c>
      <c r="H184" s="48">
        <f t="shared" si="49"/>
        <v>0</v>
      </c>
      <c r="I184" s="48">
        <v>0</v>
      </c>
      <c r="J184" s="48">
        <v>0</v>
      </c>
      <c r="K184" s="48">
        <v>0</v>
      </c>
      <c r="L184" s="48">
        <v>0</v>
      </c>
      <c r="M184" s="48">
        <v>0</v>
      </c>
      <c r="N184" s="48">
        <v>0</v>
      </c>
      <c r="O184" s="48">
        <v>0.155004696</v>
      </c>
      <c r="P184" s="48">
        <v>0</v>
      </c>
      <c r="Q184" s="48">
        <f t="shared" si="50"/>
        <v>0.155004696</v>
      </c>
      <c r="R184" s="48">
        <f t="shared" si="51"/>
        <v>0</v>
      </c>
      <c r="S184" s="50">
        <v>0</v>
      </c>
      <c r="T184" s="51" t="s">
        <v>33</v>
      </c>
    </row>
    <row r="185" spans="1:20" ht="31.5" x14ac:dyDescent="0.25">
      <c r="A185" s="44" t="s">
        <v>308</v>
      </c>
      <c r="B185" s="45" t="s">
        <v>372</v>
      </c>
      <c r="C185" s="46" t="s">
        <v>373</v>
      </c>
      <c r="D185" s="48">
        <v>0.155004696</v>
      </c>
      <c r="E185" s="47">
        <v>0</v>
      </c>
      <c r="F185" s="48">
        <v>0.155004696</v>
      </c>
      <c r="G185" s="48">
        <f t="shared" si="49"/>
        <v>0.155004696</v>
      </c>
      <c r="H185" s="48">
        <f t="shared" si="49"/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48">
        <v>0</v>
      </c>
      <c r="O185" s="48">
        <v>0.155004696</v>
      </c>
      <c r="P185" s="48">
        <v>0</v>
      </c>
      <c r="Q185" s="48">
        <f t="shared" si="50"/>
        <v>0.155004696</v>
      </c>
      <c r="R185" s="48">
        <f t="shared" si="51"/>
        <v>0</v>
      </c>
      <c r="S185" s="50">
        <v>0</v>
      </c>
      <c r="T185" s="51" t="s">
        <v>33</v>
      </c>
    </row>
    <row r="186" spans="1:20" ht="31.5" x14ac:dyDescent="0.25">
      <c r="A186" s="44" t="s">
        <v>308</v>
      </c>
      <c r="B186" s="45" t="s">
        <v>374</v>
      </c>
      <c r="C186" s="46" t="s">
        <v>375</v>
      </c>
      <c r="D186" s="48">
        <v>7.9548599999999997E-2</v>
      </c>
      <c r="E186" s="47">
        <v>0</v>
      </c>
      <c r="F186" s="48">
        <v>7.9548599999999997E-2</v>
      </c>
      <c r="G186" s="48">
        <f t="shared" ref="G186:H217" si="52">I186+K186+M186+O186</f>
        <v>7.9548599999999997E-2</v>
      </c>
      <c r="H186" s="48">
        <f t="shared" si="52"/>
        <v>0</v>
      </c>
      <c r="I186" s="48">
        <v>0</v>
      </c>
      <c r="J186" s="48">
        <v>0</v>
      </c>
      <c r="K186" s="48">
        <v>0</v>
      </c>
      <c r="L186" s="48">
        <v>0</v>
      </c>
      <c r="M186" s="48">
        <v>0</v>
      </c>
      <c r="N186" s="48">
        <v>0</v>
      </c>
      <c r="O186" s="48">
        <v>7.9548599999999997E-2</v>
      </c>
      <c r="P186" s="48">
        <v>0</v>
      </c>
      <c r="Q186" s="48">
        <f t="shared" si="50"/>
        <v>7.9548599999999997E-2</v>
      </c>
      <c r="R186" s="48">
        <f t="shared" si="51"/>
        <v>0</v>
      </c>
      <c r="S186" s="50">
        <v>0</v>
      </c>
      <c r="T186" s="51" t="s">
        <v>33</v>
      </c>
    </row>
    <row r="187" spans="1:20" ht="31.5" x14ac:dyDescent="0.25">
      <c r="A187" s="44" t="s">
        <v>308</v>
      </c>
      <c r="B187" s="45" t="s">
        <v>376</v>
      </c>
      <c r="C187" s="46" t="s">
        <v>377</v>
      </c>
      <c r="D187" s="48">
        <v>7.9548599999999997E-2</v>
      </c>
      <c r="E187" s="47">
        <v>0</v>
      </c>
      <c r="F187" s="48">
        <v>7.9548599999999997E-2</v>
      </c>
      <c r="G187" s="48">
        <f t="shared" si="52"/>
        <v>7.9548599999999997E-2</v>
      </c>
      <c r="H187" s="48">
        <f t="shared" si="52"/>
        <v>0</v>
      </c>
      <c r="I187" s="48">
        <v>0</v>
      </c>
      <c r="J187" s="48">
        <v>0</v>
      </c>
      <c r="K187" s="48">
        <v>0</v>
      </c>
      <c r="L187" s="48">
        <v>0</v>
      </c>
      <c r="M187" s="48">
        <v>0</v>
      </c>
      <c r="N187" s="48">
        <v>0</v>
      </c>
      <c r="O187" s="48">
        <v>7.9548599999999997E-2</v>
      </c>
      <c r="P187" s="48">
        <v>0</v>
      </c>
      <c r="Q187" s="48">
        <f t="shared" si="50"/>
        <v>7.9548599999999997E-2</v>
      </c>
      <c r="R187" s="48">
        <f t="shared" si="51"/>
        <v>0</v>
      </c>
      <c r="S187" s="50">
        <v>0</v>
      </c>
      <c r="T187" s="51" t="s">
        <v>33</v>
      </c>
    </row>
    <row r="188" spans="1:20" ht="31.5" x14ac:dyDescent="0.25">
      <c r="A188" s="44" t="s">
        <v>308</v>
      </c>
      <c r="B188" s="45" t="s">
        <v>378</v>
      </c>
      <c r="C188" s="46" t="s">
        <v>379</v>
      </c>
      <c r="D188" s="48">
        <v>0.42848407200000005</v>
      </c>
      <c r="E188" s="47">
        <v>0</v>
      </c>
      <c r="F188" s="48">
        <v>0.42848407200000005</v>
      </c>
      <c r="G188" s="48">
        <f t="shared" si="52"/>
        <v>0.42848407200000005</v>
      </c>
      <c r="H188" s="48">
        <f t="shared" si="52"/>
        <v>0</v>
      </c>
      <c r="I188" s="48">
        <v>0</v>
      </c>
      <c r="J188" s="48">
        <v>0</v>
      </c>
      <c r="K188" s="48">
        <v>0</v>
      </c>
      <c r="L188" s="48">
        <v>0</v>
      </c>
      <c r="M188" s="48">
        <v>0</v>
      </c>
      <c r="N188" s="48">
        <v>0</v>
      </c>
      <c r="O188" s="48">
        <v>0.42848407200000005</v>
      </c>
      <c r="P188" s="48">
        <v>0</v>
      </c>
      <c r="Q188" s="48">
        <f t="shared" si="50"/>
        <v>0.42848407200000005</v>
      </c>
      <c r="R188" s="48">
        <f t="shared" si="51"/>
        <v>0</v>
      </c>
      <c r="S188" s="50">
        <v>0</v>
      </c>
      <c r="T188" s="51" t="s">
        <v>33</v>
      </c>
    </row>
    <row r="189" spans="1:20" ht="31.5" x14ac:dyDescent="0.25">
      <c r="A189" s="44" t="s">
        <v>308</v>
      </c>
      <c r="B189" s="45" t="s">
        <v>380</v>
      </c>
      <c r="C189" s="46" t="s">
        <v>381</v>
      </c>
      <c r="D189" s="48">
        <v>0.29149952400000001</v>
      </c>
      <c r="E189" s="47">
        <v>0</v>
      </c>
      <c r="F189" s="48">
        <v>0.29149952400000001</v>
      </c>
      <c r="G189" s="48">
        <f t="shared" si="52"/>
        <v>0.29149952400000001</v>
      </c>
      <c r="H189" s="48">
        <f t="shared" si="52"/>
        <v>0</v>
      </c>
      <c r="I189" s="48">
        <v>0</v>
      </c>
      <c r="J189" s="48">
        <v>0</v>
      </c>
      <c r="K189" s="48">
        <v>0</v>
      </c>
      <c r="L189" s="48">
        <v>0</v>
      </c>
      <c r="M189" s="48">
        <v>0</v>
      </c>
      <c r="N189" s="48">
        <v>0</v>
      </c>
      <c r="O189" s="48">
        <v>0.29149952400000001</v>
      </c>
      <c r="P189" s="48">
        <v>0</v>
      </c>
      <c r="Q189" s="48">
        <f t="shared" si="50"/>
        <v>0.29149952400000001</v>
      </c>
      <c r="R189" s="48">
        <f t="shared" si="51"/>
        <v>0</v>
      </c>
      <c r="S189" s="50">
        <v>0</v>
      </c>
      <c r="T189" s="51" t="s">
        <v>33</v>
      </c>
    </row>
    <row r="190" spans="1:20" ht="31.5" x14ac:dyDescent="0.25">
      <c r="A190" s="44" t="s">
        <v>308</v>
      </c>
      <c r="B190" s="45" t="s">
        <v>382</v>
      </c>
      <c r="C190" s="46" t="s">
        <v>383</v>
      </c>
      <c r="D190" s="48">
        <v>0.32134625999999999</v>
      </c>
      <c r="E190" s="47">
        <v>0</v>
      </c>
      <c r="F190" s="48">
        <v>0.32134625999999999</v>
      </c>
      <c r="G190" s="48">
        <f t="shared" si="52"/>
        <v>0.32134625999999999</v>
      </c>
      <c r="H190" s="48">
        <f t="shared" si="52"/>
        <v>0</v>
      </c>
      <c r="I190" s="48">
        <v>0</v>
      </c>
      <c r="J190" s="48">
        <v>0</v>
      </c>
      <c r="K190" s="48">
        <v>0</v>
      </c>
      <c r="L190" s="48">
        <v>0</v>
      </c>
      <c r="M190" s="48">
        <v>0</v>
      </c>
      <c r="N190" s="48">
        <v>0</v>
      </c>
      <c r="O190" s="48">
        <v>0.32134625999999999</v>
      </c>
      <c r="P190" s="48">
        <v>0</v>
      </c>
      <c r="Q190" s="48">
        <f t="shared" si="50"/>
        <v>0.32134625999999999</v>
      </c>
      <c r="R190" s="48">
        <f t="shared" si="51"/>
        <v>0</v>
      </c>
      <c r="S190" s="50">
        <v>0</v>
      </c>
      <c r="T190" s="51" t="s">
        <v>33</v>
      </c>
    </row>
    <row r="191" spans="1:20" ht="47.25" x14ac:dyDescent="0.25">
      <c r="A191" s="44" t="s">
        <v>308</v>
      </c>
      <c r="B191" s="45" t="s">
        <v>384</v>
      </c>
      <c r="C191" s="46" t="s">
        <v>385</v>
      </c>
      <c r="D191" s="48">
        <v>0.117970056</v>
      </c>
      <c r="E191" s="47">
        <v>0</v>
      </c>
      <c r="F191" s="48">
        <v>0.117970056</v>
      </c>
      <c r="G191" s="48">
        <f t="shared" si="52"/>
        <v>0.117970056</v>
      </c>
      <c r="H191" s="48">
        <f t="shared" si="52"/>
        <v>0</v>
      </c>
      <c r="I191" s="48">
        <v>0</v>
      </c>
      <c r="J191" s="48">
        <v>0</v>
      </c>
      <c r="K191" s="48">
        <v>0</v>
      </c>
      <c r="L191" s="48">
        <v>0</v>
      </c>
      <c r="M191" s="48">
        <v>0</v>
      </c>
      <c r="N191" s="48">
        <v>0</v>
      </c>
      <c r="O191" s="48">
        <v>0.117970056</v>
      </c>
      <c r="P191" s="48">
        <v>0</v>
      </c>
      <c r="Q191" s="48">
        <f t="shared" si="50"/>
        <v>0.117970056</v>
      </c>
      <c r="R191" s="48">
        <f t="shared" si="51"/>
        <v>0</v>
      </c>
      <c r="S191" s="50">
        <v>0</v>
      </c>
      <c r="T191" s="51" t="s">
        <v>33</v>
      </c>
    </row>
    <row r="192" spans="1:20" ht="31.5" x14ac:dyDescent="0.25">
      <c r="A192" s="44" t="s">
        <v>308</v>
      </c>
      <c r="B192" s="45" t="s">
        <v>386</v>
      </c>
      <c r="C192" s="46" t="s">
        <v>387</v>
      </c>
      <c r="D192" s="48">
        <v>0.15283197600000001</v>
      </c>
      <c r="E192" s="47">
        <v>0</v>
      </c>
      <c r="F192" s="48">
        <v>0.15283197600000001</v>
      </c>
      <c r="G192" s="48">
        <f t="shared" si="52"/>
        <v>0.15283197600000001</v>
      </c>
      <c r="H192" s="48">
        <f t="shared" si="52"/>
        <v>0</v>
      </c>
      <c r="I192" s="48">
        <v>0</v>
      </c>
      <c r="J192" s="48">
        <v>0</v>
      </c>
      <c r="K192" s="48">
        <v>0</v>
      </c>
      <c r="L192" s="48">
        <v>0</v>
      </c>
      <c r="M192" s="48">
        <v>0</v>
      </c>
      <c r="N192" s="48">
        <v>0</v>
      </c>
      <c r="O192" s="48">
        <v>0.15283197600000001</v>
      </c>
      <c r="P192" s="48">
        <v>0</v>
      </c>
      <c r="Q192" s="48">
        <f t="shared" si="50"/>
        <v>0.15283197600000001</v>
      </c>
      <c r="R192" s="48">
        <f t="shared" si="51"/>
        <v>0</v>
      </c>
      <c r="S192" s="50">
        <v>0</v>
      </c>
      <c r="T192" s="51" t="s">
        <v>33</v>
      </c>
    </row>
    <row r="193" spans="1:20" ht="31.5" x14ac:dyDescent="0.25">
      <c r="A193" s="44" t="s">
        <v>308</v>
      </c>
      <c r="B193" s="45" t="s">
        <v>388</v>
      </c>
      <c r="C193" s="46" t="s">
        <v>389</v>
      </c>
      <c r="D193" s="48">
        <v>0.126081216</v>
      </c>
      <c r="E193" s="47">
        <v>0</v>
      </c>
      <c r="F193" s="48">
        <v>0.126081216</v>
      </c>
      <c r="G193" s="48">
        <f t="shared" si="52"/>
        <v>0.126081216</v>
      </c>
      <c r="H193" s="48">
        <f t="shared" si="52"/>
        <v>0</v>
      </c>
      <c r="I193" s="48">
        <v>0</v>
      </c>
      <c r="J193" s="48">
        <v>0</v>
      </c>
      <c r="K193" s="48">
        <v>0</v>
      </c>
      <c r="L193" s="48">
        <v>0</v>
      </c>
      <c r="M193" s="48">
        <v>0</v>
      </c>
      <c r="N193" s="48">
        <v>0</v>
      </c>
      <c r="O193" s="48">
        <v>0.126081216</v>
      </c>
      <c r="P193" s="48">
        <v>0</v>
      </c>
      <c r="Q193" s="48">
        <f t="shared" si="50"/>
        <v>0.126081216</v>
      </c>
      <c r="R193" s="48">
        <f t="shared" si="51"/>
        <v>0</v>
      </c>
      <c r="S193" s="50">
        <v>0</v>
      </c>
      <c r="T193" s="51" t="s">
        <v>33</v>
      </c>
    </row>
    <row r="194" spans="1:20" ht="31.5" x14ac:dyDescent="0.25">
      <c r="A194" s="44" t="s">
        <v>308</v>
      </c>
      <c r="B194" s="45" t="s">
        <v>390</v>
      </c>
      <c r="C194" s="46" t="s">
        <v>391</v>
      </c>
      <c r="D194" s="48">
        <v>0.126081216</v>
      </c>
      <c r="E194" s="47">
        <v>0</v>
      </c>
      <c r="F194" s="48">
        <v>0.126081216</v>
      </c>
      <c r="G194" s="48">
        <f t="shared" si="52"/>
        <v>0.126081216</v>
      </c>
      <c r="H194" s="48">
        <f t="shared" si="52"/>
        <v>0</v>
      </c>
      <c r="I194" s="48">
        <v>0</v>
      </c>
      <c r="J194" s="48">
        <v>0</v>
      </c>
      <c r="K194" s="48">
        <v>0</v>
      </c>
      <c r="L194" s="48">
        <v>0</v>
      </c>
      <c r="M194" s="48">
        <v>0</v>
      </c>
      <c r="N194" s="48">
        <v>0</v>
      </c>
      <c r="O194" s="48">
        <v>0.126081216</v>
      </c>
      <c r="P194" s="48">
        <v>0</v>
      </c>
      <c r="Q194" s="48">
        <f t="shared" si="50"/>
        <v>0.126081216</v>
      </c>
      <c r="R194" s="48">
        <f t="shared" si="51"/>
        <v>0</v>
      </c>
      <c r="S194" s="50">
        <v>0</v>
      </c>
      <c r="T194" s="51" t="s">
        <v>33</v>
      </c>
    </row>
    <row r="195" spans="1:20" ht="31.5" x14ac:dyDescent="0.25">
      <c r="A195" s="44" t="s">
        <v>308</v>
      </c>
      <c r="B195" s="45" t="s">
        <v>392</v>
      </c>
      <c r="C195" s="46" t="s">
        <v>393</v>
      </c>
      <c r="D195" s="48">
        <v>0.126081216</v>
      </c>
      <c r="E195" s="47">
        <v>0</v>
      </c>
      <c r="F195" s="48">
        <v>0.126081216</v>
      </c>
      <c r="G195" s="48">
        <f t="shared" si="52"/>
        <v>0.126081216</v>
      </c>
      <c r="H195" s="48">
        <f t="shared" si="52"/>
        <v>0</v>
      </c>
      <c r="I195" s="48">
        <v>0</v>
      </c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48">
        <v>0.126081216</v>
      </c>
      <c r="P195" s="48">
        <v>0</v>
      </c>
      <c r="Q195" s="48">
        <f t="shared" si="50"/>
        <v>0.126081216</v>
      </c>
      <c r="R195" s="48">
        <f t="shared" si="51"/>
        <v>0</v>
      </c>
      <c r="S195" s="50">
        <v>0</v>
      </c>
      <c r="T195" s="51" t="s">
        <v>33</v>
      </c>
    </row>
    <row r="196" spans="1:20" ht="47.25" x14ac:dyDescent="0.25">
      <c r="A196" s="44" t="s">
        <v>308</v>
      </c>
      <c r="B196" s="45" t="s">
        <v>394</v>
      </c>
      <c r="C196" s="46" t="s">
        <v>395</v>
      </c>
      <c r="D196" s="48">
        <v>0.55048889999999995</v>
      </c>
      <c r="E196" s="47">
        <v>0</v>
      </c>
      <c r="F196" s="48">
        <v>0.55048889999999995</v>
      </c>
      <c r="G196" s="48">
        <f t="shared" si="52"/>
        <v>0.55048889999999995</v>
      </c>
      <c r="H196" s="48">
        <f t="shared" si="52"/>
        <v>0</v>
      </c>
      <c r="I196" s="48">
        <v>0</v>
      </c>
      <c r="J196" s="48">
        <v>0</v>
      </c>
      <c r="K196" s="48">
        <v>0</v>
      </c>
      <c r="L196" s="48">
        <v>0</v>
      </c>
      <c r="M196" s="48">
        <v>0</v>
      </c>
      <c r="N196" s="48">
        <v>0</v>
      </c>
      <c r="O196" s="48">
        <v>0.55048889999999995</v>
      </c>
      <c r="P196" s="48">
        <v>0</v>
      </c>
      <c r="Q196" s="48">
        <f t="shared" si="50"/>
        <v>0.55048889999999995</v>
      </c>
      <c r="R196" s="48">
        <f t="shared" si="51"/>
        <v>0</v>
      </c>
      <c r="S196" s="50">
        <v>0</v>
      </c>
      <c r="T196" s="51" t="s">
        <v>33</v>
      </c>
    </row>
    <row r="197" spans="1:20" ht="47.25" x14ac:dyDescent="0.25">
      <c r="A197" s="44" t="s">
        <v>308</v>
      </c>
      <c r="B197" s="45" t="s">
        <v>396</v>
      </c>
      <c r="C197" s="46" t="s">
        <v>397</v>
      </c>
      <c r="D197" s="48">
        <v>0.76714288799999997</v>
      </c>
      <c r="E197" s="47">
        <v>0</v>
      </c>
      <c r="F197" s="48">
        <v>0.76714288799999997</v>
      </c>
      <c r="G197" s="48">
        <f t="shared" si="52"/>
        <v>0.76714288799999997</v>
      </c>
      <c r="H197" s="48">
        <f t="shared" si="52"/>
        <v>0</v>
      </c>
      <c r="I197" s="48">
        <v>0</v>
      </c>
      <c r="J197" s="48">
        <v>0</v>
      </c>
      <c r="K197" s="48">
        <v>0</v>
      </c>
      <c r="L197" s="48">
        <v>0</v>
      </c>
      <c r="M197" s="48">
        <v>0</v>
      </c>
      <c r="N197" s="48">
        <v>0</v>
      </c>
      <c r="O197" s="48">
        <v>0.76714288799999997</v>
      </c>
      <c r="P197" s="48">
        <v>0</v>
      </c>
      <c r="Q197" s="48">
        <f t="shared" si="50"/>
        <v>0.76714288799999997</v>
      </c>
      <c r="R197" s="48">
        <f t="shared" si="51"/>
        <v>0</v>
      </c>
      <c r="S197" s="50">
        <v>0</v>
      </c>
      <c r="T197" s="51" t="s">
        <v>33</v>
      </c>
    </row>
    <row r="198" spans="1:20" ht="47.25" x14ac:dyDescent="0.25">
      <c r="A198" s="44" t="s">
        <v>308</v>
      </c>
      <c r="B198" s="45" t="s">
        <v>398</v>
      </c>
      <c r="C198" s="46" t="s">
        <v>399</v>
      </c>
      <c r="D198" s="48">
        <v>0.70764920399999998</v>
      </c>
      <c r="E198" s="47">
        <v>0</v>
      </c>
      <c r="F198" s="48">
        <v>0.70764920399999998</v>
      </c>
      <c r="G198" s="48">
        <f t="shared" si="52"/>
        <v>0.70764920399999998</v>
      </c>
      <c r="H198" s="48">
        <f t="shared" si="52"/>
        <v>0</v>
      </c>
      <c r="I198" s="48">
        <v>0</v>
      </c>
      <c r="J198" s="48">
        <v>0</v>
      </c>
      <c r="K198" s="48">
        <v>0</v>
      </c>
      <c r="L198" s="48">
        <v>0</v>
      </c>
      <c r="M198" s="48">
        <v>0</v>
      </c>
      <c r="N198" s="48">
        <v>0</v>
      </c>
      <c r="O198" s="48">
        <v>0.70764920399999998</v>
      </c>
      <c r="P198" s="48">
        <v>0</v>
      </c>
      <c r="Q198" s="48">
        <f t="shared" si="50"/>
        <v>0.70764920399999998</v>
      </c>
      <c r="R198" s="48">
        <f t="shared" si="51"/>
        <v>0</v>
      </c>
      <c r="S198" s="50">
        <v>0</v>
      </c>
      <c r="T198" s="51" t="s">
        <v>33</v>
      </c>
    </row>
    <row r="199" spans="1:20" ht="47.25" x14ac:dyDescent="0.25">
      <c r="A199" s="44" t="s">
        <v>308</v>
      </c>
      <c r="B199" s="45" t="s">
        <v>400</v>
      </c>
      <c r="C199" s="46" t="s">
        <v>401</v>
      </c>
      <c r="D199" s="48">
        <v>0.66621992399999996</v>
      </c>
      <c r="E199" s="47">
        <v>0</v>
      </c>
      <c r="F199" s="48">
        <v>0.66621992399999996</v>
      </c>
      <c r="G199" s="48">
        <f t="shared" si="52"/>
        <v>0.66621992399999996</v>
      </c>
      <c r="H199" s="48">
        <f t="shared" si="52"/>
        <v>0</v>
      </c>
      <c r="I199" s="48">
        <v>0</v>
      </c>
      <c r="J199" s="48">
        <v>0</v>
      </c>
      <c r="K199" s="48">
        <v>0</v>
      </c>
      <c r="L199" s="48">
        <v>0</v>
      </c>
      <c r="M199" s="48">
        <v>0</v>
      </c>
      <c r="N199" s="48">
        <v>0</v>
      </c>
      <c r="O199" s="48">
        <v>0.66621992399999996</v>
      </c>
      <c r="P199" s="48">
        <v>0</v>
      </c>
      <c r="Q199" s="48">
        <f t="shared" si="50"/>
        <v>0.66621992399999996</v>
      </c>
      <c r="R199" s="48">
        <f t="shared" si="51"/>
        <v>0</v>
      </c>
      <c r="S199" s="50">
        <v>0</v>
      </c>
      <c r="T199" s="51" t="s">
        <v>33</v>
      </c>
    </row>
    <row r="200" spans="1:20" ht="47.25" x14ac:dyDescent="0.25">
      <c r="A200" s="44" t="s">
        <v>308</v>
      </c>
      <c r="B200" s="45" t="s">
        <v>402</v>
      </c>
      <c r="C200" s="46" t="s">
        <v>403</v>
      </c>
      <c r="D200" s="48">
        <v>0.32854773599999998</v>
      </c>
      <c r="E200" s="47">
        <v>0</v>
      </c>
      <c r="F200" s="48">
        <v>0.32854773599999998</v>
      </c>
      <c r="G200" s="48">
        <f t="shared" si="52"/>
        <v>0.32854773599999998</v>
      </c>
      <c r="H200" s="48">
        <f t="shared" si="52"/>
        <v>0</v>
      </c>
      <c r="I200" s="48">
        <v>0</v>
      </c>
      <c r="J200" s="48">
        <v>0</v>
      </c>
      <c r="K200" s="48">
        <v>0</v>
      </c>
      <c r="L200" s="48">
        <v>0</v>
      </c>
      <c r="M200" s="48">
        <v>0</v>
      </c>
      <c r="N200" s="48">
        <v>0</v>
      </c>
      <c r="O200" s="48">
        <v>0.32854773599999998</v>
      </c>
      <c r="P200" s="48">
        <v>0</v>
      </c>
      <c r="Q200" s="48">
        <f t="shared" si="50"/>
        <v>0.32854773599999998</v>
      </c>
      <c r="R200" s="48">
        <f t="shared" si="51"/>
        <v>0</v>
      </c>
      <c r="S200" s="50">
        <v>0</v>
      </c>
      <c r="T200" s="51" t="s">
        <v>33</v>
      </c>
    </row>
    <row r="201" spans="1:20" ht="47.25" x14ac:dyDescent="0.25">
      <c r="A201" s="44" t="s">
        <v>308</v>
      </c>
      <c r="B201" s="45" t="s">
        <v>404</v>
      </c>
      <c r="C201" s="46" t="s">
        <v>405</v>
      </c>
      <c r="D201" s="48">
        <v>0.63899675999999994</v>
      </c>
      <c r="E201" s="47">
        <v>0</v>
      </c>
      <c r="F201" s="48">
        <v>0.63899675999999994</v>
      </c>
      <c r="G201" s="48">
        <f t="shared" si="52"/>
        <v>0.63899675999999994</v>
      </c>
      <c r="H201" s="48">
        <f t="shared" si="52"/>
        <v>0</v>
      </c>
      <c r="I201" s="48">
        <v>0</v>
      </c>
      <c r="J201" s="48">
        <v>0</v>
      </c>
      <c r="K201" s="48">
        <v>0</v>
      </c>
      <c r="L201" s="48">
        <v>0</v>
      </c>
      <c r="M201" s="48">
        <v>0</v>
      </c>
      <c r="N201" s="48">
        <v>0</v>
      </c>
      <c r="O201" s="48">
        <v>0.63899675999999994</v>
      </c>
      <c r="P201" s="48">
        <v>0</v>
      </c>
      <c r="Q201" s="48">
        <f t="shared" si="50"/>
        <v>0.63899675999999994</v>
      </c>
      <c r="R201" s="48">
        <f t="shared" si="51"/>
        <v>0</v>
      </c>
      <c r="S201" s="50">
        <v>0</v>
      </c>
      <c r="T201" s="51" t="s">
        <v>33</v>
      </c>
    </row>
    <row r="202" spans="1:20" ht="31.5" x14ac:dyDescent="0.25">
      <c r="A202" s="44" t="s">
        <v>308</v>
      </c>
      <c r="B202" s="45" t="s">
        <v>406</v>
      </c>
      <c r="C202" s="46" t="s">
        <v>407</v>
      </c>
      <c r="D202" s="48">
        <v>0.302269752</v>
      </c>
      <c r="E202" s="47">
        <v>0</v>
      </c>
      <c r="F202" s="48">
        <v>0.302269752</v>
      </c>
      <c r="G202" s="48">
        <f t="shared" si="52"/>
        <v>0.302269752</v>
      </c>
      <c r="H202" s="48">
        <f t="shared" si="52"/>
        <v>0</v>
      </c>
      <c r="I202" s="48">
        <v>0</v>
      </c>
      <c r="J202" s="48">
        <v>0</v>
      </c>
      <c r="K202" s="48">
        <v>0</v>
      </c>
      <c r="L202" s="48">
        <v>0</v>
      </c>
      <c r="M202" s="48">
        <v>0</v>
      </c>
      <c r="N202" s="48">
        <v>0</v>
      </c>
      <c r="O202" s="48">
        <v>0.302269752</v>
      </c>
      <c r="P202" s="48">
        <v>0</v>
      </c>
      <c r="Q202" s="48">
        <f t="shared" si="50"/>
        <v>0.302269752</v>
      </c>
      <c r="R202" s="48">
        <f t="shared" si="51"/>
        <v>0</v>
      </c>
      <c r="S202" s="50">
        <v>0</v>
      </c>
      <c r="T202" s="51" t="s">
        <v>33</v>
      </c>
    </row>
    <row r="203" spans="1:20" ht="47.25" x14ac:dyDescent="0.25">
      <c r="A203" s="44" t="s">
        <v>308</v>
      </c>
      <c r="B203" s="45" t="s">
        <v>408</v>
      </c>
      <c r="C203" s="46" t="s">
        <v>409</v>
      </c>
      <c r="D203" s="48">
        <v>2.8230331679999994</v>
      </c>
      <c r="E203" s="47">
        <v>0</v>
      </c>
      <c r="F203" s="48">
        <v>2.8230331679999994</v>
      </c>
      <c r="G203" s="48">
        <f t="shared" si="52"/>
        <v>2.8230331679999994</v>
      </c>
      <c r="H203" s="48">
        <f t="shared" si="52"/>
        <v>0</v>
      </c>
      <c r="I203" s="48">
        <v>0</v>
      </c>
      <c r="J203" s="48">
        <v>0</v>
      </c>
      <c r="K203" s="48">
        <v>0</v>
      </c>
      <c r="L203" s="48">
        <v>0</v>
      </c>
      <c r="M203" s="48">
        <v>0</v>
      </c>
      <c r="N203" s="48">
        <v>0</v>
      </c>
      <c r="O203" s="48">
        <v>2.8230331679999994</v>
      </c>
      <c r="P203" s="48">
        <v>0</v>
      </c>
      <c r="Q203" s="48">
        <f t="shared" si="50"/>
        <v>2.8230331679999994</v>
      </c>
      <c r="R203" s="48">
        <f t="shared" si="51"/>
        <v>0</v>
      </c>
      <c r="S203" s="50">
        <v>0</v>
      </c>
      <c r="T203" s="51" t="s">
        <v>33</v>
      </c>
    </row>
    <row r="204" spans="1:20" ht="47.25" x14ac:dyDescent="0.25">
      <c r="A204" s="44" t="s">
        <v>308</v>
      </c>
      <c r="B204" s="45" t="s">
        <v>410</v>
      </c>
      <c r="C204" s="46" t="s">
        <v>411</v>
      </c>
      <c r="D204" s="48">
        <v>0.33827036400000005</v>
      </c>
      <c r="E204" s="47">
        <v>0</v>
      </c>
      <c r="F204" s="48">
        <v>0.33827036400000005</v>
      </c>
      <c r="G204" s="48">
        <f t="shared" si="52"/>
        <v>0.33827036400000005</v>
      </c>
      <c r="H204" s="48">
        <f t="shared" si="52"/>
        <v>0</v>
      </c>
      <c r="I204" s="48">
        <v>0</v>
      </c>
      <c r="J204" s="48">
        <v>0</v>
      </c>
      <c r="K204" s="48">
        <v>0</v>
      </c>
      <c r="L204" s="48">
        <v>0</v>
      </c>
      <c r="M204" s="48">
        <v>0</v>
      </c>
      <c r="N204" s="48">
        <v>0</v>
      </c>
      <c r="O204" s="48">
        <v>0.33827036400000005</v>
      </c>
      <c r="P204" s="48">
        <v>0</v>
      </c>
      <c r="Q204" s="48">
        <f t="shared" si="50"/>
        <v>0.33827036400000005</v>
      </c>
      <c r="R204" s="48">
        <f t="shared" si="51"/>
        <v>0</v>
      </c>
      <c r="S204" s="50">
        <v>0</v>
      </c>
      <c r="T204" s="51" t="s">
        <v>33</v>
      </c>
    </row>
    <row r="205" spans="1:20" ht="63" x14ac:dyDescent="0.25">
      <c r="A205" s="44" t="s">
        <v>308</v>
      </c>
      <c r="B205" s="45" t="s">
        <v>412</v>
      </c>
      <c r="C205" s="46" t="s">
        <v>413</v>
      </c>
      <c r="D205" s="48">
        <v>0.38519961599999997</v>
      </c>
      <c r="E205" s="47">
        <v>0</v>
      </c>
      <c r="F205" s="48">
        <v>0.38519961599999997</v>
      </c>
      <c r="G205" s="48">
        <f t="shared" si="52"/>
        <v>0.38519961599999997</v>
      </c>
      <c r="H205" s="48">
        <f t="shared" si="52"/>
        <v>0</v>
      </c>
      <c r="I205" s="48">
        <v>0</v>
      </c>
      <c r="J205" s="48">
        <v>0</v>
      </c>
      <c r="K205" s="48">
        <v>0</v>
      </c>
      <c r="L205" s="48">
        <v>0</v>
      </c>
      <c r="M205" s="48">
        <v>0</v>
      </c>
      <c r="N205" s="48">
        <v>0</v>
      </c>
      <c r="O205" s="48">
        <v>0.38519961599999997</v>
      </c>
      <c r="P205" s="48">
        <v>0</v>
      </c>
      <c r="Q205" s="48">
        <f t="shared" si="50"/>
        <v>0.38519961599999997</v>
      </c>
      <c r="R205" s="48">
        <f t="shared" si="51"/>
        <v>0</v>
      </c>
      <c r="S205" s="50">
        <v>0</v>
      </c>
      <c r="T205" s="51" t="s">
        <v>33</v>
      </c>
    </row>
    <row r="206" spans="1:20" ht="31.5" x14ac:dyDescent="0.25">
      <c r="A206" s="44" t="s">
        <v>308</v>
      </c>
      <c r="B206" s="45" t="s">
        <v>414</v>
      </c>
      <c r="C206" s="46" t="s">
        <v>415</v>
      </c>
      <c r="D206" s="48">
        <v>0.10281813599999999</v>
      </c>
      <c r="E206" s="47">
        <v>0</v>
      </c>
      <c r="F206" s="48">
        <v>0.10281813599999999</v>
      </c>
      <c r="G206" s="48">
        <f t="shared" si="52"/>
        <v>0.10281813599999999</v>
      </c>
      <c r="H206" s="48">
        <f t="shared" si="52"/>
        <v>0</v>
      </c>
      <c r="I206" s="48">
        <v>0</v>
      </c>
      <c r="J206" s="48">
        <v>0</v>
      </c>
      <c r="K206" s="48">
        <v>0</v>
      </c>
      <c r="L206" s="48">
        <v>0</v>
      </c>
      <c r="M206" s="48">
        <v>0</v>
      </c>
      <c r="N206" s="48">
        <v>0</v>
      </c>
      <c r="O206" s="48">
        <v>0.10281813599999999</v>
      </c>
      <c r="P206" s="48">
        <v>0</v>
      </c>
      <c r="Q206" s="48">
        <f t="shared" si="50"/>
        <v>0.10281813599999999</v>
      </c>
      <c r="R206" s="48">
        <f t="shared" si="51"/>
        <v>0</v>
      </c>
      <c r="S206" s="50">
        <v>0</v>
      </c>
      <c r="T206" s="51" t="s">
        <v>33</v>
      </c>
    </row>
    <row r="207" spans="1:20" ht="47.25" x14ac:dyDescent="0.25">
      <c r="A207" s="44" t="s">
        <v>308</v>
      </c>
      <c r="B207" s="45" t="s">
        <v>416</v>
      </c>
      <c r="C207" s="46" t="s">
        <v>417</v>
      </c>
      <c r="D207" s="48">
        <v>1.4130682079999999</v>
      </c>
      <c r="E207" s="47">
        <v>0</v>
      </c>
      <c r="F207" s="48">
        <v>1.4130682079999999</v>
      </c>
      <c r="G207" s="48">
        <f t="shared" si="52"/>
        <v>0.68053560000000002</v>
      </c>
      <c r="H207" s="48">
        <f t="shared" si="52"/>
        <v>0</v>
      </c>
      <c r="I207" s="48">
        <v>0</v>
      </c>
      <c r="J207" s="48">
        <v>0</v>
      </c>
      <c r="K207" s="48">
        <v>0</v>
      </c>
      <c r="L207" s="48">
        <v>0</v>
      </c>
      <c r="M207" s="48">
        <v>0</v>
      </c>
      <c r="N207" s="48">
        <v>0</v>
      </c>
      <c r="O207" s="48">
        <v>0.68053560000000002</v>
      </c>
      <c r="P207" s="48">
        <v>0</v>
      </c>
      <c r="Q207" s="48">
        <f t="shared" si="50"/>
        <v>1.4130682079999999</v>
      </c>
      <c r="R207" s="48">
        <f t="shared" si="51"/>
        <v>0</v>
      </c>
      <c r="S207" s="50">
        <v>0</v>
      </c>
      <c r="T207" s="51" t="s">
        <v>33</v>
      </c>
    </row>
    <row r="208" spans="1:20" ht="31.5" x14ac:dyDescent="0.25">
      <c r="A208" s="44" t="s">
        <v>308</v>
      </c>
      <c r="B208" s="45" t="s">
        <v>418</v>
      </c>
      <c r="C208" s="46" t="s">
        <v>419</v>
      </c>
      <c r="D208" s="48">
        <v>0.67548135599999992</v>
      </c>
      <c r="E208" s="47">
        <v>0</v>
      </c>
      <c r="F208" s="48">
        <v>0.67548135599999992</v>
      </c>
      <c r="G208" s="48">
        <f t="shared" si="52"/>
        <v>0.67548135599999992</v>
      </c>
      <c r="H208" s="48">
        <f t="shared" si="52"/>
        <v>0</v>
      </c>
      <c r="I208" s="48">
        <v>0</v>
      </c>
      <c r="J208" s="48">
        <v>0</v>
      </c>
      <c r="K208" s="48">
        <v>0</v>
      </c>
      <c r="L208" s="48">
        <v>0</v>
      </c>
      <c r="M208" s="48">
        <v>0</v>
      </c>
      <c r="N208" s="48">
        <v>0</v>
      </c>
      <c r="O208" s="48">
        <v>0.67548135599999992</v>
      </c>
      <c r="P208" s="48">
        <v>0</v>
      </c>
      <c r="Q208" s="48">
        <f t="shared" si="50"/>
        <v>0.67548135599999992</v>
      </c>
      <c r="R208" s="48">
        <f t="shared" si="51"/>
        <v>0</v>
      </c>
      <c r="S208" s="50">
        <v>0</v>
      </c>
      <c r="T208" s="51" t="s">
        <v>33</v>
      </c>
    </row>
    <row r="209" spans="1:20" ht="47.25" x14ac:dyDescent="0.25">
      <c r="A209" s="44" t="s">
        <v>308</v>
      </c>
      <c r="B209" s="45" t="s">
        <v>420</v>
      </c>
      <c r="C209" s="46" t="s">
        <v>421</v>
      </c>
      <c r="D209" s="48">
        <v>7.7390435999999993E-2</v>
      </c>
      <c r="E209" s="47">
        <v>0</v>
      </c>
      <c r="F209" s="48">
        <v>7.7390435999999993E-2</v>
      </c>
      <c r="G209" s="48">
        <f t="shared" si="52"/>
        <v>7.7390435999999993E-2</v>
      </c>
      <c r="H209" s="48">
        <f t="shared" si="52"/>
        <v>0</v>
      </c>
      <c r="I209" s="48">
        <v>0</v>
      </c>
      <c r="J209" s="48">
        <v>0</v>
      </c>
      <c r="K209" s="48">
        <v>0</v>
      </c>
      <c r="L209" s="48">
        <v>0</v>
      </c>
      <c r="M209" s="48">
        <v>0</v>
      </c>
      <c r="N209" s="48">
        <v>0</v>
      </c>
      <c r="O209" s="48">
        <v>7.7390435999999993E-2</v>
      </c>
      <c r="P209" s="48">
        <v>0</v>
      </c>
      <c r="Q209" s="48">
        <f t="shared" si="50"/>
        <v>7.7390435999999993E-2</v>
      </c>
      <c r="R209" s="48">
        <f t="shared" si="51"/>
        <v>0</v>
      </c>
      <c r="S209" s="50">
        <v>0</v>
      </c>
      <c r="T209" s="51" t="s">
        <v>33</v>
      </c>
    </row>
    <row r="210" spans="1:20" ht="31.5" x14ac:dyDescent="0.25">
      <c r="A210" s="44" t="s">
        <v>308</v>
      </c>
      <c r="B210" s="45" t="s">
        <v>422</v>
      </c>
      <c r="C210" s="46" t="s">
        <v>423</v>
      </c>
      <c r="D210" s="48">
        <v>0.111475056</v>
      </c>
      <c r="E210" s="47">
        <v>0</v>
      </c>
      <c r="F210" s="48">
        <v>0.111475056</v>
      </c>
      <c r="G210" s="48">
        <f t="shared" si="52"/>
        <v>0.111475056</v>
      </c>
      <c r="H210" s="48">
        <f t="shared" si="52"/>
        <v>0</v>
      </c>
      <c r="I210" s="48">
        <v>0</v>
      </c>
      <c r="J210" s="48">
        <v>0</v>
      </c>
      <c r="K210" s="48">
        <v>0</v>
      </c>
      <c r="L210" s="48">
        <v>0</v>
      </c>
      <c r="M210" s="48">
        <v>0</v>
      </c>
      <c r="N210" s="48">
        <v>0</v>
      </c>
      <c r="O210" s="48">
        <v>0.111475056</v>
      </c>
      <c r="P210" s="48">
        <v>0</v>
      </c>
      <c r="Q210" s="48">
        <f t="shared" si="50"/>
        <v>0.111475056</v>
      </c>
      <c r="R210" s="48">
        <f t="shared" si="51"/>
        <v>0</v>
      </c>
      <c r="S210" s="50">
        <v>0</v>
      </c>
      <c r="T210" s="51" t="s">
        <v>33</v>
      </c>
    </row>
    <row r="211" spans="1:20" ht="47.25" x14ac:dyDescent="0.25">
      <c r="A211" s="44" t="s">
        <v>308</v>
      </c>
      <c r="B211" s="45" t="s">
        <v>424</v>
      </c>
      <c r="C211" s="46" t="s">
        <v>425</v>
      </c>
      <c r="D211" s="48">
        <v>0.16913517599999997</v>
      </c>
      <c r="E211" s="47">
        <v>0</v>
      </c>
      <c r="F211" s="48">
        <v>0.16913517599999997</v>
      </c>
      <c r="G211" s="48">
        <f t="shared" si="52"/>
        <v>0.16913517599999997</v>
      </c>
      <c r="H211" s="48">
        <f t="shared" si="52"/>
        <v>0</v>
      </c>
      <c r="I211" s="48">
        <v>0</v>
      </c>
      <c r="J211" s="48">
        <v>0</v>
      </c>
      <c r="K211" s="48">
        <v>0</v>
      </c>
      <c r="L211" s="48">
        <v>0</v>
      </c>
      <c r="M211" s="48">
        <v>0</v>
      </c>
      <c r="N211" s="48">
        <v>0</v>
      </c>
      <c r="O211" s="48">
        <v>0.16913517599999997</v>
      </c>
      <c r="P211" s="48">
        <v>0</v>
      </c>
      <c r="Q211" s="48">
        <f t="shared" si="50"/>
        <v>0.16913517599999997</v>
      </c>
      <c r="R211" s="48">
        <f t="shared" si="51"/>
        <v>0</v>
      </c>
      <c r="S211" s="50">
        <v>0</v>
      </c>
      <c r="T211" s="51" t="s">
        <v>33</v>
      </c>
    </row>
    <row r="212" spans="1:20" ht="31.5" x14ac:dyDescent="0.25">
      <c r="A212" s="44" t="s">
        <v>308</v>
      </c>
      <c r="B212" s="45" t="s">
        <v>426</v>
      </c>
      <c r="C212" s="46" t="s">
        <v>427</v>
      </c>
      <c r="D212" s="48">
        <v>0.22295009999999998</v>
      </c>
      <c r="E212" s="47">
        <v>0</v>
      </c>
      <c r="F212" s="48">
        <v>0.22295009999999998</v>
      </c>
      <c r="G212" s="48">
        <f t="shared" si="52"/>
        <v>0.22295009999999998</v>
      </c>
      <c r="H212" s="48">
        <f t="shared" si="52"/>
        <v>0</v>
      </c>
      <c r="I212" s="48">
        <v>0</v>
      </c>
      <c r="J212" s="48">
        <v>0</v>
      </c>
      <c r="K212" s="48">
        <v>0</v>
      </c>
      <c r="L212" s="48">
        <v>0</v>
      </c>
      <c r="M212" s="48">
        <v>0</v>
      </c>
      <c r="N212" s="48">
        <v>0</v>
      </c>
      <c r="O212" s="48">
        <v>0.22295009999999998</v>
      </c>
      <c r="P212" s="48">
        <v>0</v>
      </c>
      <c r="Q212" s="48">
        <f t="shared" si="50"/>
        <v>0.22295009999999998</v>
      </c>
      <c r="R212" s="48">
        <f t="shared" si="51"/>
        <v>0</v>
      </c>
      <c r="S212" s="50">
        <v>0</v>
      </c>
      <c r="T212" s="51" t="s">
        <v>33</v>
      </c>
    </row>
    <row r="213" spans="1:20" ht="31.5" x14ac:dyDescent="0.25">
      <c r="A213" s="44" t="s">
        <v>308</v>
      </c>
      <c r="B213" s="45" t="s">
        <v>428</v>
      </c>
      <c r="C213" s="70" t="s">
        <v>429</v>
      </c>
      <c r="D213" s="48">
        <v>0.11434766399999999</v>
      </c>
      <c r="E213" s="47">
        <v>0</v>
      </c>
      <c r="F213" s="48">
        <v>0.11434766399999999</v>
      </c>
      <c r="G213" s="48">
        <f t="shared" si="52"/>
        <v>0.11434766399999999</v>
      </c>
      <c r="H213" s="48">
        <f t="shared" si="52"/>
        <v>0</v>
      </c>
      <c r="I213" s="48">
        <v>0</v>
      </c>
      <c r="J213" s="48">
        <v>0</v>
      </c>
      <c r="K213" s="48">
        <v>0</v>
      </c>
      <c r="L213" s="48">
        <v>0</v>
      </c>
      <c r="M213" s="48">
        <v>0</v>
      </c>
      <c r="N213" s="48">
        <v>0</v>
      </c>
      <c r="O213" s="48">
        <v>0.11434766399999999</v>
      </c>
      <c r="P213" s="48">
        <v>0</v>
      </c>
      <c r="Q213" s="48">
        <f t="shared" si="50"/>
        <v>0.11434766399999999</v>
      </c>
      <c r="R213" s="48">
        <f t="shared" si="51"/>
        <v>0</v>
      </c>
      <c r="S213" s="50">
        <v>0</v>
      </c>
      <c r="T213" s="51" t="s">
        <v>33</v>
      </c>
    </row>
    <row r="214" spans="1:20" ht="31.5" x14ac:dyDescent="0.25">
      <c r="A214" s="44" t="s">
        <v>308</v>
      </c>
      <c r="B214" s="45" t="s">
        <v>430</v>
      </c>
      <c r="C214" s="70" t="s">
        <v>431</v>
      </c>
      <c r="D214" s="48">
        <v>0.49051199999999995</v>
      </c>
      <c r="E214" s="47">
        <v>0</v>
      </c>
      <c r="F214" s="48">
        <v>0.49051199999999995</v>
      </c>
      <c r="G214" s="48">
        <f t="shared" si="52"/>
        <v>0.49051199999999995</v>
      </c>
      <c r="H214" s="48">
        <f t="shared" si="52"/>
        <v>0.48560687999999996</v>
      </c>
      <c r="I214" s="48">
        <v>0</v>
      </c>
      <c r="J214" s="48">
        <v>0.48560687999999996</v>
      </c>
      <c r="K214" s="48">
        <v>0</v>
      </c>
      <c r="L214" s="48">
        <v>0</v>
      </c>
      <c r="M214" s="48">
        <v>0</v>
      </c>
      <c r="N214" s="48">
        <v>0</v>
      </c>
      <c r="O214" s="48">
        <v>0.49051199999999995</v>
      </c>
      <c r="P214" s="48">
        <v>0</v>
      </c>
      <c r="Q214" s="48">
        <f t="shared" si="50"/>
        <v>4.905119999999985E-3</v>
      </c>
      <c r="R214" s="48">
        <f t="shared" si="51"/>
        <v>0.48560687999999996</v>
      </c>
      <c r="S214" s="50">
        <v>1</v>
      </c>
      <c r="T214" s="75" t="s">
        <v>174</v>
      </c>
    </row>
    <row r="215" spans="1:20" x14ac:dyDescent="0.25">
      <c r="A215" s="44" t="s">
        <v>308</v>
      </c>
      <c r="B215" s="45" t="s">
        <v>432</v>
      </c>
      <c r="C215" s="70" t="s">
        <v>433</v>
      </c>
      <c r="D215" s="48">
        <v>1.199052</v>
      </c>
      <c r="E215" s="48">
        <v>0</v>
      </c>
      <c r="F215" s="48">
        <v>1.199052</v>
      </c>
      <c r="G215" s="48">
        <f t="shared" si="52"/>
        <v>1.199052</v>
      </c>
      <c r="H215" s="48">
        <f t="shared" si="52"/>
        <v>0</v>
      </c>
      <c r="I215" s="48">
        <v>0</v>
      </c>
      <c r="J215" s="48">
        <v>0</v>
      </c>
      <c r="K215" s="48">
        <v>0</v>
      </c>
      <c r="L215" s="48">
        <v>0</v>
      </c>
      <c r="M215" s="48">
        <v>0</v>
      </c>
      <c r="N215" s="48">
        <v>0</v>
      </c>
      <c r="O215" s="48">
        <v>1.199052</v>
      </c>
      <c r="P215" s="48">
        <v>0</v>
      </c>
      <c r="Q215" s="48">
        <f t="shared" si="50"/>
        <v>1.199052</v>
      </c>
      <c r="R215" s="48">
        <f t="shared" si="51"/>
        <v>0</v>
      </c>
      <c r="S215" s="50">
        <v>0</v>
      </c>
      <c r="T215" s="51" t="s">
        <v>33</v>
      </c>
    </row>
    <row r="216" spans="1:20" x14ac:dyDescent="0.25">
      <c r="A216" s="44" t="s">
        <v>308</v>
      </c>
      <c r="B216" s="45" t="s">
        <v>434</v>
      </c>
      <c r="C216" s="70" t="s">
        <v>435</v>
      </c>
      <c r="D216" s="48">
        <v>2.8467599999999997</v>
      </c>
      <c r="E216" s="47">
        <v>0</v>
      </c>
      <c r="F216" s="48">
        <v>2.8467599999999997</v>
      </c>
      <c r="G216" s="48">
        <f t="shared" si="52"/>
        <v>0.92607600000000001</v>
      </c>
      <c r="H216" s="48">
        <f t="shared" si="52"/>
        <v>0</v>
      </c>
      <c r="I216" s="48">
        <v>0</v>
      </c>
      <c r="J216" s="48">
        <v>0</v>
      </c>
      <c r="K216" s="48">
        <v>0</v>
      </c>
      <c r="L216" s="48">
        <v>0</v>
      </c>
      <c r="M216" s="48">
        <v>0</v>
      </c>
      <c r="N216" s="48">
        <v>0</v>
      </c>
      <c r="O216" s="48">
        <v>0.92607600000000001</v>
      </c>
      <c r="P216" s="48">
        <v>0</v>
      </c>
      <c r="Q216" s="48">
        <f t="shared" si="50"/>
        <v>2.8467599999999997</v>
      </c>
      <c r="R216" s="48">
        <f t="shared" si="51"/>
        <v>0</v>
      </c>
      <c r="S216" s="50">
        <v>0</v>
      </c>
      <c r="T216" s="51" t="s">
        <v>33</v>
      </c>
    </row>
    <row r="217" spans="1:20" ht="31.5" x14ac:dyDescent="0.25">
      <c r="A217" s="44" t="s">
        <v>308</v>
      </c>
      <c r="B217" s="45" t="s">
        <v>436</v>
      </c>
      <c r="C217" s="70" t="s">
        <v>437</v>
      </c>
      <c r="D217" s="48">
        <v>0.92607600000000001</v>
      </c>
      <c r="E217" s="47">
        <v>0</v>
      </c>
      <c r="F217" s="48">
        <v>0.92607600000000001</v>
      </c>
      <c r="G217" s="48">
        <f t="shared" si="52"/>
        <v>0.92607600000000001</v>
      </c>
      <c r="H217" s="48">
        <f t="shared" si="52"/>
        <v>0</v>
      </c>
      <c r="I217" s="48">
        <v>0</v>
      </c>
      <c r="J217" s="48">
        <v>0</v>
      </c>
      <c r="K217" s="48">
        <v>0</v>
      </c>
      <c r="L217" s="48">
        <v>0</v>
      </c>
      <c r="M217" s="48">
        <v>0</v>
      </c>
      <c r="N217" s="48">
        <v>0</v>
      </c>
      <c r="O217" s="48">
        <v>0.92607600000000001</v>
      </c>
      <c r="P217" s="48">
        <v>0</v>
      </c>
      <c r="Q217" s="48">
        <f t="shared" si="50"/>
        <v>0.92607600000000001</v>
      </c>
      <c r="R217" s="48">
        <f t="shared" si="51"/>
        <v>0</v>
      </c>
      <c r="S217" s="50">
        <v>0</v>
      </c>
      <c r="T217" s="51" t="s">
        <v>33</v>
      </c>
    </row>
    <row r="218" spans="1:20" ht="60" customHeight="1" x14ac:dyDescent="0.25">
      <c r="A218" s="82" t="s">
        <v>308</v>
      </c>
      <c r="B218" s="71" t="s">
        <v>438</v>
      </c>
      <c r="C218" s="72" t="s">
        <v>439</v>
      </c>
      <c r="D218" s="48" t="s">
        <v>33</v>
      </c>
      <c r="E218" s="47" t="s">
        <v>33</v>
      </c>
      <c r="F218" s="48" t="s">
        <v>33</v>
      </c>
      <c r="G218" s="48" t="s">
        <v>33</v>
      </c>
      <c r="H218" s="48">
        <f t="shared" ref="H218:H231" si="53">J218+L218+N218+P218</f>
        <v>9.134111429999999</v>
      </c>
      <c r="I218" s="48" t="s">
        <v>33</v>
      </c>
      <c r="J218" s="48">
        <v>9.134111429999999</v>
      </c>
      <c r="K218" s="48" t="s">
        <v>33</v>
      </c>
      <c r="L218" s="48">
        <v>0</v>
      </c>
      <c r="M218" s="48" t="s">
        <v>33</v>
      </c>
      <c r="N218" s="48">
        <v>0</v>
      </c>
      <c r="O218" s="48" t="s">
        <v>33</v>
      </c>
      <c r="P218" s="48">
        <v>0</v>
      </c>
      <c r="Q218" s="48" t="s">
        <v>33</v>
      </c>
      <c r="R218" s="48" t="s">
        <v>33</v>
      </c>
      <c r="S218" s="50" t="s">
        <v>33</v>
      </c>
      <c r="T218" s="51" t="s">
        <v>75</v>
      </c>
    </row>
    <row r="219" spans="1:20" ht="31.5" x14ac:dyDescent="0.25">
      <c r="A219" s="44" t="s">
        <v>308</v>
      </c>
      <c r="B219" s="45" t="s">
        <v>440</v>
      </c>
      <c r="C219" s="70" t="s">
        <v>441</v>
      </c>
      <c r="D219" s="48">
        <v>5.9135400000000002</v>
      </c>
      <c r="E219" s="47">
        <v>0</v>
      </c>
      <c r="F219" s="48">
        <v>5.9135400000000002</v>
      </c>
      <c r="G219" s="48">
        <f t="shared" ref="G219:G231" si="54">I219+K219+M219+O219</f>
        <v>5.9135400000000002</v>
      </c>
      <c r="H219" s="48">
        <f t="shared" si="53"/>
        <v>0</v>
      </c>
      <c r="I219" s="48">
        <v>0</v>
      </c>
      <c r="J219" s="48">
        <v>0</v>
      </c>
      <c r="K219" s="48">
        <v>0</v>
      </c>
      <c r="L219" s="48">
        <v>0</v>
      </c>
      <c r="M219" s="48">
        <v>0</v>
      </c>
      <c r="N219" s="48">
        <v>0</v>
      </c>
      <c r="O219" s="48">
        <v>5.9135400000000002</v>
      </c>
      <c r="P219" s="48">
        <v>0</v>
      </c>
      <c r="Q219" s="48">
        <f t="shared" ref="Q219:Q231" si="55">F219-H219</f>
        <v>5.9135400000000002</v>
      </c>
      <c r="R219" s="48">
        <f t="shared" ref="R219:R231" si="56">H219-(I219)</f>
        <v>0</v>
      </c>
      <c r="S219" s="50">
        <v>0</v>
      </c>
      <c r="T219" s="51" t="s">
        <v>33</v>
      </c>
    </row>
    <row r="220" spans="1:20" x14ac:dyDescent="0.25">
      <c r="A220" s="44" t="s">
        <v>308</v>
      </c>
      <c r="B220" s="45" t="s">
        <v>442</v>
      </c>
      <c r="C220" s="70" t="s">
        <v>443</v>
      </c>
      <c r="D220" s="48">
        <v>5.9986439999999996</v>
      </c>
      <c r="E220" s="47">
        <v>0</v>
      </c>
      <c r="F220" s="48">
        <v>5.9986439999999996</v>
      </c>
      <c r="G220" s="48">
        <f t="shared" si="54"/>
        <v>5.9986439999999996</v>
      </c>
      <c r="H220" s="48">
        <f t="shared" si="53"/>
        <v>0</v>
      </c>
      <c r="I220" s="48">
        <v>0</v>
      </c>
      <c r="J220" s="48">
        <v>0</v>
      </c>
      <c r="K220" s="48">
        <v>0</v>
      </c>
      <c r="L220" s="48">
        <v>0</v>
      </c>
      <c r="M220" s="48">
        <v>0</v>
      </c>
      <c r="N220" s="48">
        <v>0</v>
      </c>
      <c r="O220" s="48">
        <v>5.9986439999999996</v>
      </c>
      <c r="P220" s="48">
        <v>0</v>
      </c>
      <c r="Q220" s="48">
        <f t="shared" si="55"/>
        <v>5.9986439999999996</v>
      </c>
      <c r="R220" s="48">
        <f t="shared" si="56"/>
        <v>0</v>
      </c>
      <c r="S220" s="50">
        <v>0</v>
      </c>
      <c r="T220" s="51" t="s">
        <v>33</v>
      </c>
    </row>
    <row r="221" spans="1:20" ht="31.5" x14ac:dyDescent="0.25">
      <c r="A221" s="44" t="s">
        <v>308</v>
      </c>
      <c r="B221" s="45" t="s">
        <v>444</v>
      </c>
      <c r="C221" s="70" t="s">
        <v>445</v>
      </c>
      <c r="D221" s="48">
        <v>2.250184</v>
      </c>
      <c r="E221" s="47">
        <v>0.89680000000000026</v>
      </c>
      <c r="F221" s="48">
        <v>1.3533839999999997</v>
      </c>
      <c r="G221" s="48">
        <f t="shared" si="54"/>
        <v>1.3533839999999997</v>
      </c>
      <c r="H221" s="48">
        <f t="shared" si="53"/>
        <v>0</v>
      </c>
      <c r="I221" s="48">
        <v>0</v>
      </c>
      <c r="J221" s="48">
        <v>0</v>
      </c>
      <c r="K221" s="48">
        <v>0</v>
      </c>
      <c r="L221" s="48">
        <v>0</v>
      </c>
      <c r="M221" s="48">
        <v>0</v>
      </c>
      <c r="N221" s="48">
        <v>0</v>
      </c>
      <c r="O221" s="48">
        <v>1.3533839999999997</v>
      </c>
      <c r="P221" s="48">
        <v>0</v>
      </c>
      <c r="Q221" s="48">
        <f t="shared" si="55"/>
        <v>1.3533839999999997</v>
      </c>
      <c r="R221" s="48">
        <f t="shared" si="56"/>
        <v>0</v>
      </c>
      <c r="S221" s="50">
        <v>0</v>
      </c>
      <c r="T221" s="51" t="s">
        <v>33</v>
      </c>
    </row>
    <row r="222" spans="1:20" ht="31.5" x14ac:dyDescent="0.25">
      <c r="A222" s="44" t="s">
        <v>308</v>
      </c>
      <c r="B222" s="45" t="s">
        <v>446</v>
      </c>
      <c r="C222" s="70" t="s">
        <v>447</v>
      </c>
      <c r="D222" s="48">
        <v>0.1770804</v>
      </c>
      <c r="E222" s="47">
        <v>0</v>
      </c>
      <c r="F222" s="48">
        <v>0.1770804</v>
      </c>
      <c r="G222" s="48">
        <f t="shared" si="54"/>
        <v>0.1770804</v>
      </c>
      <c r="H222" s="48">
        <f t="shared" si="53"/>
        <v>0</v>
      </c>
      <c r="I222" s="48">
        <v>0</v>
      </c>
      <c r="J222" s="48">
        <v>0</v>
      </c>
      <c r="K222" s="48">
        <v>0</v>
      </c>
      <c r="L222" s="48">
        <v>0</v>
      </c>
      <c r="M222" s="48">
        <v>0</v>
      </c>
      <c r="N222" s="48">
        <v>0</v>
      </c>
      <c r="O222" s="48">
        <v>0.1770804</v>
      </c>
      <c r="P222" s="48">
        <v>0</v>
      </c>
      <c r="Q222" s="48">
        <f t="shared" si="55"/>
        <v>0.1770804</v>
      </c>
      <c r="R222" s="48">
        <f t="shared" si="56"/>
        <v>0</v>
      </c>
      <c r="S222" s="50">
        <v>0</v>
      </c>
      <c r="T222" s="51" t="s">
        <v>33</v>
      </c>
    </row>
    <row r="223" spans="1:20" x14ac:dyDescent="0.25">
      <c r="A223" s="44" t="s">
        <v>308</v>
      </c>
      <c r="B223" s="45" t="s">
        <v>448</v>
      </c>
      <c r="C223" s="70" t="s">
        <v>449</v>
      </c>
      <c r="D223" s="48">
        <v>0.10338999600000001</v>
      </c>
      <c r="E223" s="47">
        <v>0</v>
      </c>
      <c r="F223" s="48">
        <v>0.10338999600000001</v>
      </c>
      <c r="G223" s="48">
        <f t="shared" si="54"/>
        <v>0.10338999600000001</v>
      </c>
      <c r="H223" s="48">
        <f t="shared" si="53"/>
        <v>0</v>
      </c>
      <c r="I223" s="48">
        <v>0</v>
      </c>
      <c r="J223" s="48">
        <v>0</v>
      </c>
      <c r="K223" s="48">
        <v>0</v>
      </c>
      <c r="L223" s="48">
        <v>0</v>
      </c>
      <c r="M223" s="48">
        <v>0</v>
      </c>
      <c r="N223" s="48">
        <v>0</v>
      </c>
      <c r="O223" s="48">
        <v>0.10338999600000001</v>
      </c>
      <c r="P223" s="48">
        <v>0</v>
      </c>
      <c r="Q223" s="48">
        <f t="shared" si="55"/>
        <v>0.10338999600000001</v>
      </c>
      <c r="R223" s="48">
        <f t="shared" si="56"/>
        <v>0</v>
      </c>
      <c r="S223" s="50">
        <v>0</v>
      </c>
      <c r="T223" s="51" t="s">
        <v>33</v>
      </c>
    </row>
    <row r="224" spans="1:20" ht="31.5" x14ac:dyDescent="0.25">
      <c r="A224" s="44" t="s">
        <v>308</v>
      </c>
      <c r="B224" s="45" t="s">
        <v>450</v>
      </c>
      <c r="C224" s="70" t="s">
        <v>451</v>
      </c>
      <c r="D224" s="48">
        <v>2.9557079999999996</v>
      </c>
      <c r="E224" s="47">
        <v>1.44</v>
      </c>
      <c r="F224" s="48">
        <v>1.5157079999999996</v>
      </c>
      <c r="G224" s="48">
        <f t="shared" si="54"/>
        <v>1.5157079999999998</v>
      </c>
      <c r="H224" s="48">
        <f t="shared" si="53"/>
        <v>0</v>
      </c>
      <c r="I224" s="48">
        <v>0</v>
      </c>
      <c r="J224" s="48">
        <v>0</v>
      </c>
      <c r="K224" s="48">
        <v>0</v>
      </c>
      <c r="L224" s="48">
        <v>0</v>
      </c>
      <c r="M224" s="48">
        <v>0</v>
      </c>
      <c r="N224" s="48">
        <v>0</v>
      </c>
      <c r="O224" s="48">
        <v>1.5157079999999998</v>
      </c>
      <c r="P224" s="48">
        <v>0</v>
      </c>
      <c r="Q224" s="48">
        <f t="shared" si="55"/>
        <v>1.5157079999999996</v>
      </c>
      <c r="R224" s="48">
        <f t="shared" si="56"/>
        <v>0</v>
      </c>
      <c r="S224" s="50">
        <v>0</v>
      </c>
      <c r="T224" s="51" t="s">
        <v>33</v>
      </c>
    </row>
    <row r="225" spans="1:20" ht="47.25" x14ac:dyDescent="0.25">
      <c r="A225" s="44" t="s">
        <v>308</v>
      </c>
      <c r="B225" s="45" t="s">
        <v>452</v>
      </c>
      <c r="C225" s="70" t="s">
        <v>453</v>
      </c>
      <c r="D225" s="48">
        <v>12.636219612</v>
      </c>
      <c r="E225" s="47">
        <v>6.4565760000000001</v>
      </c>
      <c r="F225" s="48">
        <v>6.1796436119999996</v>
      </c>
      <c r="G225" s="48">
        <f t="shared" si="54"/>
        <v>6.1796436119999996</v>
      </c>
      <c r="H225" s="48">
        <f t="shared" si="53"/>
        <v>0</v>
      </c>
      <c r="I225" s="48">
        <v>0</v>
      </c>
      <c r="J225" s="48">
        <v>0</v>
      </c>
      <c r="K225" s="48">
        <v>0</v>
      </c>
      <c r="L225" s="48">
        <v>0</v>
      </c>
      <c r="M225" s="48">
        <v>6.1796436119999996</v>
      </c>
      <c r="N225" s="48">
        <v>0</v>
      </c>
      <c r="O225" s="48">
        <v>0</v>
      </c>
      <c r="P225" s="48">
        <v>0</v>
      </c>
      <c r="Q225" s="48">
        <f t="shared" si="55"/>
        <v>6.1796436119999996</v>
      </c>
      <c r="R225" s="48">
        <f t="shared" si="56"/>
        <v>0</v>
      </c>
      <c r="S225" s="50">
        <v>0</v>
      </c>
      <c r="T225" s="51" t="s">
        <v>33</v>
      </c>
    </row>
    <row r="226" spans="1:20" ht="47.25" x14ac:dyDescent="0.25">
      <c r="A226" s="44" t="s">
        <v>308</v>
      </c>
      <c r="B226" s="45" t="s">
        <v>454</v>
      </c>
      <c r="C226" s="70" t="s">
        <v>455</v>
      </c>
      <c r="D226" s="48">
        <v>6.4195496279999995</v>
      </c>
      <c r="E226" s="47">
        <v>3.1487999999999996</v>
      </c>
      <c r="F226" s="48">
        <v>3.2707496279999999</v>
      </c>
      <c r="G226" s="48">
        <f t="shared" si="54"/>
        <v>3.2707496279999999</v>
      </c>
      <c r="H226" s="48">
        <f t="shared" si="53"/>
        <v>0</v>
      </c>
      <c r="I226" s="48">
        <v>0</v>
      </c>
      <c r="J226" s="48">
        <v>0</v>
      </c>
      <c r="K226" s="48">
        <v>0</v>
      </c>
      <c r="L226" s="48">
        <v>0</v>
      </c>
      <c r="M226" s="48">
        <v>3.2707496279999999</v>
      </c>
      <c r="N226" s="48">
        <v>0</v>
      </c>
      <c r="O226" s="48">
        <v>0</v>
      </c>
      <c r="P226" s="48">
        <v>0</v>
      </c>
      <c r="Q226" s="48">
        <f t="shared" si="55"/>
        <v>3.2707496279999999</v>
      </c>
      <c r="R226" s="48">
        <f t="shared" si="56"/>
        <v>0</v>
      </c>
      <c r="S226" s="50">
        <v>0</v>
      </c>
      <c r="T226" s="51" t="s">
        <v>33</v>
      </c>
    </row>
    <row r="227" spans="1:20" ht="47.25" x14ac:dyDescent="0.25">
      <c r="A227" s="44" t="s">
        <v>308</v>
      </c>
      <c r="B227" s="45" t="s">
        <v>456</v>
      </c>
      <c r="C227" s="70" t="s">
        <v>457</v>
      </c>
      <c r="D227" s="48">
        <v>24.882270408</v>
      </c>
      <c r="E227" s="47">
        <v>0</v>
      </c>
      <c r="F227" s="48">
        <v>24.882270408</v>
      </c>
      <c r="G227" s="48">
        <f t="shared" si="54"/>
        <v>12.215154839999999</v>
      </c>
      <c r="H227" s="48">
        <f t="shared" si="53"/>
        <v>0</v>
      </c>
      <c r="I227" s="48">
        <v>0</v>
      </c>
      <c r="J227" s="48">
        <v>0</v>
      </c>
      <c r="K227" s="48">
        <v>0</v>
      </c>
      <c r="L227" s="48">
        <v>0</v>
      </c>
      <c r="M227" s="48">
        <v>12.215154839999999</v>
      </c>
      <c r="N227" s="48">
        <v>0</v>
      </c>
      <c r="O227" s="48">
        <v>0</v>
      </c>
      <c r="P227" s="48">
        <v>0</v>
      </c>
      <c r="Q227" s="48">
        <f t="shared" si="55"/>
        <v>24.882270408</v>
      </c>
      <c r="R227" s="48">
        <f t="shared" si="56"/>
        <v>0</v>
      </c>
      <c r="S227" s="50">
        <v>0</v>
      </c>
      <c r="T227" s="51" t="s">
        <v>33</v>
      </c>
    </row>
    <row r="228" spans="1:20" ht="63" x14ac:dyDescent="0.25">
      <c r="A228" s="44" t="s">
        <v>308</v>
      </c>
      <c r="B228" s="45" t="s">
        <v>458</v>
      </c>
      <c r="C228" s="70" t="s">
        <v>459</v>
      </c>
      <c r="D228" s="48">
        <v>2.9721691099999998</v>
      </c>
      <c r="E228" s="47">
        <v>0.89237368999999989</v>
      </c>
      <c r="F228" s="48">
        <v>2.07979542</v>
      </c>
      <c r="G228" s="48">
        <f t="shared" si="54"/>
        <v>1.0210090439999999</v>
      </c>
      <c r="H228" s="48">
        <f t="shared" si="53"/>
        <v>1.01079794</v>
      </c>
      <c r="I228" s="48">
        <v>0</v>
      </c>
      <c r="J228" s="48">
        <v>1.01079794</v>
      </c>
      <c r="K228" s="48">
        <v>0</v>
      </c>
      <c r="L228" s="48">
        <v>0</v>
      </c>
      <c r="M228" s="48">
        <v>1.0210090439999999</v>
      </c>
      <c r="N228" s="48">
        <v>0</v>
      </c>
      <c r="O228" s="48">
        <v>0</v>
      </c>
      <c r="P228" s="48">
        <v>0</v>
      </c>
      <c r="Q228" s="48">
        <f t="shared" si="55"/>
        <v>1.0689974799999999</v>
      </c>
      <c r="R228" s="48">
        <f t="shared" si="56"/>
        <v>1.01079794</v>
      </c>
      <c r="S228" s="50">
        <v>1</v>
      </c>
      <c r="T228" s="51" t="s">
        <v>174</v>
      </c>
    </row>
    <row r="229" spans="1:20" ht="47.25" x14ac:dyDescent="0.25">
      <c r="A229" s="44" t="s">
        <v>308</v>
      </c>
      <c r="B229" s="45" t="s">
        <v>460</v>
      </c>
      <c r="C229" s="70" t="s">
        <v>461</v>
      </c>
      <c r="D229" s="48">
        <v>1.1558609399999999</v>
      </c>
      <c r="E229" s="47">
        <v>0.38262240000000003</v>
      </c>
      <c r="F229" s="48">
        <v>0.77323853999999992</v>
      </c>
      <c r="G229" s="48">
        <f t="shared" si="54"/>
        <v>0.37959673199999999</v>
      </c>
      <c r="H229" s="48">
        <f t="shared" si="53"/>
        <v>0</v>
      </c>
      <c r="I229" s="48">
        <v>0</v>
      </c>
      <c r="J229" s="48">
        <v>0</v>
      </c>
      <c r="K229" s="48">
        <v>0</v>
      </c>
      <c r="L229" s="48">
        <v>0</v>
      </c>
      <c r="M229" s="48">
        <v>0.37959673199999999</v>
      </c>
      <c r="N229" s="48">
        <v>0</v>
      </c>
      <c r="O229" s="48">
        <v>0</v>
      </c>
      <c r="P229" s="48">
        <v>0</v>
      </c>
      <c r="Q229" s="48">
        <f t="shared" si="55"/>
        <v>0.77323853999999992</v>
      </c>
      <c r="R229" s="48">
        <f t="shared" si="56"/>
        <v>0</v>
      </c>
      <c r="S229" s="50">
        <v>0</v>
      </c>
      <c r="T229" s="51" t="s">
        <v>33</v>
      </c>
    </row>
    <row r="230" spans="1:20" ht="31.5" x14ac:dyDescent="0.25">
      <c r="A230" s="44" t="s">
        <v>308</v>
      </c>
      <c r="B230" s="45" t="s">
        <v>462</v>
      </c>
      <c r="C230" s="46" t="s">
        <v>463</v>
      </c>
      <c r="D230" s="48">
        <v>17.837626596</v>
      </c>
      <c r="E230" s="47">
        <v>0</v>
      </c>
      <c r="F230" s="48">
        <v>17.837626596</v>
      </c>
      <c r="G230" s="48">
        <f t="shared" si="54"/>
        <v>17.837626596</v>
      </c>
      <c r="H230" s="48">
        <f t="shared" si="53"/>
        <v>0</v>
      </c>
      <c r="I230" s="48">
        <v>0</v>
      </c>
      <c r="J230" s="48">
        <v>0</v>
      </c>
      <c r="K230" s="48">
        <v>0</v>
      </c>
      <c r="L230" s="48">
        <v>0</v>
      </c>
      <c r="M230" s="48">
        <v>17.837626596</v>
      </c>
      <c r="N230" s="48">
        <v>0</v>
      </c>
      <c r="O230" s="48">
        <v>0</v>
      </c>
      <c r="P230" s="48">
        <v>0</v>
      </c>
      <c r="Q230" s="48">
        <f t="shared" si="55"/>
        <v>17.837626596</v>
      </c>
      <c r="R230" s="48">
        <f t="shared" si="56"/>
        <v>0</v>
      </c>
      <c r="S230" s="50">
        <v>0</v>
      </c>
      <c r="T230" s="51" t="s">
        <v>33</v>
      </c>
    </row>
    <row r="231" spans="1:20" ht="94.5" x14ac:dyDescent="0.25">
      <c r="A231" s="30" t="s">
        <v>308</v>
      </c>
      <c r="B231" s="55" t="s">
        <v>464</v>
      </c>
      <c r="C231" s="41" t="s">
        <v>465</v>
      </c>
      <c r="D231" s="33">
        <v>249.6</v>
      </c>
      <c r="E231" s="42">
        <v>0</v>
      </c>
      <c r="F231" s="33">
        <v>249.6</v>
      </c>
      <c r="G231" s="33">
        <f t="shared" si="54"/>
        <v>19.8</v>
      </c>
      <c r="H231" s="33">
        <f t="shared" si="53"/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19.8</v>
      </c>
      <c r="P231" s="33">
        <v>0</v>
      </c>
      <c r="Q231" s="33">
        <f t="shared" si="55"/>
        <v>249.6</v>
      </c>
      <c r="R231" s="33">
        <f t="shared" si="56"/>
        <v>0</v>
      </c>
      <c r="S231" s="34">
        <v>0</v>
      </c>
      <c r="T231" s="35" t="s">
        <v>33</v>
      </c>
    </row>
    <row r="232" spans="1:20" x14ac:dyDescent="0.25">
      <c r="A232" s="23" t="s">
        <v>466</v>
      </c>
      <c r="B232" s="28" t="s">
        <v>467</v>
      </c>
      <c r="C232" s="25" t="s">
        <v>32</v>
      </c>
      <c r="D232" s="26">
        <f t="shared" ref="D232:R232" si="57">SUM(D233,D251,D268,D290,D297,D303,D304)</f>
        <v>7949.8300673210315</v>
      </c>
      <c r="E232" s="26">
        <f t="shared" si="57"/>
        <v>451.62379500543267</v>
      </c>
      <c r="F232" s="26">
        <f t="shared" si="57"/>
        <v>7498.2062723155996</v>
      </c>
      <c r="G232" s="26">
        <f t="shared" si="57"/>
        <v>348.54172272720001</v>
      </c>
      <c r="H232" s="26">
        <f t="shared" si="57"/>
        <v>65.701666189999997</v>
      </c>
      <c r="I232" s="26">
        <f t="shared" si="57"/>
        <v>14.054566649999996</v>
      </c>
      <c r="J232" s="26">
        <f t="shared" si="57"/>
        <v>65.701666189999997</v>
      </c>
      <c r="K232" s="26">
        <f t="shared" si="57"/>
        <v>6.04542103</v>
      </c>
      <c r="L232" s="26">
        <f t="shared" si="57"/>
        <v>0</v>
      </c>
      <c r="M232" s="26">
        <f t="shared" si="57"/>
        <v>58.573425569999998</v>
      </c>
      <c r="N232" s="26">
        <f t="shared" si="57"/>
        <v>0</v>
      </c>
      <c r="O232" s="26">
        <f t="shared" si="57"/>
        <v>269.8683094772</v>
      </c>
      <c r="P232" s="26">
        <f t="shared" si="57"/>
        <v>0</v>
      </c>
      <c r="Q232" s="26">
        <f t="shared" si="57"/>
        <v>7435.254424485599</v>
      </c>
      <c r="R232" s="26">
        <f t="shared" si="57"/>
        <v>48.89728118</v>
      </c>
      <c r="S232" s="27">
        <f t="shared" ref="S232:S248" si="58">R232/(I232)</f>
        <v>3.4791027285071086</v>
      </c>
      <c r="T232" s="10" t="s">
        <v>33</v>
      </c>
    </row>
    <row r="233" spans="1:20" ht="31.5" x14ac:dyDescent="0.25">
      <c r="A233" s="23" t="s">
        <v>468</v>
      </c>
      <c r="B233" s="28" t="s">
        <v>51</v>
      </c>
      <c r="C233" s="25" t="s">
        <v>32</v>
      </c>
      <c r="D233" s="26">
        <f t="shared" ref="D233:R233" si="59">D234+D237+D240+D250</f>
        <v>127.2062638859322</v>
      </c>
      <c r="E233" s="26">
        <f t="shared" si="59"/>
        <v>18.206263885932202</v>
      </c>
      <c r="F233" s="26">
        <f t="shared" si="59"/>
        <v>109</v>
      </c>
      <c r="G233" s="26">
        <f t="shared" si="59"/>
        <v>37.03</v>
      </c>
      <c r="H233" s="26">
        <f t="shared" si="59"/>
        <v>2.1512790699999997</v>
      </c>
      <c r="I233" s="26">
        <f t="shared" si="59"/>
        <v>1.218</v>
      </c>
      <c r="J233" s="26">
        <f t="shared" si="59"/>
        <v>2.1512790699999997</v>
      </c>
      <c r="K233" s="26">
        <f t="shared" si="59"/>
        <v>0</v>
      </c>
      <c r="L233" s="26">
        <f t="shared" si="59"/>
        <v>0</v>
      </c>
      <c r="M233" s="26">
        <f t="shared" si="59"/>
        <v>8.0250000000000004</v>
      </c>
      <c r="N233" s="26">
        <f t="shared" si="59"/>
        <v>0</v>
      </c>
      <c r="O233" s="26">
        <f t="shared" si="59"/>
        <v>27.787000000000003</v>
      </c>
      <c r="P233" s="26">
        <f t="shared" si="59"/>
        <v>0</v>
      </c>
      <c r="Q233" s="26">
        <f t="shared" si="59"/>
        <v>106.93317626999999</v>
      </c>
      <c r="R233" s="26">
        <f t="shared" si="59"/>
        <v>0.84882372999999978</v>
      </c>
      <c r="S233" s="27">
        <f t="shared" si="58"/>
        <v>0.69689961412151047</v>
      </c>
      <c r="T233" s="10" t="s">
        <v>33</v>
      </c>
    </row>
    <row r="234" spans="1:20" ht="94.5" x14ac:dyDescent="0.25">
      <c r="A234" s="23" t="s">
        <v>469</v>
      </c>
      <c r="B234" s="28" t="s">
        <v>53</v>
      </c>
      <c r="C234" s="25" t="s">
        <v>32</v>
      </c>
      <c r="D234" s="26">
        <f t="shared" ref="D234:R234" si="60">SUM(D235:D236)</f>
        <v>0</v>
      </c>
      <c r="E234" s="26">
        <f t="shared" si="60"/>
        <v>0</v>
      </c>
      <c r="F234" s="26">
        <f t="shared" si="60"/>
        <v>0</v>
      </c>
      <c r="G234" s="26">
        <f t="shared" si="60"/>
        <v>0</v>
      </c>
      <c r="H234" s="26">
        <f t="shared" si="60"/>
        <v>0</v>
      </c>
      <c r="I234" s="26">
        <f t="shared" si="60"/>
        <v>0</v>
      </c>
      <c r="J234" s="26">
        <f t="shared" si="60"/>
        <v>0</v>
      </c>
      <c r="K234" s="26">
        <f t="shared" si="60"/>
        <v>0</v>
      </c>
      <c r="L234" s="26">
        <f t="shared" si="60"/>
        <v>0</v>
      </c>
      <c r="M234" s="26">
        <f t="shared" si="60"/>
        <v>0</v>
      </c>
      <c r="N234" s="26">
        <f t="shared" si="60"/>
        <v>0</v>
      </c>
      <c r="O234" s="26">
        <f t="shared" si="60"/>
        <v>0</v>
      </c>
      <c r="P234" s="26">
        <f t="shared" si="60"/>
        <v>0</v>
      </c>
      <c r="Q234" s="26">
        <f t="shared" si="60"/>
        <v>0</v>
      </c>
      <c r="R234" s="26">
        <f t="shared" si="60"/>
        <v>0</v>
      </c>
      <c r="S234" s="27">
        <v>0</v>
      </c>
      <c r="T234" s="10" t="s">
        <v>33</v>
      </c>
    </row>
    <row r="235" spans="1:20" ht="31.5" x14ac:dyDescent="0.25">
      <c r="A235" s="23" t="s">
        <v>470</v>
      </c>
      <c r="B235" s="28" t="s">
        <v>60</v>
      </c>
      <c r="C235" s="25" t="s">
        <v>32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26">
        <v>0</v>
      </c>
      <c r="L235" s="26">
        <v>0</v>
      </c>
      <c r="M235" s="26">
        <v>0</v>
      </c>
      <c r="N235" s="26">
        <v>0</v>
      </c>
      <c r="O235" s="26">
        <v>0</v>
      </c>
      <c r="P235" s="26">
        <v>0</v>
      </c>
      <c r="Q235" s="26">
        <v>0</v>
      </c>
      <c r="R235" s="26">
        <v>0</v>
      </c>
      <c r="S235" s="27">
        <v>0</v>
      </c>
      <c r="T235" s="10" t="s">
        <v>33</v>
      </c>
    </row>
    <row r="236" spans="1:20" ht="31.5" x14ac:dyDescent="0.25">
      <c r="A236" s="23" t="s">
        <v>471</v>
      </c>
      <c r="B236" s="28" t="s">
        <v>60</v>
      </c>
      <c r="C236" s="25" t="s">
        <v>32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26">
        <v>0</v>
      </c>
      <c r="L236" s="26">
        <v>0</v>
      </c>
      <c r="M236" s="26">
        <v>0</v>
      </c>
      <c r="N236" s="26">
        <v>0</v>
      </c>
      <c r="O236" s="26">
        <v>0</v>
      </c>
      <c r="P236" s="26">
        <v>0</v>
      </c>
      <c r="Q236" s="26">
        <v>0</v>
      </c>
      <c r="R236" s="26">
        <v>0</v>
      </c>
      <c r="S236" s="27">
        <v>0</v>
      </c>
      <c r="T236" s="10" t="s">
        <v>33</v>
      </c>
    </row>
    <row r="237" spans="1:20" ht="47.25" x14ac:dyDescent="0.25">
      <c r="A237" s="23" t="s">
        <v>472</v>
      </c>
      <c r="B237" s="28" t="s">
        <v>62</v>
      </c>
      <c r="C237" s="25" t="s">
        <v>32</v>
      </c>
      <c r="D237" s="26">
        <f t="shared" ref="D237:R237" si="61">SUM(D238)</f>
        <v>0</v>
      </c>
      <c r="E237" s="26">
        <f t="shared" si="61"/>
        <v>0</v>
      </c>
      <c r="F237" s="26">
        <f t="shared" si="61"/>
        <v>0</v>
      </c>
      <c r="G237" s="26">
        <f t="shared" si="61"/>
        <v>0</v>
      </c>
      <c r="H237" s="26">
        <f t="shared" si="61"/>
        <v>0</v>
      </c>
      <c r="I237" s="26">
        <f t="shared" si="61"/>
        <v>0</v>
      </c>
      <c r="J237" s="26">
        <f t="shared" si="61"/>
        <v>0</v>
      </c>
      <c r="K237" s="26">
        <f t="shared" si="61"/>
        <v>0</v>
      </c>
      <c r="L237" s="26">
        <f t="shared" si="61"/>
        <v>0</v>
      </c>
      <c r="M237" s="26">
        <f t="shared" si="61"/>
        <v>0</v>
      </c>
      <c r="N237" s="26">
        <f t="shared" si="61"/>
        <v>0</v>
      </c>
      <c r="O237" s="26">
        <f t="shared" si="61"/>
        <v>0</v>
      </c>
      <c r="P237" s="26">
        <f t="shared" si="61"/>
        <v>0</v>
      </c>
      <c r="Q237" s="26">
        <f t="shared" si="61"/>
        <v>0</v>
      </c>
      <c r="R237" s="26">
        <f t="shared" si="61"/>
        <v>0</v>
      </c>
      <c r="S237" s="27">
        <v>0</v>
      </c>
      <c r="T237" s="10" t="s">
        <v>33</v>
      </c>
    </row>
    <row r="238" spans="1:20" ht="31.5" x14ac:dyDescent="0.25">
      <c r="A238" s="23" t="s">
        <v>473</v>
      </c>
      <c r="B238" s="28" t="s">
        <v>60</v>
      </c>
      <c r="C238" s="25" t="s">
        <v>32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>
        <v>0</v>
      </c>
      <c r="K238" s="26">
        <v>0</v>
      </c>
      <c r="L238" s="26">
        <v>0</v>
      </c>
      <c r="M238" s="26">
        <v>0</v>
      </c>
      <c r="N238" s="26">
        <v>0</v>
      </c>
      <c r="O238" s="26">
        <v>0</v>
      </c>
      <c r="P238" s="26">
        <v>0</v>
      </c>
      <c r="Q238" s="26">
        <v>0</v>
      </c>
      <c r="R238" s="26">
        <v>0</v>
      </c>
      <c r="S238" s="27">
        <v>0</v>
      </c>
      <c r="T238" s="10" t="s">
        <v>33</v>
      </c>
    </row>
    <row r="239" spans="1:20" ht="31.5" x14ac:dyDescent="0.25">
      <c r="A239" s="23" t="s">
        <v>474</v>
      </c>
      <c r="B239" s="28" t="s">
        <v>60</v>
      </c>
      <c r="C239" s="25" t="s">
        <v>32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26">
        <v>0</v>
      </c>
      <c r="L239" s="26">
        <v>0</v>
      </c>
      <c r="M239" s="26">
        <v>0</v>
      </c>
      <c r="N239" s="26">
        <v>0</v>
      </c>
      <c r="O239" s="26">
        <v>0</v>
      </c>
      <c r="P239" s="26">
        <v>0</v>
      </c>
      <c r="Q239" s="26">
        <v>0</v>
      </c>
      <c r="R239" s="26">
        <v>0</v>
      </c>
      <c r="S239" s="27">
        <v>0</v>
      </c>
      <c r="T239" s="10" t="s">
        <v>33</v>
      </c>
    </row>
    <row r="240" spans="1:20" ht="63" x14ac:dyDescent="0.25">
      <c r="A240" s="23" t="s">
        <v>475</v>
      </c>
      <c r="B240" s="28" t="s">
        <v>66</v>
      </c>
      <c r="C240" s="25" t="s">
        <v>32</v>
      </c>
      <c r="D240" s="26">
        <f t="shared" ref="D240:R240" si="62">SUM(D241:D245)</f>
        <v>127.2062638859322</v>
      </c>
      <c r="E240" s="26">
        <f t="shared" si="62"/>
        <v>18.206263885932202</v>
      </c>
      <c r="F240" s="26">
        <f t="shared" si="62"/>
        <v>109</v>
      </c>
      <c r="G240" s="26">
        <f t="shared" si="62"/>
        <v>37.03</v>
      </c>
      <c r="H240" s="26">
        <f t="shared" si="62"/>
        <v>2.1512790699999997</v>
      </c>
      <c r="I240" s="26">
        <f t="shared" si="62"/>
        <v>1.218</v>
      </c>
      <c r="J240" s="26">
        <f t="shared" si="62"/>
        <v>2.1512790699999997</v>
      </c>
      <c r="K240" s="26">
        <f t="shared" si="62"/>
        <v>0</v>
      </c>
      <c r="L240" s="26">
        <f t="shared" si="62"/>
        <v>0</v>
      </c>
      <c r="M240" s="26">
        <f t="shared" si="62"/>
        <v>8.0250000000000004</v>
      </c>
      <c r="N240" s="26">
        <f t="shared" si="62"/>
        <v>0</v>
      </c>
      <c r="O240" s="26">
        <f t="shared" si="62"/>
        <v>27.787000000000003</v>
      </c>
      <c r="P240" s="26">
        <f t="shared" si="62"/>
        <v>0</v>
      </c>
      <c r="Q240" s="26">
        <f t="shared" si="62"/>
        <v>106.93317626999999</v>
      </c>
      <c r="R240" s="26">
        <f t="shared" si="62"/>
        <v>0.84882372999999978</v>
      </c>
      <c r="S240" s="27">
        <f t="shared" si="58"/>
        <v>0.69689961412151047</v>
      </c>
      <c r="T240" s="10" t="s">
        <v>33</v>
      </c>
    </row>
    <row r="241" spans="1:20" ht="78.75" x14ac:dyDescent="0.25">
      <c r="A241" s="23" t="s">
        <v>476</v>
      </c>
      <c r="B241" s="28" t="s">
        <v>68</v>
      </c>
      <c r="C241" s="25" t="s">
        <v>32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>
        <v>0</v>
      </c>
      <c r="L241" s="26">
        <v>0</v>
      </c>
      <c r="M241" s="26">
        <v>0</v>
      </c>
      <c r="N241" s="26">
        <v>0</v>
      </c>
      <c r="O241" s="26">
        <v>0</v>
      </c>
      <c r="P241" s="26">
        <v>0</v>
      </c>
      <c r="Q241" s="26">
        <v>0</v>
      </c>
      <c r="R241" s="26">
        <v>0</v>
      </c>
      <c r="S241" s="27">
        <v>0</v>
      </c>
      <c r="T241" s="10" t="s">
        <v>33</v>
      </c>
    </row>
    <row r="242" spans="1:20" ht="94.5" x14ac:dyDescent="0.25">
      <c r="A242" s="23" t="s">
        <v>477</v>
      </c>
      <c r="B242" s="28" t="s">
        <v>70</v>
      </c>
      <c r="C242" s="25" t="s">
        <v>32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v>0</v>
      </c>
      <c r="L242" s="26">
        <v>0</v>
      </c>
      <c r="M242" s="26">
        <v>0</v>
      </c>
      <c r="N242" s="26">
        <v>0</v>
      </c>
      <c r="O242" s="26">
        <v>0</v>
      </c>
      <c r="P242" s="26">
        <v>0</v>
      </c>
      <c r="Q242" s="26">
        <v>0</v>
      </c>
      <c r="R242" s="26">
        <v>0</v>
      </c>
      <c r="S242" s="27">
        <v>0</v>
      </c>
      <c r="T242" s="10" t="s">
        <v>33</v>
      </c>
    </row>
    <row r="243" spans="1:20" ht="78.75" x14ac:dyDescent="0.25">
      <c r="A243" s="23" t="s">
        <v>478</v>
      </c>
      <c r="B243" s="28" t="s">
        <v>72</v>
      </c>
      <c r="C243" s="25" t="s">
        <v>32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6">
        <v>0</v>
      </c>
      <c r="K243" s="26">
        <v>0</v>
      </c>
      <c r="L243" s="26">
        <v>0</v>
      </c>
      <c r="M243" s="26">
        <v>0</v>
      </c>
      <c r="N243" s="26">
        <v>0</v>
      </c>
      <c r="O243" s="26">
        <v>0</v>
      </c>
      <c r="P243" s="26">
        <v>0</v>
      </c>
      <c r="Q243" s="26">
        <v>0</v>
      </c>
      <c r="R243" s="26">
        <v>0</v>
      </c>
      <c r="S243" s="27">
        <v>0</v>
      </c>
      <c r="T243" s="10" t="s">
        <v>33</v>
      </c>
    </row>
    <row r="244" spans="1:20" ht="110.25" x14ac:dyDescent="0.25">
      <c r="A244" s="23" t="s">
        <v>479</v>
      </c>
      <c r="B244" s="28" t="s">
        <v>77</v>
      </c>
      <c r="C244" s="25" t="s">
        <v>32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6">
        <v>0</v>
      </c>
      <c r="K244" s="26">
        <v>0</v>
      </c>
      <c r="L244" s="26">
        <v>0</v>
      </c>
      <c r="M244" s="26">
        <v>0</v>
      </c>
      <c r="N244" s="26">
        <v>0</v>
      </c>
      <c r="O244" s="26">
        <v>0</v>
      </c>
      <c r="P244" s="26">
        <v>0</v>
      </c>
      <c r="Q244" s="26">
        <v>0</v>
      </c>
      <c r="R244" s="26">
        <v>0</v>
      </c>
      <c r="S244" s="27">
        <v>0</v>
      </c>
      <c r="T244" s="10" t="s">
        <v>33</v>
      </c>
    </row>
    <row r="245" spans="1:20" ht="110.25" x14ac:dyDescent="0.25">
      <c r="A245" s="23" t="s">
        <v>480</v>
      </c>
      <c r="B245" s="28" t="s">
        <v>79</v>
      </c>
      <c r="C245" s="25" t="s">
        <v>32</v>
      </c>
      <c r="D245" s="26">
        <f t="shared" ref="D245:R245" si="63">SUM(D246:D249)</f>
        <v>127.2062638859322</v>
      </c>
      <c r="E245" s="26">
        <f t="shared" si="63"/>
        <v>18.206263885932202</v>
      </c>
      <c r="F245" s="26">
        <f t="shared" si="63"/>
        <v>109</v>
      </c>
      <c r="G245" s="26">
        <f t="shared" si="63"/>
        <v>37.03</v>
      </c>
      <c r="H245" s="26">
        <f t="shared" si="63"/>
        <v>2.1512790699999997</v>
      </c>
      <c r="I245" s="26">
        <f t="shared" si="63"/>
        <v>1.218</v>
      </c>
      <c r="J245" s="26">
        <f t="shared" si="63"/>
        <v>2.1512790699999997</v>
      </c>
      <c r="K245" s="26">
        <f t="shared" si="63"/>
        <v>0</v>
      </c>
      <c r="L245" s="26">
        <f t="shared" si="63"/>
        <v>0</v>
      </c>
      <c r="M245" s="26">
        <f t="shared" si="63"/>
        <v>8.0250000000000004</v>
      </c>
      <c r="N245" s="26">
        <f t="shared" si="63"/>
        <v>0</v>
      </c>
      <c r="O245" s="26">
        <f t="shared" si="63"/>
        <v>27.787000000000003</v>
      </c>
      <c r="P245" s="26">
        <f t="shared" si="63"/>
        <v>0</v>
      </c>
      <c r="Q245" s="26">
        <f t="shared" si="63"/>
        <v>106.93317626999999</v>
      </c>
      <c r="R245" s="26">
        <f t="shared" si="63"/>
        <v>0.84882372999999978</v>
      </c>
      <c r="S245" s="27">
        <f t="shared" si="58"/>
        <v>0.69689961412151047</v>
      </c>
      <c r="T245" s="10" t="s">
        <v>33</v>
      </c>
    </row>
    <row r="246" spans="1:20" ht="78.75" x14ac:dyDescent="0.25">
      <c r="A246" s="44" t="s">
        <v>480</v>
      </c>
      <c r="B246" s="76" t="s">
        <v>481</v>
      </c>
      <c r="C246" s="83" t="s">
        <v>482</v>
      </c>
      <c r="D246" s="48">
        <v>15.5842638859322</v>
      </c>
      <c r="E246" s="48">
        <v>14.750263885932201</v>
      </c>
      <c r="F246" s="48">
        <v>0.83399999999999963</v>
      </c>
      <c r="G246" s="48">
        <f t="shared" ref="G246:H248" si="64">I246+K246+M246+O246</f>
        <v>0.83399999999999996</v>
      </c>
      <c r="H246" s="48">
        <f t="shared" si="64"/>
        <v>0.41339999999999999</v>
      </c>
      <c r="I246" s="48">
        <v>0.83399999999999996</v>
      </c>
      <c r="J246" s="48">
        <v>0.41339999999999999</v>
      </c>
      <c r="K246" s="48">
        <v>0</v>
      </c>
      <c r="L246" s="48">
        <v>0</v>
      </c>
      <c r="M246" s="48">
        <v>0</v>
      </c>
      <c r="N246" s="48">
        <v>0</v>
      </c>
      <c r="O246" s="48">
        <v>0</v>
      </c>
      <c r="P246" s="48">
        <v>0</v>
      </c>
      <c r="Q246" s="48">
        <f>F246-H246</f>
        <v>0.42059999999999964</v>
      </c>
      <c r="R246" s="48">
        <f>H246-(I246)</f>
        <v>-0.42059999999999997</v>
      </c>
      <c r="S246" s="50">
        <f t="shared" si="58"/>
        <v>-0.50431654676258997</v>
      </c>
      <c r="T246" s="51" t="s">
        <v>75</v>
      </c>
    </row>
    <row r="247" spans="1:20" ht="47.25" x14ac:dyDescent="0.25">
      <c r="A247" s="44" t="s">
        <v>480</v>
      </c>
      <c r="B247" s="76" t="s">
        <v>483</v>
      </c>
      <c r="C247" s="83" t="s">
        <v>484</v>
      </c>
      <c r="D247" s="48">
        <v>76.52</v>
      </c>
      <c r="E247" s="48">
        <v>0</v>
      </c>
      <c r="F247" s="48">
        <v>76.52</v>
      </c>
      <c r="G247" s="48">
        <f t="shared" si="64"/>
        <v>4.55</v>
      </c>
      <c r="H247" s="48">
        <f t="shared" si="64"/>
        <v>0</v>
      </c>
      <c r="I247" s="48">
        <v>0</v>
      </c>
      <c r="J247" s="48">
        <v>0</v>
      </c>
      <c r="K247" s="48">
        <v>0</v>
      </c>
      <c r="L247" s="48">
        <v>0</v>
      </c>
      <c r="M247" s="48">
        <v>0</v>
      </c>
      <c r="N247" s="48">
        <v>0</v>
      </c>
      <c r="O247" s="48">
        <v>4.55</v>
      </c>
      <c r="P247" s="48">
        <v>0</v>
      </c>
      <c r="Q247" s="48">
        <f>F247-H247</f>
        <v>76.52</v>
      </c>
      <c r="R247" s="48">
        <f>H247-(I247)</f>
        <v>0</v>
      </c>
      <c r="S247" s="50">
        <v>0</v>
      </c>
      <c r="T247" s="51" t="s">
        <v>33</v>
      </c>
    </row>
    <row r="248" spans="1:20" ht="78.75" x14ac:dyDescent="0.25">
      <c r="A248" s="44" t="s">
        <v>480</v>
      </c>
      <c r="B248" s="76" t="s">
        <v>485</v>
      </c>
      <c r="C248" s="83" t="s">
        <v>486</v>
      </c>
      <c r="D248" s="48">
        <v>35.102000000000004</v>
      </c>
      <c r="E248" s="48">
        <v>3.4559999999999995</v>
      </c>
      <c r="F248" s="48">
        <v>31.646000000000004</v>
      </c>
      <c r="G248" s="48">
        <f t="shared" si="64"/>
        <v>31.646000000000001</v>
      </c>
      <c r="H248" s="48">
        <f t="shared" si="64"/>
        <v>1.6534237299999999</v>
      </c>
      <c r="I248" s="48">
        <v>0.38400000000000001</v>
      </c>
      <c r="J248" s="48">
        <v>1.6534237299999999</v>
      </c>
      <c r="K248" s="48">
        <v>0</v>
      </c>
      <c r="L248" s="48">
        <v>0</v>
      </c>
      <c r="M248" s="48">
        <v>8.0250000000000004</v>
      </c>
      <c r="N248" s="48">
        <v>0</v>
      </c>
      <c r="O248" s="48">
        <v>23.237000000000002</v>
      </c>
      <c r="P248" s="48">
        <v>0</v>
      </c>
      <c r="Q248" s="48">
        <f>F248-H248</f>
        <v>29.992576270000004</v>
      </c>
      <c r="R248" s="48">
        <f>H248-(I248)</f>
        <v>1.2694237299999998</v>
      </c>
      <c r="S248" s="50">
        <f t="shared" si="58"/>
        <v>3.305790963541666</v>
      </c>
      <c r="T248" s="51" t="s">
        <v>75</v>
      </c>
    </row>
    <row r="249" spans="1:20" ht="110.25" x14ac:dyDescent="0.25">
      <c r="A249" s="60" t="s">
        <v>480</v>
      </c>
      <c r="B249" s="84" t="s">
        <v>487</v>
      </c>
      <c r="C249" s="33" t="s">
        <v>488</v>
      </c>
      <c r="D249" s="33" t="s">
        <v>33</v>
      </c>
      <c r="E249" s="33" t="s">
        <v>33</v>
      </c>
      <c r="F249" s="33" t="s">
        <v>33</v>
      </c>
      <c r="G249" s="33" t="s">
        <v>33</v>
      </c>
      <c r="H249" s="33">
        <f>J249+L249+N249+P249</f>
        <v>8.445533999999999E-2</v>
      </c>
      <c r="I249" s="33" t="s">
        <v>33</v>
      </c>
      <c r="J249" s="33">
        <v>8.445533999999999E-2</v>
      </c>
      <c r="K249" s="33" t="s">
        <v>33</v>
      </c>
      <c r="L249" s="33">
        <v>0</v>
      </c>
      <c r="M249" s="33" t="s">
        <v>33</v>
      </c>
      <c r="N249" s="33">
        <v>0</v>
      </c>
      <c r="O249" s="33" t="s">
        <v>33</v>
      </c>
      <c r="P249" s="33">
        <v>0</v>
      </c>
      <c r="Q249" s="33" t="s">
        <v>33</v>
      </c>
      <c r="R249" s="33" t="s">
        <v>33</v>
      </c>
      <c r="S249" s="34" t="s">
        <v>33</v>
      </c>
      <c r="T249" s="35" t="s">
        <v>489</v>
      </c>
    </row>
    <row r="250" spans="1:20" ht="47.25" x14ac:dyDescent="0.25">
      <c r="A250" s="23" t="s">
        <v>490</v>
      </c>
      <c r="B250" s="28" t="s">
        <v>90</v>
      </c>
      <c r="C250" s="25" t="s">
        <v>32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v>0</v>
      </c>
      <c r="L250" s="26">
        <v>0</v>
      </c>
      <c r="M250" s="26">
        <v>0</v>
      </c>
      <c r="N250" s="26">
        <v>0</v>
      </c>
      <c r="O250" s="26">
        <v>0</v>
      </c>
      <c r="P250" s="26">
        <v>0</v>
      </c>
      <c r="Q250" s="26">
        <v>0</v>
      </c>
      <c r="R250" s="26">
        <v>0</v>
      </c>
      <c r="S250" s="27">
        <v>0</v>
      </c>
      <c r="T250" s="10" t="s">
        <v>33</v>
      </c>
    </row>
    <row r="251" spans="1:20" ht="63" x14ac:dyDescent="0.25">
      <c r="A251" s="23" t="s">
        <v>491</v>
      </c>
      <c r="B251" s="28" t="s">
        <v>92</v>
      </c>
      <c r="C251" s="25" t="s">
        <v>32</v>
      </c>
      <c r="D251" s="26">
        <f t="shared" ref="D251:R251" si="65">D252+D256+D257+D259</f>
        <v>161.93508315000003</v>
      </c>
      <c r="E251" s="26">
        <f t="shared" si="65"/>
        <v>60.160559480000003</v>
      </c>
      <c r="F251" s="26">
        <f t="shared" si="65"/>
        <v>101.77452367000001</v>
      </c>
      <c r="G251" s="26">
        <f t="shared" si="65"/>
        <v>58.289401999999995</v>
      </c>
      <c r="H251" s="26">
        <f t="shared" si="65"/>
        <v>3.0584299000000001</v>
      </c>
      <c r="I251" s="26">
        <f t="shared" si="65"/>
        <v>2.4100999999999981</v>
      </c>
      <c r="J251" s="26">
        <f t="shared" si="65"/>
        <v>3.0584299000000001</v>
      </c>
      <c r="K251" s="26">
        <f t="shared" si="65"/>
        <v>0</v>
      </c>
      <c r="L251" s="26">
        <f t="shared" si="65"/>
        <v>0</v>
      </c>
      <c r="M251" s="26">
        <f t="shared" si="65"/>
        <v>9.0664149999999992</v>
      </c>
      <c r="N251" s="26">
        <f t="shared" si="65"/>
        <v>0</v>
      </c>
      <c r="O251" s="26">
        <f t="shared" si="65"/>
        <v>46.812886999999996</v>
      </c>
      <c r="P251" s="26">
        <f t="shared" si="65"/>
        <v>0</v>
      </c>
      <c r="Q251" s="26">
        <f t="shared" si="65"/>
        <v>99.244390879999997</v>
      </c>
      <c r="R251" s="26">
        <f t="shared" si="65"/>
        <v>0.12003279000000144</v>
      </c>
      <c r="S251" s="27">
        <f t="shared" ref="S251:S260" si="66">R251/(I251)</f>
        <v>4.9804070370524679E-2</v>
      </c>
      <c r="T251" s="10" t="s">
        <v>33</v>
      </c>
    </row>
    <row r="252" spans="1:20" ht="31.5" x14ac:dyDescent="0.25">
      <c r="A252" s="23" t="s">
        <v>492</v>
      </c>
      <c r="B252" s="28" t="s">
        <v>94</v>
      </c>
      <c r="C252" s="25" t="s">
        <v>32</v>
      </c>
      <c r="D252" s="26">
        <f t="shared" ref="D252:R252" si="67">SUM(D253:D255)</f>
        <v>31.987459999999999</v>
      </c>
      <c r="E252" s="26">
        <f t="shared" si="67"/>
        <v>1.5495999999999999</v>
      </c>
      <c r="F252" s="26">
        <f t="shared" si="67"/>
        <v>30.437860000000001</v>
      </c>
      <c r="G252" s="26">
        <f t="shared" si="67"/>
        <v>12.686</v>
      </c>
      <c r="H252" s="26">
        <f t="shared" si="67"/>
        <v>0</v>
      </c>
      <c r="I252" s="26">
        <f t="shared" si="67"/>
        <v>0</v>
      </c>
      <c r="J252" s="26">
        <f t="shared" si="67"/>
        <v>0</v>
      </c>
      <c r="K252" s="26">
        <f t="shared" si="67"/>
        <v>0</v>
      </c>
      <c r="L252" s="26">
        <f t="shared" si="67"/>
        <v>0</v>
      </c>
      <c r="M252" s="26">
        <f t="shared" si="67"/>
        <v>0.105</v>
      </c>
      <c r="N252" s="26">
        <f t="shared" si="67"/>
        <v>0</v>
      </c>
      <c r="O252" s="26">
        <f t="shared" si="67"/>
        <v>12.581</v>
      </c>
      <c r="P252" s="26">
        <f t="shared" si="67"/>
        <v>0</v>
      </c>
      <c r="Q252" s="26">
        <f t="shared" si="67"/>
        <v>30.437860000000001</v>
      </c>
      <c r="R252" s="26">
        <f t="shared" si="67"/>
        <v>0</v>
      </c>
      <c r="S252" s="27">
        <v>0</v>
      </c>
      <c r="T252" s="10" t="s">
        <v>33</v>
      </c>
    </row>
    <row r="253" spans="1:20" ht="31.5" x14ac:dyDescent="0.25">
      <c r="A253" s="44" t="s">
        <v>492</v>
      </c>
      <c r="B253" s="76" t="s">
        <v>493</v>
      </c>
      <c r="C253" s="83" t="s">
        <v>494</v>
      </c>
      <c r="D253" s="48">
        <v>11.812060000000002</v>
      </c>
      <c r="E253" s="48">
        <v>0</v>
      </c>
      <c r="F253" s="48">
        <v>11.812060000000002</v>
      </c>
      <c r="G253" s="48">
        <f t="shared" ref="G253:H255" si="68">I253+K253+M253+O253</f>
        <v>2.4</v>
      </c>
      <c r="H253" s="48">
        <f t="shared" si="68"/>
        <v>0</v>
      </c>
      <c r="I253" s="48">
        <v>0</v>
      </c>
      <c r="J253" s="48">
        <v>0</v>
      </c>
      <c r="K253" s="48">
        <v>0</v>
      </c>
      <c r="L253" s="48">
        <v>0</v>
      </c>
      <c r="M253" s="48">
        <v>0</v>
      </c>
      <c r="N253" s="48">
        <v>0</v>
      </c>
      <c r="O253" s="48">
        <v>2.4</v>
      </c>
      <c r="P253" s="48">
        <v>0</v>
      </c>
      <c r="Q253" s="48">
        <f>F253-H253</f>
        <v>11.812060000000002</v>
      </c>
      <c r="R253" s="48">
        <f>H253-(I253)</f>
        <v>0</v>
      </c>
      <c r="S253" s="50">
        <v>0</v>
      </c>
      <c r="T253" s="51" t="s">
        <v>33</v>
      </c>
    </row>
    <row r="254" spans="1:20" ht="31.5" x14ac:dyDescent="0.25">
      <c r="A254" s="44" t="s">
        <v>492</v>
      </c>
      <c r="B254" s="76" t="s">
        <v>495</v>
      </c>
      <c r="C254" s="83" t="s">
        <v>496</v>
      </c>
      <c r="D254" s="48">
        <v>10.079799999999999</v>
      </c>
      <c r="E254" s="48">
        <v>0</v>
      </c>
      <c r="F254" s="48">
        <v>10.079799999999999</v>
      </c>
      <c r="G254" s="48">
        <f t="shared" si="68"/>
        <v>1.74</v>
      </c>
      <c r="H254" s="48">
        <f t="shared" si="68"/>
        <v>0</v>
      </c>
      <c r="I254" s="48">
        <v>0</v>
      </c>
      <c r="J254" s="48">
        <v>0</v>
      </c>
      <c r="K254" s="48">
        <v>0</v>
      </c>
      <c r="L254" s="48">
        <v>0</v>
      </c>
      <c r="M254" s="48">
        <v>0</v>
      </c>
      <c r="N254" s="48">
        <v>0</v>
      </c>
      <c r="O254" s="48">
        <v>1.74</v>
      </c>
      <c r="P254" s="48">
        <v>0</v>
      </c>
      <c r="Q254" s="48">
        <f>F254-H254</f>
        <v>10.079799999999999</v>
      </c>
      <c r="R254" s="48">
        <f>H254-(I254)</f>
        <v>0</v>
      </c>
      <c r="S254" s="50">
        <v>0</v>
      </c>
      <c r="T254" s="51" t="s">
        <v>33</v>
      </c>
    </row>
    <row r="255" spans="1:20" ht="31.5" x14ac:dyDescent="0.25">
      <c r="A255" s="30" t="s">
        <v>492</v>
      </c>
      <c r="B255" s="31" t="s">
        <v>497</v>
      </c>
      <c r="C255" s="32" t="s">
        <v>498</v>
      </c>
      <c r="D255" s="33">
        <v>10.095599999999999</v>
      </c>
      <c r="E255" s="33">
        <v>1.5495999999999999</v>
      </c>
      <c r="F255" s="33">
        <v>8.5459999999999994</v>
      </c>
      <c r="G255" s="33">
        <f t="shared" si="68"/>
        <v>8.5459999999999994</v>
      </c>
      <c r="H255" s="33">
        <f t="shared" si="68"/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0.105</v>
      </c>
      <c r="N255" s="33">
        <v>0</v>
      </c>
      <c r="O255" s="33">
        <v>8.4409999999999989</v>
      </c>
      <c r="P255" s="33">
        <v>0</v>
      </c>
      <c r="Q255" s="33">
        <f>F255-H255</f>
        <v>8.5459999999999994</v>
      </c>
      <c r="R255" s="33">
        <f>H255-(I255)</f>
        <v>0</v>
      </c>
      <c r="S255" s="34">
        <v>0</v>
      </c>
      <c r="T255" s="35" t="s">
        <v>33</v>
      </c>
    </row>
    <row r="256" spans="1:20" ht="31.5" x14ac:dyDescent="0.25">
      <c r="A256" s="23" t="s">
        <v>499</v>
      </c>
      <c r="B256" s="28" t="s">
        <v>100</v>
      </c>
      <c r="C256" s="25" t="s">
        <v>32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v>0</v>
      </c>
      <c r="L256" s="26">
        <v>0</v>
      </c>
      <c r="M256" s="26">
        <v>0</v>
      </c>
      <c r="N256" s="26">
        <v>0</v>
      </c>
      <c r="O256" s="26">
        <v>0</v>
      </c>
      <c r="P256" s="26">
        <v>0</v>
      </c>
      <c r="Q256" s="26">
        <v>0</v>
      </c>
      <c r="R256" s="26">
        <v>0</v>
      </c>
      <c r="S256" s="27">
        <v>0</v>
      </c>
      <c r="T256" s="10" t="s">
        <v>33</v>
      </c>
    </row>
    <row r="257" spans="1:20" ht="31.5" x14ac:dyDescent="0.25">
      <c r="A257" s="23" t="s">
        <v>500</v>
      </c>
      <c r="B257" s="28" t="s">
        <v>109</v>
      </c>
      <c r="C257" s="25" t="s">
        <v>32</v>
      </c>
      <c r="D257" s="26">
        <f t="shared" ref="D257:R257" si="69">SUM(D258)</f>
        <v>16.1356</v>
      </c>
      <c r="E257" s="26">
        <f t="shared" si="69"/>
        <v>1.7363999999999997</v>
      </c>
      <c r="F257" s="26">
        <f t="shared" si="69"/>
        <v>14.3992</v>
      </c>
      <c r="G257" s="26">
        <f t="shared" si="69"/>
        <v>14.3992</v>
      </c>
      <c r="H257" s="26">
        <f t="shared" si="69"/>
        <v>0</v>
      </c>
      <c r="I257" s="26">
        <f t="shared" si="69"/>
        <v>0</v>
      </c>
      <c r="J257" s="26">
        <f t="shared" si="69"/>
        <v>0</v>
      </c>
      <c r="K257" s="26">
        <f t="shared" si="69"/>
        <v>0</v>
      </c>
      <c r="L257" s="26">
        <f t="shared" si="69"/>
        <v>0</v>
      </c>
      <c r="M257" s="26">
        <f t="shared" si="69"/>
        <v>4.7450000000000001</v>
      </c>
      <c r="N257" s="26">
        <f t="shared" si="69"/>
        <v>0</v>
      </c>
      <c r="O257" s="26">
        <f t="shared" si="69"/>
        <v>9.6541999999999994</v>
      </c>
      <c r="P257" s="26">
        <f t="shared" si="69"/>
        <v>0</v>
      </c>
      <c r="Q257" s="26">
        <f t="shared" si="69"/>
        <v>14.3992</v>
      </c>
      <c r="R257" s="26">
        <f t="shared" si="69"/>
        <v>0</v>
      </c>
      <c r="S257" s="27">
        <v>0</v>
      </c>
      <c r="T257" s="10" t="s">
        <v>33</v>
      </c>
    </row>
    <row r="258" spans="1:20" ht="31.5" x14ac:dyDescent="0.25">
      <c r="A258" s="30" t="s">
        <v>500</v>
      </c>
      <c r="B258" s="31" t="s">
        <v>501</v>
      </c>
      <c r="C258" s="32" t="s">
        <v>502</v>
      </c>
      <c r="D258" s="33">
        <v>16.1356</v>
      </c>
      <c r="E258" s="33">
        <v>1.7363999999999997</v>
      </c>
      <c r="F258" s="33">
        <v>14.3992</v>
      </c>
      <c r="G258" s="33">
        <f>I258+K258+M258+O258</f>
        <v>14.3992</v>
      </c>
      <c r="H258" s="33">
        <f>J258+L258+N258+P258</f>
        <v>0</v>
      </c>
      <c r="I258" s="33">
        <v>0</v>
      </c>
      <c r="J258" s="33">
        <v>0</v>
      </c>
      <c r="K258" s="33">
        <v>0</v>
      </c>
      <c r="L258" s="33">
        <v>0</v>
      </c>
      <c r="M258" s="33">
        <v>4.7450000000000001</v>
      </c>
      <c r="N258" s="33">
        <v>0</v>
      </c>
      <c r="O258" s="33">
        <v>9.6541999999999994</v>
      </c>
      <c r="P258" s="33">
        <v>0</v>
      </c>
      <c r="Q258" s="33">
        <f>F258-H258</f>
        <v>14.3992</v>
      </c>
      <c r="R258" s="33">
        <f>H258-(I258)</f>
        <v>0</v>
      </c>
      <c r="S258" s="34">
        <v>0</v>
      </c>
      <c r="T258" s="35" t="s">
        <v>33</v>
      </c>
    </row>
    <row r="259" spans="1:20" ht="31.5" x14ac:dyDescent="0.25">
      <c r="A259" s="23" t="s">
        <v>503</v>
      </c>
      <c r="B259" s="28" t="s">
        <v>113</v>
      </c>
      <c r="C259" s="25" t="s">
        <v>32</v>
      </c>
      <c r="D259" s="26">
        <f t="shared" ref="D259:R259" si="70">SUM(D260:D267)</f>
        <v>113.81202315000002</v>
      </c>
      <c r="E259" s="26">
        <f t="shared" si="70"/>
        <v>56.874559480000002</v>
      </c>
      <c r="F259" s="26">
        <f t="shared" si="70"/>
        <v>56.93746367</v>
      </c>
      <c r="G259" s="26">
        <f t="shared" si="70"/>
        <v>31.204201999999995</v>
      </c>
      <c r="H259" s="26">
        <f t="shared" si="70"/>
        <v>3.0584299000000001</v>
      </c>
      <c r="I259" s="26">
        <f t="shared" si="70"/>
        <v>2.4100999999999981</v>
      </c>
      <c r="J259" s="26">
        <f t="shared" si="70"/>
        <v>3.0584299000000001</v>
      </c>
      <c r="K259" s="26">
        <f t="shared" si="70"/>
        <v>0</v>
      </c>
      <c r="L259" s="26">
        <f t="shared" si="70"/>
        <v>0</v>
      </c>
      <c r="M259" s="26">
        <f t="shared" si="70"/>
        <v>4.2164149999999996</v>
      </c>
      <c r="N259" s="26">
        <f t="shared" si="70"/>
        <v>0</v>
      </c>
      <c r="O259" s="26">
        <f t="shared" si="70"/>
        <v>24.577686999999997</v>
      </c>
      <c r="P259" s="26">
        <f t="shared" si="70"/>
        <v>0</v>
      </c>
      <c r="Q259" s="26">
        <f t="shared" si="70"/>
        <v>54.407330880000004</v>
      </c>
      <c r="R259" s="26">
        <f t="shared" si="70"/>
        <v>0.12003279000000144</v>
      </c>
      <c r="S259" s="27">
        <f t="shared" si="66"/>
        <v>4.9804070370524679E-2</v>
      </c>
      <c r="T259" s="10" t="s">
        <v>33</v>
      </c>
    </row>
    <row r="260" spans="1:20" ht="31.5" x14ac:dyDescent="0.25">
      <c r="A260" s="44" t="s">
        <v>503</v>
      </c>
      <c r="B260" s="67" t="s">
        <v>504</v>
      </c>
      <c r="C260" s="83" t="s">
        <v>505</v>
      </c>
      <c r="D260" s="48">
        <v>2.9849999999999999</v>
      </c>
      <c r="E260" s="48">
        <v>2.6429999999999998</v>
      </c>
      <c r="F260" s="48">
        <v>0.34200000000000008</v>
      </c>
      <c r="G260" s="48">
        <f>I260+K260+M260+O260</f>
        <v>0.34200000000000003</v>
      </c>
      <c r="H260" s="48">
        <f>J260+L260+N260+P260</f>
        <v>0.105</v>
      </c>
      <c r="I260" s="48">
        <v>0.34200000000000003</v>
      </c>
      <c r="J260" s="48">
        <v>0.105</v>
      </c>
      <c r="K260" s="48">
        <v>0</v>
      </c>
      <c r="L260" s="48">
        <v>0</v>
      </c>
      <c r="M260" s="48">
        <v>0</v>
      </c>
      <c r="N260" s="48">
        <v>0</v>
      </c>
      <c r="O260" s="48">
        <v>0</v>
      </c>
      <c r="P260" s="48">
        <v>0</v>
      </c>
      <c r="Q260" s="48">
        <f>F260-H260</f>
        <v>0.2370000000000001</v>
      </c>
      <c r="R260" s="48">
        <f>H260-(I260)</f>
        <v>-0.23700000000000004</v>
      </c>
      <c r="S260" s="50">
        <f t="shared" si="66"/>
        <v>-0.69298245614035092</v>
      </c>
      <c r="T260" s="51" t="s">
        <v>75</v>
      </c>
    </row>
    <row r="261" spans="1:20" ht="42.75" customHeight="1" x14ac:dyDescent="0.25">
      <c r="A261" s="44" t="s">
        <v>503</v>
      </c>
      <c r="B261" s="77" t="s">
        <v>506</v>
      </c>
      <c r="C261" s="46" t="s">
        <v>507</v>
      </c>
      <c r="D261" s="48">
        <v>1.05</v>
      </c>
      <c r="E261" s="47">
        <v>0</v>
      </c>
      <c r="F261" s="48">
        <v>1.05</v>
      </c>
      <c r="G261" s="48">
        <f>I261+K261+M261+O261</f>
        <v>0.85</v>
      </c>
      <c r="H261" s="48">
        <f>J261+L261+N261+P261</f>
        <v>0</v>
      </c>
      <c r="I261" s="48">
        <v>0</v>
      </c>
      <c r="J261" s="48">
        <v>0</v>
      </c>
      <c r="K261" s="48">
        <v>0</v>
      </c>
      <c r="L261" s="48">
        <v>0</v>
      </c>
      <c r="M261" s="48">
        <v>1.4999999999999999E-2</v>
      </c>
      <c r="N261" s="48">
        <v>0</v>
      </c>
      <c r="O261" s="48">
        <v>0.83499999999999996</v>
      </c>
      <c r="P261" s="48">
        <v>0</v>
      </c>
      <c r="Q261" s="48">
        <f>F261-H261</f>
        <v>1.05</v>
      </c>
      <c r="R261" s="48">
        <f>H261-(I261)</f>
        <v>0</v>
      </c>
      <c r="S261" s="50">
        <v>0</v>
      </c>
      <c r="T261" s="51" t="s">
        <v>33</v>
      </c>
    </row>
    <row r="262" spans="1:20" ht="45" customHeight="1" x14ac:dyDescent="0.25">
      <c r="A262" s="52" t="s">
        <v>503</v>
      </c>
      <c r="B262" s="85" t="s">
        <v>508</v>
      </c>
      <c r="C262" s="86" t="s">
        <v>509</v>
      </c>
      <c r="D262" s="48" t="s">
        <v>33</v>
      </c>
      <c r="E262" s="47" t="s">
        <v>33</v>
      </c>
      <c r="F262" s="48" t="s">
        <v>33</v>
      </c>
      <c r="G262" s="48" t="s">
        <v>33</v>
      </c>
      <c r="H262" s="48">
        <f t="shared" ref="H262:H267" si="71">J262+L262+N262+P262</f>
        <v>0.3</v>
      </c>
      <c r="I262" s="48" t="s">
        <v>33</v>
      </c>
      <c r="J262" s="48">
        <v>0.3</v>
      </c>
      <c r="K262" s="48" t="s">
        <v>33</v>
      </c>
      <c r="L262" s="48">
        <v>0</v>
      </c>
      <c r="M262" s="48" t="s">
        <v>33</v>
      </c>
      <c r="N262" s="48">
        <v>0</v>
      </c>
      <c r="O262" s="48" t="s">
        <v>33</v>
      </c>
      <c r="P262" s="48">
        <v>0</v>
      </c>
      <c r="Q262" s="48" t="s">
        <v>33</v>
      </c>
      <c r="R262" s="48" t="s">
        <v>33</v>
      </c>
      <c r="S262" s="50" t="s">
        <v>33</v>
      </c>
      <c r="T262" s="51" t="s">
        <v>75</v>
      </c>
    </row>
    <row r="263" spans="1:20" ht="31.5" x14ac:dyDescent="0.25">
      <c r="A263" s="44" t="s">
        <v>503</v>
      </c>
      <c r="B263" s="77" t="s">
        <v>510</v>
      </c>
      <c r="C263" s="46" t="s">
        <v>511</v>
      </c>
      <c r="D263" s="48">
        <v>33.84737148</v>
      </c>
      <c r="E263" s="47">
        <v>33.280271479999996</v>
      </c>
      <c r="F263" s="48">
        <v>0.56709999999999994</v>
      </c>
      <c r="G263" s="48">
        <f>I263+K263+M263+O263</f>
        <v>0.56709999999999849</v>
      </c>
      <c r="H263" s="48">
        <f t="shared" si="71"/>
        <v>1.78752683</v>
      </c>
      <c r="I263" s="48">
        <v>0.56709999999999849</v>
      </c>
      <c r="J263" s="48">
        <v>1.78752683</v>
      </c>
      <c r="K263" s="48">
        <v>0</v>
      </c>
      <c r="L263" s="48">
        <v>0</v>
      </c>
      <c r="M263" s="48">
        <v>0</v>
      </c>
      <c r="N263" s="48">
        <v>0</v>
      </c>
      <c r="O263" s="48">
        <v>0</v>
      </c>
      <c r="P263" s="48">
        <v>0</v>
      </c>
      <c r="Q263" s="48">
        <f>F263-H263</f>
        <v>-1.2204268300000001</v>
      </c>
      <c r="R263" s="48">
        <f>H263-(I263)</f>
        <v>1.2204268300000014</v>
      </c>
      <c r="S263" s="50">
        <f>R263/(I263)</f>
        <v>2.1520487215658695</v>
      </c>
      <c r="T263" s="51" t="s">
        <v>75</v>
      </c>
    </row>
    <row r="264" spans="1:20" ht="47.25" x14ac:dyDescent="0.25">
      <c r="A264" s="44" t="s">
        <v>503</v>
      </c>
      <c r="B264" s="77" t="s">
        <v>512</v>
      </c>
      <c r="C264" s="46" t="s">
        <v>513</v>
      </c>
      <c r="D264" s="48">
        <v>25.73949</v>
      </c>
      <c r="E264" s="47">
        <v>13.531687999999999</v>
      </c>
      <c r="F264" s="48">
        <v>12.207802000000001</v>
      </c>
      <c r="G264" s="48">
        <f>I264+K264+M264+O264</f>
        <v>11.843801999999998</v>
      </c>
      <c r="H264" s="48">
        <f t="shared" si="71"/>
        <v>0.63760596000000003</v>
      </c>
      <c r="I264" s="48">
        <v>1.5009999999999999</v>
      </c>
      <c r="J264" s="48">
        <v>0.63760596000000003</v>
      </c>
      <c r="K264" s="48">
        <v>0</v>
      </c>
      <c r="L264" s="48">
        <v>0</v>
      </c>
      <c r="M264" s="48">
        <v>0.13366499999999998</v>
      </c>
      <c r="N264" s="48">
        <v>0</v>
      </c>
      <c r="O264" s="48">
        <v>10.209136999999998</v>
      </c>
      <c r="P264" s="48">
        <v>0</v>
      </c>
      <c r="Q264" s="48">
        <f>F264-H264</f>
        <v>11.570196040000001</v>
      </c>
      <c r="R264" s="48">
        <f>H264-(I264)</f>
        <v>-0.86339403999999986</v>
      </c>
      <c r="S264" s="50">
        <f>R264/(I264)</f>
        <v>-0.57521255163224516</v>
      </c>
      <c r="T264" s="51" t="s">
        <v>75</v>
      </c>
    </row>
    <row r="265" spans="1:20" ht="36" customHeight="1" x14ac:dyDescent="0.25">
      <c r="A265" s="52" t="s">
        <v>503</v>
      </c>
      <c r="B265" s="85" t="s">
        <v>514</v>
      </c>
      <c r="C265" s="86" t="s">
        <v>515</v>
      </c>
      <c r="D265" s="48" t="s">
        <v>33</v>
      </c>
      <c r="E265" s="47" t="s">
        <v>33</v>
      </c>
      <c r="F265" s="48" t="s">
        <v>33</v>
      </c>
      <c r="G265" s="48" t="s">
        <v>33</v>
      </c>
      <c r="H265" s="48">
        <f t="shared" si="71"/>
        <v>0.22829711</v>
      </c>
      <c r="I265" s="48" t="s">
        <v>33</v>
      </c>
      <c r="J265" s="48">
        <v>0.22829711</v>
      </c>
      <c r="K265" s="48" t="s">
        <v>33</v>
      </c>
      <c r="L265" s="48">
        <v>0</v>
      </c>
      <c r="M265" s="48" t="s">
        <v>33</v>
      </c>
      <c r="N265" s="48">
        <v>0</v>
      </c>
      <c r="O265" s="48" t="s">
        <v>33</v>
      </c>
      <c r="P265" s="48">
        <v>0</v>
      </c>
      <c r="Q265" s="48" t="s">
        <v>33</v>
      </c>
      <c r="R265" s="48" t="s">
        <v>33</v>
      </c>
      <c r="S265" s="50" t="s">
        <v>33</v>
      </c>
      <c r="T265" s="51" t="s">
        <v>58</v>
      </c>
    </row>
    <row r="266" spans="1:20" ht="29.25" customHeight="1" x14ac:dyDescent="0.25">
      <c r="A266" s="44" t="s">
        <v>503</v>
      </c>
      <c r="B266" s="77" t="s">
        <v>516</v>
      </c>
      <c r="C266" s="46" t="s">
        <v>517</v>
      </c>
      <c r="D266" s="48">
        <v>16.791161670000001</v>
      </c>
      <c r="E266" s="47">
        <v>3.8195999999999994</v>
      </c>
      <c r="F266" s="48">
        <v>12.971561670000002</v>
      </c>
      <c r="G266" s="48">
        <f>I266+K266+M266+O266</f>
        <v>3.2732999999999999</v>
      </c>
      <c r="H266" s="48">
        <f t="shared" si="71"/>
        <v>0</v>
      </c>
      <c r="I266" s="48">
        <v>0</v>
      </c>
      <c r="J266" s="48">
        <v>0</v>
      </c>
      <c r="K266" s="48">
        <v>0</v>
      </c>
      <c r="L266" s="48">
        <v>0</v>
      </c>
      <c r="M266" s="48">
        <v>8.7749999999999995E-2</v>
      </c>
      <c r="N266" s="48">
        <v>0</v>
      </c>
      <c r="O266" s="48">
        <v>3.1855500000000001</v>
      </c>
      <c r="P266" s="48">
        <v>0</v>
      </c>
      <c r="Q266" s="48">
        <f>F266-H266</f>
        <v>12.971561670000002</v>
      </c>
      <c r="R266" s="48">
        <f>H266-(I266)</f>
        <v>0</v>
      </c>
      <c r="S266" s="50">
        <v>0</v>
      </c>
      <c r="T266" s="51" t="s">
        <v>33</v>
      </c>
    </row>
    <row r="267" spans="1:20" ht="31.5" x14ac:dyDescent="0.25">
      <c r="A267" s="30" t="s">
        <v>503</v>
      </c>
      <c r="B267" s="40" t="s">
        <v>518</v>
      </c>
      <c r="C267" s="56" t="s">
        <v>519</v>
      </c>
      <c r="D267" s="33">
        <v>33.399000000000001</v>
      </c>
      <c r="E267" s="42">
        <v>3.6000000000000014</v>
      </c>
      <c r="F267" s="33">
        <v>29.798999999999999</v>
      </c>
      <c r="G267" s="33">
        <f>I267+K267+M267+O267</f>
        <v>14.327999999999999</v>
      </c>
      <c r="H267" s="33">
        <f t="shared" si="71"/>
        <v>0</v>
      </c>
      <c r="I267" s="33">
        <v>0</v>
      </c>
      <c r="J267" s="33">
        <v>0</v>
      </c>
      <c r="K267" s="33">
        <v>0</v>
      </c>
      <c r="L267" s="33">
        <v>0</v>
      </c>
      <c r="M267" s="33">
        <v>3.98</v>
      </c>
      <c r="N267" s="33">
        <v>0</v>
      </c>
      <c r="O267" s="33">
        <v>10.347999999999999</v>
      </c>
      <c r="P267" s="33">
        <v>0</v>
      </c>
      <c r="Q267" s="33">
        <f>F267-H267</f>
        <v>29.798999999999999</v>
      </c>
      <c r="R267" s="33">
        <f>H267-(I267)</f>
        <v>0</v>
      </c>
      <c r="S267" s="34">
        <v>0</v>
      </c>
      <c r="T267" s="35" t="s">
        <v>33</v>
      </c>
    </row>
    <row r="268" spans="1:20" ht="31.5" x14ac:dyDescent="0.25">
      <c r="A268" s="23" t="s">
        <v>520</v>
      </c>
      <c r="B268" s="28" t="s">
        <v>123</v>
      </c>
      <c r="C268" s="25" t="s">
        <v>32</v>
      </c>
      <c r="D268" s="26">
        <f t="shared" ref="D268:R268" si="72">D269+D273+D274+D275</f>
        <v>698.03592765469989</v>
      </c>
      <c r="E268" s="26">
        <f t="shared" si="72"/>
        <v>187.5839597415</v>
      </c>
      <c r="F268" s="26">
        <f t="shared" si="72"/>
        <v>510.45196791320001</v>
      </c>
      <c r="G268" s="26">
        <f t="shared" si="72"/>
        <v>190.55470992720001</v>
      </c>
      <c r="H268" s="26">
        <f t="shared" si="72"/>
        <v>45.171697319999993</v>
      </c>
      <c r="I268" s="26">
        <f t="shared" si="72"/>
        <v>9.831929409999999</v>
      </c>
      <c r="J268" s="26">
        <f t="shared" si="72"/>
        <v>45.171697319999993</v>
      </c>
      <c r="K268" s="26">
        <f t="shared" si="72"/>
        <v>4.3929294099999998</v>
      </c>
      <c r="L268" s="26">
        <f t="shared" si="72"/>
        <v>0</v>
      </c>
      <c r="M268" s="26">
        <f t="shared" si="72"/>
        <v>37.767543830000001</v>
      </c>
      <c r="N268" s="26">
        <f t="shared" si="72"/>
        <v>0</v>
      </c>
      <c r="O268" s="26">
        <f t="shared" si="72"/>
        <v>138.56230727720003</v>
      </c>
      <c r="P268" s="26">
        <f t="shared" si="72"/>
        <v>0</v>
      </c>
      <c r="Q268" s="26">
        <f t="shared" si="72"/>
        <v>466.37704450319995</v>
      </c>
      <c r="R268" s="26">
        <f t="shared" si="72"/>
        <v>34.242993999999996</v>
      </c>
      <c r="S268" s="27">
        <f t="shared" ref="S268:S275" si="73">R268/(I268)</f>
        <v>3.4828356238167903</v>
      </c>
      <c r="T268" s="10" t="s">
        <v>33</v>
      </c>
    </row>
    <row r="269" spans="1:20" ht="47.25" x14ac:dyDescent="0.25">
      <c r="A269" s="23" t="s">
        <v>521</v>
      </c>
      <c r="B269" s="28" t="s">
        <v>125</v>
      </c>
      <c r="C269" s="25" t="s">
        <v>32</v>
      </c>
      <c r="D269" s="26">
        <f t="shared" ref="D269:R269" si="74">SUM(D270:D272)</f>
        <v>125.67214711999999</v>
      </c>
      <c r="E269" s="26">
        <f t="shared" si="74"/>
        <v>16.100347119999995</v>
      </c>
      <c r="F269" s="26">
        <f t="shared" si="74"/>
        <v>109.5718</v>
      </c>
      <c r="G269" s="26">
        <f t="shared" si="74"/>
        <v>44.832000000000008</v>
      </c>
      <c r="H269" s="26">
        <f t="shared" si="74"/>
        <v>0.77901330999999985</v>
      </c>
      <c r="I269" s="26">
        <f t="shared" si="74"/>
        <v>0.8</v>
      </c>
      <c r="J269" s="26">
        <f t="shared" si="74"/>
        <v>0.77901330999999985</v>
      </c>
      <c r="K269" s="26">
        <f t="shared" si="74"/>
        <v>0.3</v>
      </c>
      <c r="L269" s="26">
        <f t="shared" si="74"/>
        <v>0</v>
      </c>
      <c r="M269" s="26">
        <f t="shared" si="74"/>
        <v>9.7099999999999991</v>
      </c>
      <c r="N269" s="26">
        <f t="shared" si="74"/>
        <v>0</v>
      </c>
      <c r="O269" s="26">
        <f t="shared" si="74"/>
        <v>34.022000000000013</v>
      </c>
      <c r="P269" s="26">
        <f t="shared" si="74"/>
        <v>0</v>
      </c>
      <c r="Q269" s="26">
        <f t="shared" si="74"/>
        <v>108.79278668999999</v>
      </c>
      <c r="R269" s="26">
        <f t="shared" si="74"/>
        <v>-2.0986690000000086E-2</v>
      </c>
      <c r="S269" s="27">
        <f t="shared" si="73"/>
        <v>-2.6233362500000107E-2</v>
      </c>
      <c r="T269" s="10" t="s">
        <v>33</v>
      </c>
    </row>
    <row r="270" spans="1:20" ht="31.5" x14ac:dyDescent="0.25">
      <c r="A270" s="44" t="s">
        <v>521</v>
      </c>
      <c r="B270" s="77" t="s">
        <v>522</v>
      </c>
      <c r="C270" s="46" t="s">
        <v>523</v>
      </c>
      <c r="D270" s="48">
        <v>5.97</v>
      </c>
      <c r="E270" s="47">
        <v>5.47</v>
      </c>
      <c r="F270" s="48">
        <v>0.5</v>
      </c>
      <c r="G270" s="48">
        <f t="shared" ref="G270:H272" si="75">I270+K270+M270+O270</f>
        <v>0.5</v>
      </c>
      <c r="H270" s="48">
        <f t="shared" si="75"/>
        <v>0.41789405999999996</v>
      </c>
      <c r="I270" s="48">
        <v>0.5</v>
      </c>
      <c r="J270" s="48">
        <v>0.41789405999999996</v>
      </c>
      <c r="K270" s="48">
        <v>0</v>
      </c>
      <c r="L270" s="48">
        <v>0</v>
      </c>
      <c r="M270" s="48">
        <v>0</v>
      </c>
      <c r="N270" s="48">
        <v>0</v>
      </c>
      <c r="O270" s="48">
        <v>0</v>
      </c>
      <c r="P270" s="48">
        <v>0</v>
      </c>
      <c r="Q270" s="48">
        <f>F270-H270</f>
        <v>8.2105940000000044E-2</v>
      </c>
      <c r="R270" s="48">
        <f>H270-(I270)</f>
        <v>-8.2105940000000044E-2</v>
      </c>
      <c r="S270" s="50">
        <f t="shared" si="73"/>
        <v>-0.16421188000000009</v>
      </c>
      <c r="T270" s="51" t="s">
        <v>75</v>
      </c>
    </row>
    <row r="271" spans="1:20" ht="31.5" x14ac:dyDescent="0.25">
      <c r="A271" s="44" t="s">
        <v>521</v>
      </c>
      <c r="B271" s="77" t="s">
        <v>524</v>
      </c>
      <c r="C271" s="46" t="s">
        <v>525</v>
      </c>
      <c r="D271" s="48">
        <v>1.4319999999999999</v>
      </c>
      <c r="E271" s="47">
        <v>0</v>
      </c>
      <c r="F271" s="48">
        <v>1.4319999999999999</v>
      </c>
      <c r="G271" s="48">
        <f t="shared" si="75"/>
        <v>1.1319999999999999</v>
      </c>
      <c r="H271" s="48">
        <f t="shared" si="75"/>
        <v>0</v>
      </c>
      <c r="I271" s="48">
        <v>0</v>
      </c>
      <c r="J271" s="48">
        <v>0</v>
      </c>
      <c r="K271" s="48">
        <v>0</v>
      </c>
      <c r="L271" s="48">
        <v>0</v>
      </c>
      <c r="M271" s="48">
        <v>0.02</v>
      </c>
      <c r="N271" s="48">
        <v>0</v>
      </c>
      <c r="O271" s="48">
        <v>1.1119999999999999</v>
      </c>
      <c r="P271" s="48">
        <v>0</v>
      </c>
      <c r="Q271" s="48">
        <f>F271-H271</f>
        <v>1.4319999999999999</v>
      </c>
      <c r="R271" s="48">
        <f>H271-(I271)</f>
        <v>0</v>
      </c>
      <c r="S271" s="50">
        <v>0</v>
      </c>
      <c r="T271" s="51" t="s">
        <v>33</v>
      </c>
    </row>
    <row r="272" spans="1:20" x14ac:dyDescent="0.25">
      <c r="A272" s="30" t="s">
        <v>521</v>
      </c>
      <c r="B272" s="40" t="s">
        <v>526</v>
      </c>
      <c r="C272" s="56" t="s">
        <v>527</v>
      </c>
      <c r="D272" s="33">
        <v>118.27014711999999</v>
      </c>
      <c r="E272" s="42">
        <v>10.630347119999996</v>
      </c>
      <c r="F272" s="33">
        <v>107.63979999999999</v>
      </c>
      <c r="G272" s="33">
        <f t="shared" si="75"/>
        <v>43.20000000000001</v>
      </c>
      <c r="H272" s="33">
        <f t="shared" si="75"/>
        <v>0.36111924999999995</v>
      </c>
      <c r="I272" s="33">
        <v>0.3</v>
      </c>
      <c r="J272" s="33">
        <v>0.36111924999999995</v>
      </c>
      <c r="K272" s="33">
        <v>0.3</v>
      </c>
      <c r="L272" s="33">
        <v>0</v>
      </c>
      <c r="M272" s="33">
        <v>9.69</v>
      </c>
      <c r="N272" s="33">
        <v>0</v>
      </c>
      <c r="O272" s="33">
        <v>32.910000000000011</v>
      </c>
      <c r="P272" s="33">
        <v>0</v>
      </c>
      <c r="Q272" s="33">
        <f>F272-H272</f>
        <v>107.27868074999999</v>
      </c>
      <c r="R272" s="33">
        <f>H272-(I272)</f>
        <v>6.1119249999999958E-2</v>
      </c>
      <c r="S272" s="34">
        <f t="shared" si="73"/>
        <v>0.20373083333333319</v>
      </c>
      <c r="T272" s="35" t="s">
        <v>75</v>
      </c>
    </row>
    <row r="273" spans="1:20" ht="47.25" x14ac:dyDescent="0.25">
      <c r="A273" s="23" t="s">
        <v>528</v>
      </c>
      <c r="B273" s="28" t="s">
        <v>150</v>
      </c>
      <c r="C273" s="25" t="s">
        <v>32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6">
        <v>0</v>
      </c>
      <c r="K273" s="26">
        <v>0</v>
      </c>
      <c r="L273" s="26">
        <v>0</v>
      </c>
      <c r="M273" s="26">
        <v>0</v>
      </c>
      <c r="N273" s="26">
        <v>0</v>
      </c>
      <c r="O273" s="26">
        <v>0</v>
      </c>
      <c r="P273" s="26">
        <v>0</v>
      </c>
      <c r="Q273" s="26">
        <v>0</v>
      </c>
      <c r="R273" s="26">
        <v>0</v>
      </c>
      <c r="S273" s="27">
        <v>0</v>
      </c>
      <c r="T273" s="10" t="s">
        <v>33</v>
      </c>
    </row>
    <row r="274" spans="1:20" ht="47.25" x14ac:dyDescent="0.25">
      <c r="A274" s="23" t="s">
        <v>529</v>
      </c>
      <c r="B274" s="28" t="s">
        <v>152</v>
      </c>
      <c r="C274" s="25" t="s">
        <v>32</v>
      </c>
      <c r="D274" s="26">
        <v>0</v>
      </c>
      <c r="E274" s="26">
        <v>0</v>
      </c>
      <c r="F274" s="26">
        <v>0</v>
      </c>
      <c r="G274" s="26">
        <v>0</v>
      </c>
      <c r="H274" s="26">
        <v>0</v>
      </c>
      <c r="I274" s="26">
        <v>0</v>
      </c>
      <c r="J274" s="26">
        <v>0</v>
      </c>
      <c r="K274" s="26">
        <v>0</v>
      </c>
      <c r="L274" s="26">
        <v>0</v>
      </c>
      <c r="M274" s="26">
        <v>0</v>
      </c>
      <c r="N274" s="26">
        <v>0</v>
      </c>
      <c r="O274" s="26">
        <v>0</v>
      </c>
      <c r="P274" s="26">
        <v>0</v>
      </c>
      <c r="Q274" s="26">
        <v>0</v>
      </c>
      <c r="R274" s="26">
        <v>0</v>
      </c>
      <c r="S274" s="27">
        <v>0</v>
      </c>
      <c r="T274" s="10" t="s">
        <v>33</v>
      </c>
    </row>
    <row r="275" spans="1:20" ht="47.25" x14ac:dyDescent="0.25">
      <c r="A275" s="23" t="s">
        <v>530</v>
      </c>
      <c r="B275" s="28" t="s">
        <v>184</v>
      </c>
      <c r="C275" s="25" t="s">
        <v>32</v>
      </c>
      <c r="D275" s="26">
        <f t="shared" ref="D275:R275" si="76">SUM(D276:D289)</f>
        <v>572.36378053469991</v>
      </c>
      <c r="E275" s="26">
        <f t="shared" si="76"/>
        <v>171.48361262149999</v>
      </c>
      <c r="F275" s="26">
        <f t="shared" si="76"/>
        <v>400.88016791320001</v>
      </c>
      <c r="G275" s="26">
        <f t="shared" si="76"/>
        <v>145.72270992720001</v>
      </c>
      <c r="H275" s="26">
        <f t="shared" si="76"/>
        <v>44.392684009999996</v>
      </c>
      <c r="I275" s="26">
        <f t="shared" si="76"/>
        <v>9.0319294099999983</v>
      </c>
      <c r="J275" s="26">
        <f t="shared" si="76"/>
        <v>44.392684009999996</v>
      </c>
      <c r="K275" s="26">
        <f t="shared" si="76"/>
        <v>4.09292941</v>
      </c>
      <c r="L275" s="26">
        <f t="shared" si="76"/>
        <v>0</v>
      </c>
      <c r="M275" s="26">
        <f t="shared" si="76"/>
        <v>28.05754383</v>
      </c>
      <c r="N275" s="26">
        <f t="shared" si="76"/>
        <v>0</v>
      </c>
      <c r="O275" s="26">
        <f t="shared" si="76"/>
        <v>104.54030727720001</v>
      </c>
      <c r="P275" s="26">
        <f t="shared" si="76"/>
        <v>0</v>
      </c>
      <c r="Q275" s="26">
        <f t="shared" si="76"/>
        <v>357.5842578132</v>
      </c>
      <c r="R275" s="26">
        <f t="shared" si="76"/>
        <v>34.263980689999997</v>
      </c>
      <c r="S275" s="27">
        <f t="shared" si="73"/>
        <v>3.79365018642235</v>
      </c>
      <c r="T275" s="10" t="s">
        <v>33</v>
      </c>
    </row>
    <row r="276" spans="1:20" ht="47.25" x14ac:dyDescent="0.25">
      <c r="A276" s="44" t="s">
        <v>530</v>
      </c>
      <c r="B276" s="77" t="s">
        <v>531</v>
      </c>
      <c r="C276" s="46" t="s">
        <v>532</v>
      </c>
      <c r="D276" s="48">
        <v>204.009812504</v>
      </c>
      <c r="E276" s="47">
        <v>28.417156550000016</v>
      </c>
      <c r="F276" s="48">
        <v>175.59265595399998</v>
      </c>
      <c r="G276" s="48">
        <f t="shared" ref="G276:H289" si="77">I276+K276+M276+O276</f>
        <v>11.9</v>
      </c>
      <c r="H276" s="48">
        <f t="shared" si="77"/>
        <v>9.336498E-2</v>
      </c>
      <c r="I276" s="48">
        <v>0</v>
      </c>
      <c r="J276" s="48">
        <v>9.336498E-2</v>
      </c>
      <c r="K276" s="48">
        <v>0</v>
      </c>
      <c r="L276" s="48">
        <v>0</v>
      </c>
      <c r="M276" s="48">
        <v>2.8209184500000002</v>
      </c>
      <c r="N276" s="48">
        <v>0</v>
      </c>
      <c r="O276" s="48">
        <v>9.0790815499999997</v>
      </c>
      <c r="P276" s="48">
        <v>0</v>
      </c>
      <c r="Q276" s="48">
        <f>F276-H276</f>
        <v>175.49929097399999</v>
      </c>
      <c r="R276" s="48">
        <f>H276-(I276)</f>
        <v>9.336498E-2</v>
      </c>
      <c r="S276" s="50">
        <v>1</v>
      </c>
      <c r="T276" s="51" t="s">
        <v>75</v>
      </c>
    </row>
    <row r="277" spans="1:20" ht="31.5" x14ac:dyDescent="0.25">
      <c r="A277" s="44" t="s">
        <v>530</v>
      </c>
      <c r="B277" s="77" t="s">
        <v>533</v>
      </c>
      <c r="C277" s="46" t="s">
        <v>534</v>
      </c>
      <c r="D277" s="48">
        <v>27.955000000000002</v>
      </c>
      <c r="E277" s="47">
        <v>0</v>
      </c>
      <c r="F277" s="48">
        <v>27.955000000000002</v>
      </c>
      <c r="G277" s="48">
        <f t="shared" si="77"/>
        <v>3.6</v>
      </c>
      <c r="H277" s="48">
        <f t="shared" si="77"/>
        <v>0</v>
      </c>
      <c r="I277" s="48">
        <v>0</v>
      </c>
      <c r="J277" s="48">
        <v>0</v>
      </c>
      <c r="K277" s="48">
        <v>0</v>
      </c>
      <c r="L277" s="48">
        <v>0</v>
      </c>
      <c r="M277" s="48">
        <v>0</v>
      </c>
      <c r="N277" s="48">
        <v>0</v>
      </c>
      <c r="O277" s="48">
        <v>3.6</v>
      </c>
      <c r="P277" s="48">
        <v>0</v>
      </c>
      <c r="Q277" s="48">
        <f>F277-H277</f>
        <v>27.955000000000002</v>
      </c>
      <c r="R277" s="48">
        <f>H277-(I277)</f>
        <v>0</v>
      </c>
      <c r="S277" s="50">
        <v>0</v>
      </c>
      <c r="T277" s="51" t="s">
        <v>33</v>
      </c>
    </row>
    <row r="278" spans="1:20" ht="47.25" x14ac:dyDescent="0.25">
      <c r="A278" s="44" t="s">
        <v>530</v>
      </c>
      <c r="B278" s="77" t="s">
        <v>535</v>
      </c>
      <c r="C278" s="46" t="s">
        <v>536</v>
      </c>
      <c r="D278" s="48">
        <v>10.799999999999999</v>
      </c>
      <c r="E278" s="47">
        <v>0</v>
      </c>
      <c r="F278" s="48">
        <v>10.799999999999999</v>
      </c>
      <c r="G278" s="48">
        <f t="shared" si="77"/>
        <v>1.2</v>
      </c>
      <c r="H278" s="48">
        <f t="shared" si="77"/>
        <v>0</v>
      </c>
      <c r="I278" s="48">
        <v>0</v>
      </c>
      <c r="J278" s="48">
        <v>0</v>
      </c>
      <c r="K278" s="48">
        <v>0</v>
      </c>
      <c r="L278" s="48">
        <v>0</v>
      </c>
      <c r="M278" s="48">
        <v>0</v>
      </c>
      <c r="N278" s="48">
        <v>0</v>
      </c>
      <c r="O278" s="48">
        <v>1.2</v>
      </c>
      <c r="P278" s="48">
        <v>0</v>
      </c>
      <c r="Q278" s="48">
        <f>F278-H278</f>
        <v>10.799999999999999</v>
      </c>
      <c r="R278" s="48">
        <f>H278-(I278)</f>
        <v>0</v>
      </c>
      <c r="S278" s="50">
        <v>0</v>
      </c>
      <c r="T278" s="51" t="s">
        <v>33</v>
      </c>
    </row>
    <row r="279" spans="1:20" ht="31.5" x14ac:dyDescent="0.25">
      <c r="A279" s="44" t="s">
        <v>530</v>
      </c>
      <c r="B279" s="77" t="s">
        <v>537</v>
      </c>
      <c r="C279" s="46" t="s">
        <v>538</v>
      </c>
      <c r="D279" s="48">
        <v>27.403631724</v>
      </c>
      <c r="E279" s="47">
        <v>0</v>
      </c>
      <c r="F279" s="48">
        <v>27.403631724</v>
      </c>
      <c r="G279" s="48">
        <f t="shared" si="77"/>
        <v>0.55740181199999994</v>
      </c>
      <c r="H279" s="48">
        <f t="shared" si="77"/>
        <v>0</v>
      </c>
      <c r="I279" s="48">
        <v>0</v>
      </c>
      <c r="J279" s="48">
        <v>0</v>
      </c>
      <c r="K279" s="48">
        <v>0</v>
      </c>
      <c r="L279" s="48">
        <v>0</v>
      </c>
      <c r="M279" s="48">
        <v>0</v>
      </c>
      <c r="N279" s="48">
        <v>0</v>
      </c>
      <c r="O279" s="48">
        <v>0.55740181199999994</v>
      </c>
      <c r="P279" s="48">
        <v>0</v>
      </c>
      <c r="Q279" s="48">
        <f>F279-H279</f>
        <v>27.403631724</v>
      </c>
      <c r="R279" s="48">
        <f>H279-(I279)</f>
        <v>0</v>
      </c>
      <c r="S279" s="50">
        <v>0</v>
      </c>
      <c r="T279" s="51" t="s">
        <v>33</v>
      </c>
    </row>
    <row r="280" spans="1:20" ht="47.25" x14ac:dyDescent="0.25">
      <c r="A280" s="52" t="s">
        <v>530</v>
      </c>
      <c r="B280" s="53" t="s">
        <v>539</v>
      </c>
      <c r="C280" s="48" t="s">
        <v>540</v>
      </c>
      <c r="D280" s="48" t="s">
        <v>33</v>
      </c>
      <c r="E280" s="47" t="s">
        <v>33</v>
      </c>
      <c r="F280" s="48" t="s">
        <v>33</v>
      </c>
      <c r="G280" s="48" t="s">
        <v>33</v>
      </c>
      <c r="H280" s="48">
        <f t="shared" si="77"/>
        <v>0.84069390999999993</v>
      </c>
      <c r="I280" s="48" t="s">
        <v>33</v>
      </c>
      <c r="J280" s="48">
        <v>0.84069390999999993</v>
      </c>
      <c r="K280" s="48" t="s">
        <v>33</v>
      </c>
      <c r="L280" s="48">
        <v>0</v>
      </c>
      <c r="M280" s="48" t="s">
        <v>33</v>
      </c>
      <c r="N280" s="48">
        <v>0</v>
      </c>
      <c r="O280" s="48" t="s">
        <v>33</v>
      </c>
      <c r="P280" s="48">
        <v>0</v>
      </c>
      <c r="Q280" s="48" t="s">
        <v>33</v>
      </c>
      <c r="R280" s="48" t="s">
        <v>33</v>
      </c>
      <c r="S280" s="50" t="s">
        <v>33</v>
      </c>
      <c r="T280" s="51" t="s">
        <v>138</v>
      </c>
    </row>
    <row r="281" spans="1:20" ht="40.5" customHeight="1" x14ac:dyDescent="0.25">
      <c r="A281" s="52" t="s">
        <v>530</v>
      </c>
      <c r="B281" s="85" t="s">
        <v>541</v>
      </c>
      <c r="C281" s="48" t="s">
        <v>542</v>
      </c>
      <c r="D281" s="48" t="s">
        <v>33</v>
      </c>
      <c r="E281" s="47" t="s">
        <v>33</v>
      </c>
      <c r="F281" s="48" t="s">
        <v>33</v>
      </c>
      <c r="G281" s="48" t="s">
        <v>33</v>
      </c>
      <c r="H281" s="48">
        <f t="shared" si="77"/>
        <v>0.25607999999999997</v>
      </c>
      <c r="I281" s="48" t="s">
        <v>33</v>
      </c>
      <c r="J281" s="48">
        <v>0.25607999999999997</v>
      </c>
      <c r="K281" s="48" t="s">
        <v>33</v>
      </c>
      <c r="L281" s="48">
        <v>0</v>
      </c>
      <c r="M281" s="48" t="s">
        <v>33</v>
      </c>
      <c r="N281" s="48">
        <v>0</v>
      </c>
      <c r="O281" s="48" t="s">
        <v>33</v>
      </c>
      <c r="P281" s="48">
        <v>0</v>
      </c>
      <c r="Q281" s="48" t="s">
        <v>33</v>
      </c>
      <c r="R281" s="48" t="s">
        <v>33</v>
      </c>
      <c r="S281" s="50" t="s">
        <v>33</v>
      </c>
      <c r="T281" s="51" t="s">
        <v>75</v>
      </c>
    </row>
    <row r="282" spans="1:20" ht="31.5" x14ac:dyDescent="0.25">
      <c r="A282" s="44" t="s">
        <v>530</v>
      </c>
      <c r="B282" s="77" t="s">
        <v>543</v>
      </c>
      <c r="C282" s="46" t="s">
        <v>544</v>
      </c>
      <c r="D282" s="48">
        <v>14.686199999999999</v>
      </c>
      <c r="E282" s="47">
        <v>11.6142</v>
      </c>
      <c r="F282" s="48">
        <v>3.0719999999999992</v>
      </c>
      <c r="G282" s="48">
        <f t="shared" ref="G282:G289" si="78">I282+K282+M282+O282</f>
        <v>3.0719999999999983</v>
      </c>
      <c r="H282" s="48">
        <f t="shared" si="77"/>
        <v>1.56324627</v>
      </c>
      <c r="I282" s="48">
        <v>3.0719999999999983</v>
      </c>
      <c r="J282" s="48">
        <v>1.56324627</v>
      </c>
      <c r="K282" s="48">
        <v>0</v>
      </c>
      <c r="L282" s="48">
        <v>0</v>
      </c>
      <c r="M282" s="48">
        <v>0</v>
      </c>
      <c r="N282" s="48">
        <v>0</v>
      </c>
      <c r="O282" s="48">
        <v>0</v>
      </c>
      <c r="P282" s="48">
        <v>0</v>
      </c>
      <c r="Q282" s="48">
        <f t="shared" ref="Q282:Q289" si="79">F282-H282</f>
        <v>1.5087537299999991</v>
      </c>
      <c r="R282" s="48">
        <f t="shared" ref="R282:R289" si="80">H282-(I282)</f>
        <v>-1.5087537299999982</v>
      </c>
      <c r="S282" s="50">
        <f t="shared" ref="S282:S302" si="81">R282/(I282)</f>
        <v>-0.49113077148437467</v>
      </c>
      <c r="T282" s="51" t="s">
        <v>75</v>
      </c>
    </row>
    <row r="283" spans="1:20" ht="31.5" x14ac:dyDescent="0.25">
      <c r="A283" s="44" t="s">
        <v>530</v>
      </c>
      <c r="B283" s="77" t="s">
        <v>545</v>
      </c>
      <c r="C283" s="46" t="s">
        <v>546</v>
      </c>
      <c r="D283" s="48">
        <v>7.7610000000000001</v>
      </c>
      <c r="E283" s="47">
        <v>0</v>
      </c>
      <c r="F283" s="48">
        <v>7.7610000000000001</v>
      </c>
      <c r="G283" s="48">
        <f t="shared" si="78"/>
        <v>7.761000000000001</v>
      </c>
      <c r="H283" s="48">
        <f t="shared" si="77"/>
        <v>0</v>
      </c>
      <c r="I283" s="48">
        <v>5.168155E-2</v>
      </c>
      <c r="J283" s="48">
        <v>0</v>
      </c>
      <c r="K283" s="48">
        <v>5.168155E-2</v>
      </c>
      <c r="L283" s="48">
        <v>0</v>
      </c>
      <c r="M283" s="48">
        <v>0.05</v>
      </c>
      <c r="N283" s="48">
        <v>0</v>
      </c>
      <c r="O283" s="48">
        <v>7.607636900000001</v>
      </c>
      <c r="P283" s="48">
        <v>0</v>
      </c>
      <c r="Q283" s="48">
        <f t="shared" si="79"/>
        <v>7.7610000000000001</v>
      </c>
      <c r="R283" s="48">
        <f t="shared" si="80"/>
        <v>-5.168155E-2</v>
      </c>
      <c r="S283" s="50">
        <f t="shared" si="81"/>
        <v>-1</v>
      </c>
      <c r="T283" s="51" t="s">
        <v>58</v>
      </c>
    </row>
    <row r="284" spans="1:20" ht="47.25" x14ac:dyDescent="0.25">
      <c r="A284" s="44" t="s">
        <v>530</v>
      </c>
      <c r="B284" s="77" t="s">
        <v>547</v>
      </c>
      <c r="C284" s="46" t="s">
        <v>548</v>
      </c>
      <c r="D284" s="48">
        <v>7.2</v>
      </c>
      <c r="E284" s="47">
        <v>0</v>
      </c>
      <c r="F284" s="48">
        <v>7.2</v>
      </c>
      <c r="G284" s="48">
        <f t="shared" si="78"/>
        <v>1.2</v>
      </c>
      <c r="H284" s="48">
        <f t="shared" si="77"/>
        <v>0</v>
      </c>
      <c r="I284" s="48">
        <v>0</v>
      </c>
      <c r="J284" s="48">
        <v>0</v>
      </c>
      <c r="K284" s="48">
        <v>0</v>
      </c>
      <c r="L284" s="48">
        <v>0</v>
      </c>
      <c r="M284" s="48">
        <v>0</v>
      </c>
      <c r="N284" s="48">
        <v>0</v>
      </c>
      <c r="O284" s="48">
        <v>1.2</v>
      </c>
      <c r="P284" s="48">
        <v>0</v>
      </c>
      <c r="Q284" s="48">
        <f t="shared" si="79"/>
        <v>7.2</v>
      </c>
      <c r="R284" s="48">
        <f t="shared" si="80"/>
        <v>0</v>
      </c>
      <c r="S284" s="50">
        <v>0</v>
      </c>
      <c r="T284" s="51" t="s">
        <v>33</v>
      </c>
    </row>
    <row r="285" spans="1:20" ht="31.5" x14ac:dyDescent="0.25">
      <c r="A285" s="44" t="s">
        <v>530</v>
      </c>
      <c r="B285" s="77" t="s">
        <v>549</v>
      </c>
      <c r="C285" s="46" t="s">
        <v>550</v>
      </c>
      <c r="D285" s="48">
        <v>11.830148196000001</v>
      </c>
      <c r="E285" s="47">
        <v>0</v>
      </c>
      <c r="F285" s="48">
        <v>11.830148196000001</v>
      </c>
      <c r="G285" s="48">
        <f t="shared" si="78"/>
        <v>0.513555396</v>
      </c>
      <c r="H285" s="48">
        <f t="shared" si="77"/>
        <v>0</v>
      </c>
      <c r="I285" s="48">
        <v>0</v>
      </c>
      <c r="J285" s="48">
        <v>0</v>
      </c>
      <c r="K285" s="48">
        <v>0</v>
      </c>
      <c r="L285" s="48">
        <v>0</v>
      </c>
      <c r="M285" s="48">
        <v>0</v>
      </c>
      <c r="N285" s="48">
        <v>0</v>
      </c>
      <c r="O285" s="48">
        <v>0.513555396</v>
      </c>
      <c r="P285" s="48">
        <v>0</v>
      </c>
      <c r="Q285" s="48">
        <f t="shared" si="79"/>
        <v>11.830148196000001</v>
      </c>
      <c r="R285" s="48">
        <f t="shared" si="80"/>
        <v>0</v>
      </c>
      <c r="S285" s="50">
        <v>0</v>
      </c>
      <c r="T285" s="51" t="s">
        <v>33</v>
      </c>
    </row>
    <row r="286" spans="1:20" ht="31.5" x14ac:dyDescent="0.25">
      <c r="A286" s="44" t="s">
        <v>530</v>
      </c>
      <c r="B286" s="77" t="s">
        <v>551</v>
      </c>
      <c r="C286" s="46" t="s">
        <v>552</v>
      </c>
      <c r="D286" s="48">
        <v>173.16078811069997</v>
      </c>
      <c r="E286" s="47">
        <v>86.171256071499968</v>
      </c>
      <c r="F286" s="48">
        <v>86.9895320392</v>
      </c>
      <c r="G286" s="48">
        <f t="shared" si="78"/>
        <v>75.202552719200014</v>
      </c>
      <c r="H286" s="48">
        <f t="shared" si="77"/>
        <v>38.233888359999995</v>
      </c>
      <c r="I286" s="48">
        <v>0.73124785999999997</v>
      </c>
      <c r="J286" s="48">
        <v>38.233888359999995</v>
      </c>
      <c r="K286" s="48">
        <v>0.73124785999999997</v>
      </c>
      <c r="L286" s="48">
        <v>0</v>
      </c>
      <c r="M286" s="48">
        <v>20.865625379999997</v>
      </c>
      <c r="N286" s="48">
        <v>0</v>
      </c>
      <c r="O286" s="48">
        <v>52.87443161920001</v>
      </c>
      <c r="P286" s="48">
        <v>0</v>
      </c>
      <c r="Q286" s="48">
        <f t="shared" si="79"/>
        <v>48.755643679200006</v>
      </c>
      <c r="R286" s="48">
        <f t="shared" si="80"/>
        <v>37.502640499999991</v>
      </c>
      <c r="S286" s="50">
        <f t="shared" si="81"/>
        <v>51.285812309932766</v>
      </c>
      <c r="T286" s="51" t="s">
        <v>75</v>
      </c>
    </row>
    <row r="287" spans="1:20" ht="31.5" x14ac:dyDescent="0.25">
      <c r="A287" s="44" t="s">
        <v>530</v>
      </c>
      <c r="B287" s="77" t="s">
        <v>553</v>
      </c>
      <c r="C287" s="46" t="s">
        <v>554</v>
      </c>
      <c r="D287" s="48">
        <v>1.5891999999999999</v>
      </c>
      <c r="E287" s="47">
        <v>0</v>
      </c>
      <c r="F287" s="48">
        <v>1.5891999999999999</v>
      </c>
      <c r="G287" s="48">
        <f t="shared" si="78"/>
        <v>1.5891999999999999</v>
      </c>
      <c r="H287" s="48">
        <f t="shared" si="77"/>
        <v>0</v>
      </c>
      <c r="I287" s="48">
        <v>0.01</v>
      </c>
      <c r="J287" s="48">
        <v>0</v>
      </c>
      <c r="K287" s="48">
        <v>0.01</v>
      </c>
      <c r="L287" s="48">
        <v>0</v>
      </c>
      <c r="M287" s="48">
        <v>0.01</v>
      </c>
      <c r="N287" s="48">
        <v>0</v>
      </c>
      <c r="O287" s="48">
        <v>1.5591999999999999</v>
      </c>
      <c r="P287" s="48">
        <v>0</v>
      </c>
      <c r="Q287" s="48">
        <f t="shared" si="79"/>
        <v>1.5891999999999999</v>
      </c>
      <c r="R287" s="48">
        <f t="shared" si="80"/>
        <v>-0.01</v>
      </c>
      <c r="S287" s="50">
        <f t="shared" si="81"/>
        <v>-1</v>
      </c>
      <c r="T287" s="51" t="s">
        <v>58</v>
      </c>
    </row>
    <row r="288" spans="1:20" ht="47.25" x14ac:dyDescent="0.25">
      <c r="A288" s="44" t="s">
        <v>530</v>
      </c>
      <c r="B288" s="77" t="s">
        <v>555</v>
      </c>
      <c r="C288" s="46" t="s">
        <v>556</v>
      </c>
      <c r="D288" s="48">
        <v>14.328000000000001</v>
      </c>
      <c r="E288" s="47">
        <v>13.691000000000001</v>
      </c>
      <c r="F288" s="48">
        <v>0.63700000000000045</v>
      </c>
      <c r="G288" s="48">
        <f t="shared" si="78"/>
        <v>0.63700000000000001</v>
      </c>
      <c r="H288" s="48">
        <f t="shared" si="77"/>
        <v>2.7289207000000002</v>
      </c>
      <c r="I288" s="48">
        <v>0.63700000000000001</v>
      </c>
      <c r="J288" s="48">
        <v>2.7289207000000002</v>
      </c>
      <c r="K288" s="48">
        <v>0</v>
      </c>
      <c r="L288" s="48">
        <v>0</v>
      </c>
      <c r="M288" s="48">
        <v>0</v>
      </c>
      <c r="N288" s="48">
        <v>0</v>
      </c>
      <c r="O288" s="48">
        <v>0</v>
      </c>
      <c r="P288" s="48">
        <v>0</v>
      </c>
      <c r="Q288" s="48">
        <f t="shared" si="79"/>
        <v>-2.0919206999999997</v>
      </c>
      <c r="R288" s="48">
        <f t="shared" si="80"/>
        <v>2.0919207000000002</v>
      </c>
      <c r="S288" s="50">
        <f t="shared" si="81"/>
        <v>3.2840199372056516</v>
      </c>
      <c r="T288" s="51" t="s">
        <v>75</v>
      </c>
    </row>
    <row r="289" spans="1:20" ht="47.25" x14ac:dyDescent="0.25">
      <c r="A289" s="30" t="s">
        <v>530</v>
      </c>
      <c r="B289" s="40" t="s">
        <v>557</v>
      </c>
      <c r="C289" s="56" t="s">
        <v>558</v>
      </c>
      <c r="D289" s="33">
        <v>71.64</v>
      </c>
      <c r="E289" s="42">
        <v>31.590000000000003</v>
      </c>
      <c r="F289" s="33">
        <v>40.049999999999997</v>
      </c>
      <c r="G289" s="33">
        <f t="shared" si="78"/>
        <v>38.49</v>
      </c>
      <c r="H289" s="33">
        <f t="shared" si="77"/>
        <v>0.67648979000000009</v>
      </c>
      <c r="I289" s="33">
        <v>4.53</v>
      </c>
      <c r="J289" s="33">
        <v>0.67648979000000009</v>
      </c>
      <c r="K289" s="33">
        <v>3.3</v>
      </c>
      <c r="L289" s="33">
        <v>0</v>
      </c>
      <c r="M289" s="33">
        <v>4.3109999999999999</v>
      </c>
      <c r="N289" s="33">
        <v>0</v>
      </c>
      <c r="O289" s="33">
        <v>26.349</v>
      </c>
      <c r="P289" s="33">
        <v>0</v>
      </c>
      <c r="Q289" s="33">
        <f t="shared" si="79"/>
        <v>39.373510209999999</v>
      </c>
      <c r="R289" s="33">
        <f t="shared" si="80"/>
        <v>-3.85351021</v>
      </c>
      <c r="S289" s="34">
        <f t="shared" si="81"/>
        <v>-0.85066450551876371</v>
      </c>
      <c r="T289" s="35" t="s">
        <v>75</v>
      </c>
    </row>
    <row r="290" spans="1:20" ht="47.25" x14ac:dyDescent="0.25">
      <c r="A290" s="23" t="s">
        <v>559</v>
      </c>
      <c r="B290" s="28" t="s">
        <v>263</v>
      </c>
      <c r="C290" s="25" t="s">
        <v>32</v>
      </c>
      <c r="D290" s="26">
        <f t="shared" ref="D290:R290" si="82">D291</f>
        <v>0</v>
      </c>
      <c r="E290" s="26">
        <f t="shared" si="82"/>
        <v>0</v>
      </c>
      <c r="F290" s="26">
        <f t="shared" si="82"/>
        <v>0</v>
      </c>
      <c r="G290" s="26">
        <f t="shared" si="82"/>
        <v>0</v>
      </c>
      <c r="H290" s="26">
        <f t="shared" si="82"/>
        <v>0</v>
      </c>
      <c r="I290" s="26">
        <f t="shared" si="82"/>
        <v>0</v>
      </c>
      <c r="J290" s="26">
        <f t="shared" si="82"/>
        <v>0</v>
      </c>
      <c r="K290" s="26">
        <f t="shared" si="82"/>
        <v>0</v>
      </c>
      <c r="L290" s="26">
        <f t="shared" si="82"/>
        <v>0</v>
      </c>
      <c r="M290" s="26">
        <f t="shared" si="82"/>
        <v>0</v>
      </c>
      <c r="N290" s="26">
        <f t="shared" si="82"/>
        <v>0</v>
      </c>
      <c r="O290" s="26">
        <f t="shared" si="82"/>
        <v>0</v>
      </c>
      <c r="P290" s="26">
        <f t="shared" si="82"/>
        <v>0</v>
      </c>
      <c r="Q290" s="26">
        <f t="shared" si="82"/>
        <v>0</v>
      </c>
      <c r="R290" s="26">
        <f t="shared" si="82"/>
        <v>0</v>
      </c>
      <c r="S290" s="27">
        <v>0</v>
      </c>
      <c r="T290" s="10" t="s">
        <v>33</v>
      </c>
    </row>
    <row r="291" spans="1:20" x14ac:dyDescent="0.25">
      <c r="A291" s="23" t="s">
        <v>560</v>
      </c>
      <c r="B291" s="28" t="s">
        <v>561</v>
      </c>
      <c r="C291" s="25" t="s">
        <v>32</v>
      </c>
      <c r="D291" s="26">
        <f t="shared" ref="D291:R291" si="83">D292+D293</f>
        <v>0</v>
      </c>
      <c r="E291" s="26">
        <f t="shared" si="83"/>
        <v>0</v>
      </c>
      <c r="F291" s="26">
        <f t="shared" si="83"/>
        <v>0</v>
      </c>
      <c r="G291" s="26">
        <f t="shared" si="83"/>
        <v>0</v>
      </c>
      <c r="H291" s="26">
        <f t="shared" si="83"/>
        <v>0</v>
      </c>
      <c r="I291" s="26">
        <f t="shared" si="83"/>
        <v>0</v>
      </c>
      <c r="J291" s="26">
        <f t="shared" si="83"/>
        <v>0</v>
      </c>
      <c r="K291" s="26">
        <f t="shared" si="83"/>
        <v>0</v>
      </c>
      <c r="L291" s="26">
        <f t="shared" si="83"/>
        <v>0</v>
      </c>
      <c r="M291" s="26">
        <f t="shared" si="83"/>
        <v>0</v>
      </c>
      <c r="N291" s="26">
        <f t="shared" si="83"/>
        <v>0</v>
      </c>
      <c r="O291" s="26">
        <f t="shared" si="83"/>
        <v>0</v>
      </c>
      <c r="P291" s="26">
        <f t="shared" si="83"/>
        <v>0</v>
      </c>
      <c r="Q291" s="26">
        <f t="shared" si="83"/>
        <v>0</v>
      </c>
      <c r="R291" s="26">
        <f t="shared" si="83"/>
        <v>0</v>
      </c>
      <c r="S291" s="27">
        <v>0</v>
      </c>
      <c r="T291" s="10" t="s">
        <v>33</v>
      </c>
    </row>
    <row r="292" spans="1:20" ht="63" x14ac:dyDescent="0.25">
      <c r="A292" s="23" t="s">
        <v>562</v>
      </c>
      <c r="B292" s="28" t="s">
        <v>267</v>
      </c>
      <c r="C292" s="25" t="s">
        <v>32</v>
      </c>
      <c r="D292" s="26">
        <v>0</v>
      </c>
      <c r="E292" s="26"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0</v>
      </c>
      <c r="K292" s="26">
        <v>0</v>
      </c>
      <c r="L292" s="26">
        <v>0</v>
      </c>
      <c r="M292" s="26">
        <v>0</v>
      </c>
      <c r="N292" s="26">
        <v>0</v>
      </c>
      <c r="O292" s="26">
        <v>0</v>
      </c>
      <c r="P292" s="26">
        <v>0</v>
      </c>
      <c r="Q292" s="26">
        <v>0</v>
      </c>
      <c r="R292" s="26">
        <v>0</v>
      </c>
      <c r="S292" s="27">
        <v>0</v>
      </c>
      <c r="T292" s="10" t="s">
        <v>33</v>
      </c>
    </row>
    <row r="293" spans="1:20" ht="63" x14ac:dyDescent="0.25">
      <c r="A293" s="23" t="s">
        <v>563</v>
      </c>
      <c r="B293" s="28" t="s">
        <v>269</v>
      </c>
      <c r="C293" s="25" t="s">
        <v>32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  <c r="P293" s="26">
        <v>0</v>
      </c>
      <c r="Q293" s="26">
        <v>0</v>
      </c>
      <c r="R293" s="26">
        <v>0</v>
      </c>
      <c r="S293" s="27">
        <v>0</v>
      </c>
      <c r="T293" s="10" t="s">
        <v>33</v>
      </c>
    </row>
    <row r="294" spans="1:20" ht="31.5" x14ac:dyDescent="0.25">
      <c r="A294" s="23" t="s">
        <v>564</v>
      </c>
      <c r="B294" s="28" t="s">
        <v>271</v>
      </c>
      <c r="C294" s="25" t="s">
        <v>32</v>
      </c>
      <c r="D294" s="26">
        <v>0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v>0</v>
      </c>
      <c r="L294" s="26">
        <v>0</v>
      </c>
      <c r="M294" s="26">
        <v>0</v>
      </c>
      <c r="N294" s="26">
        <v>0</v>
      </c>
      <c r="O294" s="26">
        <v>0</v>
      </c>
      <c r="P294" s="26">
        <v>0</v>
      </c>
      <c r="Q294" s="26">
        <v>0</v>
      </c>
      <c r="R294" s="26">
        <v>0</v>
      </c>
      <c r="S294" s="27">
        <v>0</v>
      </c>
      <c r="T294" s="10" t="s">
        <v>33</v>
      </c>
    </row>
    <row r="295" spans="1:20" ht="63" x14ac:dyDescent="0.25">
      <c r="A295" s="23" t="s">
        <v>565</v>
      </c>
      <c r="B295" s="28" t="s">
        <v>267</v>
      </c>
      <c r="C295" s="25" t="s">
        <v>32</v>
      </c>
      <c r="D295" s="26">
        <v>0</v>
      </c>
      <c r="E295" s="26">
        <v>0</v>
      </c>
      <c r="F295" s="26">
        <v>0</v>
      </c>
      <c r="G295" s="26">
        <v>0</v>
      </c>
      <c r="H295" s="26">
        <v>0</v>
      </c>
      <c r="I295" s="26">
        <v>0</v>
      </c>
      <c r="J295" s="26">
        <v>0</v>
      </c>
      <c r="K295" s="26">
        <v>0</v>
      </c>
      <c r="L295" s="26">
        <v>0</v>
      </c>
      <c r="M295" s="26">
        <v>0</v>
      </c>
      <c r="N295" s="26">
        <v>0</v>
      </c>
      <c r="O295" s="26">
        <v>0</v>
      </c>
      <c r="P295" s="26">
        <v>0</v>
      </c>
      <c r="Q295" s="26">
        <v>0</v>
      </c>
      <c r="R295" s="26">
        <v>0</v>
      </c>
      <c r="S295" s="27">
        <v>0</v>
      </c>
      <c r="T295" s="10" t="s">
        <v>33</v>
      </c>
    </row>
    <row r="296" spans="1:20" ht="63" x14ac:dyDescent="0.25">
      <c r="A296" s="23" t="s">
        <v>566</v>
      </c>
      <c r="B296" s="28" t="s">
        <v>269</v>
      </c>
      <c r="C296" s="25" t="s">
        <v>32</v>
      </c>
      <c r="D296" s="26">
        <v>0</v>
      </c>
      <c r="E296" s="26">
        <v>0</v>
      </c>
      <c r="F296" s="26">
        <v>0</v>
      </c>
      <c r="G296" s="26">
        <v>0</v>
      </c>
      <c r="H296" s="26">
        <v>0</v>
      </c>
      <c r="I296" s="26">
        <v>0</v>
      </c>
      <c r="J296" s="26">
        <v>0</v>
      </c>
      <c r="K296" s="26">
        <v>0</v>
      </c>
      <c r="L296" s="26">
        <v>0</v>
      </c>
      <c r="M296" s="26">
        <v>0</v>
      </c>
      <c r="N296" s="26">
        <v>0</v>
      </c>
      <c r="O296" s="26">
        <v>0</v>
      </c>
      <c r="P296" s="26">
        <v>0</v>
      </c>
      <c r="Q296" s="26">
        <v>0</v>
      </c>
      <c r="R296" s="26">
        <v>0</v>
      </c>
      <c r="S296" s="27">
        <v>0</v>
      </c>
      <c r="T296" s="10" t="s">
        <v>33</v>
      </c>
    </row>
    <row r="297" spans="1:20" x14ac:dyDescent="0.25">
      <c r="A297" s="23" t="s">
        <v>567</v>
      </c>
      <c r="B297" s="28" t="s">
        <v>275</v>
      </c>
      <c r="C297" s="25" t="s">
        <v>32</v>
      </c>
      <c r="D297" s="26">
        <f t="shared" ref="D297:R297" si="84">D298+D299+D300+D301</f>
        <v>6874.9361586303994</v>
      </c>
      <c r="E297" s="26">
        <f t="shared" si="84"/>
        <v>173.18701189800049</v>
      </c>
      <c r="F297" s="26">
        <f t="shared" si="84"/>
        <v>6701.7491467323989</v>
      </c>
      <c r="G297" s="26">
        <f t="shared" si="84"/>
        <v>2.3781489599999999</v>
      </c>
      <c r="H297" s="26">
        <f t="shared" si="84"/>
        <v>0.58639290000000011</v>
      </c>
      <c r="I297" s="26">
        <f t="shared" si="84"/>
        <v>0.59453723999999997</v>
      </c>
      <c r="J297" s="26">
        <f t="shared" si="84"/>
        <v>0.58639290000000011</v>
      </c>
      <c r="K297" s="26">
        <f t="shared" si="84"/>
        <v>0.59453723999999997</v>
      </c>
      <c r="L297" s="26">
        <f t="shared" si="84"/>
        <v>0</v>
      </c>
      <c r="M297" s="26">
        <f t="shared" si="84"/>
        <v>0.59453723999999997</v>
      </c>
      <c r="N297" s="26">
        <f t="shared" si="84"/>
        <v>0</v>
      </c>
      <c r="O297" s="26">
        <f t="shared" si="84"/>
        <v>0.59453723999999997</v>
      </c>
      <c r="P297" s="26">
        <f t="shared" si="84"/>
        <v>0</v>
      </c>
      <c r="Q297" s="26">
        <f t="shared" si="84"/>
        <v>6701.1627538323992</v>
      </c>
      <c r="R297" s="26">
        <f t="shared" si="84"/>
        <v>-8.1443399999998611E-3</v>
      </c>
      <c r="S297" s="27">
        <f t="shared" si="81"/>
        <v>-1.3698620459838414E-2</v>
      </c>
      <c r="T297" s="10" t="s">
        <v>33</v>
      </c>
    </row>
    <row r="298" spans="1:20" ht="47.25" x14ac:dyDescent="0.25">
      <c r="A298" s="23" t="s">
        <v>568</v>
      </c>
      <c r="B298" s="28" t="s">
        <v>277</v>
      </c>
      <c r="C298" s="25" t="s">
        <v>32</v>
      </c>
      <c r="D298" s="26">
        <v>0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26">
        <v>0</v>
      </c>
      <c r="L298" s="26">
        <v>0</v>
      </c>
      <c r="M298" s="26">
        <v>0</v>
      </c>
      <c r="N298" s="26">
        <v>0</v>
      </c>
      <c r="O298" s="26">
        <v>0</v>
      </c>
      <c r="P298" s="26">
        <v>0</v>
      </c>
      <c r="Q298" s="26">
        <v>0</v>
      </c>
      <c r="R298" s="26">
        <v>0</v>
      </c>
      <c r="S298" s="27">
        <v>0</v>
      </c>
      <c r="T298" s="10" t="s">
        <v>33</v>
      </c>
    </row>
    <row r="299" spans="1:20" ht="31.5" x14ac:dyDescent="0.25">
      <c r="A299" s="23" t="s">
        <v>569</v>
      </c>
      <c r="B299" s="28" t="s">
        <v>279</v>
      </c>
      <c r="C299" s="25" t="s">
        <v>32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26">
        <v>0</v>
      </c>
      <c r="L299" s="26">
        <v>0</v>
      </c>
      <c r="M299" s="26">
        <v>0</v>
      </c>
      <c r="N299" s="26">
        <v>0</v>
      </c>
      <c r="O299" s="26">
        <v>0</v>
      </c>
      <c r="P299" s="26">
        <v>0</v>
      </c>
      <c r="Q299" s="26">
        <v>0</v>
      </c>
      <c r="R299" s="26">
        <v>0</v>
      </c>
      <c r="S299" s="27">
        <v>0</v>
      </c>
      <c r="T299" s="10" t="s">
        <v>33</v>
      </c>
    </row>
    <row r="300" spans="1:20" ht="31.5" x14ac:dyDescent="0.25">
      <c r="A300" s="23" t="s">
        <v>570</v>
      </c>
      <c r="B300" s="28" t="s">
        <v>283</v>
      </c>
      <c r="C300" s="25" t="s">
        <v>32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v>0</v>
      </c>
      <c r="L300" s="26">
        <v>0</v>
      </c>
      <c r="M300" s="26">
        <v>0</v>
      </c>
      <c r="N300" s="26">
        <v>0</v>
      </c>
      <c r="O300" s="26">
        <v>0</v>
      </c>
      <c r="P300" s="26">
        <v>0</v>
      </c>
      <c r="Q300" s="26">
        <v>0</v>
      </c>
      <c r="R300" s="26">
        <v>0</v>
      </c>
      <c r="S300" s="27">
        <v>0</v>
      </c>
      <c r="T300" s="10" t="s">
        <v>33</v>
      </c>
    </row>
    <row r="301" spans="1:20" ht="31.5" x14ac:dyDescent="0.25">
      <c r="A301" s="23" t="s">
        <v>571</v>
      </c>
      <c r="B301" s="28" t="s">
        <v>290</v>
      </c>
      <c r="C301" s="25" t="s">
        <v>32</v>
      </c>
      <c r="D301" s="26">
        <f t="shared" ref="D301:R301" si="85">SUM(D302)</f>
        <v>6874.9361586303994</v>
      </c>
      <c r="E301" s="26">
        <f t="shared" si="85"/>
        <v>173.18701189800049</v>
      </c>
      <c r="F301" s="26">
        <f t="shared" si="85"/>
        <v>6701.7491467323989</v>
      </c>
      <c r="G301" s="26">
        <f t="shared" si="85"/>
        <v>2.3781489599999999</v>
      </c>
      <c r="H301" s="26">
        <f t="shared" si="85"/>
        <v>0.58639290000000011</v>
      </c>
      <c r="I301" s="26">
        <f t="shared" si="85"/>
        <v>0.59453723999999997</v>
      </c>
      <c r="J301" s="26">
        <f t="shared" si="85"/>
        <v>0.58639290000000011</v>
      </c>
      <c r="K301" s="26">
        <f t="shared" si="85"/>
        <v>0.59453723999999997</v>
      </c>
      <c r="L301" s="26">
        <f t="shared" si="85"/>
        <v>0</v>
      </c>
      <c r="M301" s="26">
        <f t="shared" si="85"/>
        <v>0.59453723999999997</v>
      </c>
      <c r="N301" s="26">
        <f t="shared" si="85"/>
        <v>0</v>
      </c>
      <c r="O301" s="26">
        <f t="shared" si="85"/>
        <v>0.59453723999999997</v>
      </c>
      <c r="P301" s="26">
        <f t="shared" si="85"/>
        <v>0</v>
      </c>
      <c r="Q301" s="26">
        <f t="shared" si="85"/>
        <v>6701.1627538323992</v>
      </c>
      <c r="R301" s="26">
        <f t="shared" si="85"/>
        <v>-8.1443399999998611E-3</v>
      </c>
      <c r="S301" s="27">
        <f t="shared" si="81"/>
        <v>-1.3698620459838414E-2</v>
      </c>
      <c r="T301" s="10" t="s">
        <v>33</v>
      </c>
    </row>
    <row r="302" spans="1:20" ht="31.5" x14ac:dyDescent="0.25">
      <c r="A302" s="30" t="s">
        <v>571</v>
      </c>
      <c r="B302" s="55" t="s">
        <v>572</v>
      </c>
      <c r="C302" s="41" t="s">
        <v>573</v>
      </c>
      <c r="D302" s="33">
        <v>6874.9361586303994</v>
      </c>
      <c r="E302" s="42">
        <v>173.18701189800049</v>
      </c>
      <c r="F302" s="33">
        <v>6701.7491467323989</v>
      </c>
      <c r="G302" s="33">
        <f>I302+K302+M302+O302</f>
        <v>2.3781489599999999</v>
      </c>
      <c r="H302" s="33">
        <f>J302+L302+N302+P302</f>
        <v>0.58639290000000011</v>
      </c>
      <c r="I302" s="33">
        <v>0.59453723999999997</v>
      </c>
      <c r="J302" s="33">
        <v>0.58639290000000011</v>
      </c>
      <c r="K302" s="33">
        <v>0.59453723999999997</v>
      </c>
      <c r="L302" s="33">
        <v>0</v>
      </c>
      <c r="M302" s="33">
        <v>0.59453723999999997</v>
      </c>
      <c r="N302" s="33">
        <v>0</v>
      </c>
      <c r="O302" s="33">
        <v>0.59453723999999997</v>
      </c>
      <c r="P302" s="33">
        <v>0</v>
      </c>
      <c r="Q302" s="33">
        <f>F302-H302</f>
        <v>6701.1627538323992</v>
      </c>
      <c r="R302" s="33">
        <f>H302-(I302)</f>
        <v>-8.1443399999998611E-3</v>
      </c>
      <c r="S302" s="34">
        <f t="shared" si="81"/>
        <v>-1.3698620459838414E-2</v>
      </c>
      <c r="T302" s="35" t="s">
        <v>33</v>
      </c>
    </row>
    <row r="303" spans="1:20" ht="47.25" x14ac:dyDescent="0.25">
      <c r="A303" s="23" t="s">
        <v>574</v>
      </c>
      <c r="B303" s="28" t="s">
        <v>307</v>
      </c>
      <c r="C303" s="25" t="s">
        <v>32</v>
      </c>
      <c r="D303" s="26">
        <v>0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v>0</v>
      </c>
      <c r="L303" s="26">
        <v>0</v>
      </c>
      <c r="M303" s="26">
        <v>0</v>
      </c>
      <c r="N303" s="26">
        <v>0</v>
      </c>
      <c r="O303" s="26">
        <v>0</v>
      </c>
      <c r="P303" s="26">
        <v>0</v>
      </c>
      <c r="Q303" s="26">
        <v>0</v>
      </c>
      <c r="R303" s="26">
        <v>0</v>
      </c>
      <c r="S303" s="27">
        <v>0</v>
      </c>
      <c r="T303" s="10" t="s">
        <v>33</v>
      </c>
    </row>
    <row r="304" spans="1:20" ht="31.5" x14ac:dyDescent="0.25">
      <c r="A304" s="23" t="s">
        <v>575</v>
      </c>
      <c r="B304" s="28" t="s">
        <v>309</v>
      </c>
      <c r="C304" s="25" t="s">
        <v>32</v>
      </c>
      <c r="D304" s="26">
        <f t="shared" ref="D304:R304" si="86">SUM(D305:D326)</f>
        <v>87.716633999999999</v>
      </c>
      <c r="E304" s="26">
        <f t="shared" si="86"/>
        <v>12.486000000000001</v>
      </c>
      <c r="F304" s="26">
        <f t="shared" si="86"/>
        <v>75.230634000000009</v>
      </c>
      <c r="G304" s="26">
        <f t="shared" si="86"/>
        <v>60.289461840000001</v>
      </c>
      <c r="H304" s="26">
        <f t="shared" si="86"/>
        <v>14.733867</v>
      </c>
      <c r="I304" s="26">
        <f t="shared" si="86"/>
        <v>0</v>
      </c>
      <c r="J304" s="26">
        <f t="shared" si="86"/>
        <v>14.733867</v>
      </c>
      <c r="K304" s="26">
        <f t="shared" si="86"/>
        <v>1.05795438</v>
      </c>
      <c r="L304" s="26">
        <f t="shared" si="86"/>
        <v>0</v>
      </c>
      <c r="M304" s="26">
        <f t="shared" si="86"/>
        <v>3.1199295</v>
      </c>
      <c r="N304" s="26">
        <f t="shared" si="86"/>
        <v>0</v>
      </c>
      <c r="O304" s="26">
        <f t="shared" si="86"/>
        <v>56.111577959999991</v>
      </c>
      <c r="P304" s="26">
        <f t="shared" si="86"/>
        <v>0</v>
      </c>
      <c r="Q304" s="26">
        <f t="shared" si="86"/>
        <v>61.537058999999992</v>
      </c>
      <c r="R304" s="26">
        <f t="shared" si="86"/>
        <v>13.693575000000001</v>
      </c>
      <c r="S304" s="27">
        <v>1</v>
      </c>
      <c r="T304" s="10" t="s">
        <v>33</v>
      </c>
    </row>
    <row r="305" spans="1:20" ht="31.5" x14ac:dyDescent="0.25">
      <c r="A305" s="44" t="s">
        <v>575</v>
      </c>
      <c r="B305" s="45" t="s">
        <v>576</v>
      </c>
      <c r="C305" s="70" t="s">
        <v>577</v>
      </c>
      <c r="D305" s="48">
        <v>0.92619236399999993</v>
      </c>
      <c r="E305" s="47">
        <v>0</v>
      </c>
      <c r="F305" s="48">
        <v>0.92619236399999993</v>
      </c>
      <c r="G305" s="48">
        <f t="shared" ref="G305:H325" si="87">I305+K305+M305+O305</f>
        <v>0.92619236399999993</v>
      </c>
      <c r="H305" s="48">
        <f t="shared" si="87"/>
        <v>0</v>
      </c>
      <c r="I305" s="48">
        <v>0</v>
      </c>
      <c r="J305" s="48">
        <v>0</v>
      </c>
      <c r="K305" s="48">
        <v>0</v>
      </c>
      <c r="L305" s="48">
        <v>0</v>
      </c>
      <c r="M305" s="48">
        <v>0.92619236399999993</v>
      </c>
      <c r="N305" s="48">
        <v>0</v>
      </c>
      <c r="O305" s="48">
        <v>0</v>
      </c>
      <c r="P305" s="48">
        <v>0</v>
      </c>
      <c r="Q305" s="48">
        <f t="shared" ref="Q305:Q325" si="88">F305-H305</f>
        <v>0.92619236399999993</v>
      </c>
      <c r="R305" s="48">
        <f t="shared" ref="R305:R325" si="89">H305-(I305)</f>
        <v>0</v>
      </c>
      <c r="S305" s="50">
        <v>0</v>
      </c>
      <c r="T305" s="51" t="s">
        <v>33</v>
      </c>
    </row>
    <row r="306" spans="1:20" ht="31.5" x14ac:dyDescent="0.25">
      <c r="A306" s="44" t="s">
        <v>575</v>
      </c>
      <c r="B306" s="45" t="s">
        <v>578</v>
      </c>
      <c r="C306" s="70" t="s">
        <v>579</v>
      </c>
      <c r="D306" s="48">
        <v>3.7868692560000001</v>
      </c>
      <c r="E306" s="47">
        <v>0</v>
      </c>
      <c r="F306" s="48">
        <v>3.7868692560000001</v>
      </c>
      <c r="G306" s="48">
        <f t="shared" si="87"/>
        <v>3.7868692560000001</v>
      </c>
      <c r="H306" s="48">
        <f t="shared" si="87"/>
        <v>0</v>
      </c>
      <c r="I306" s="48">
        <v>0</v>
      </c>
      <c r="J306" s="48">
        <v>0</v>
      </c>
      <c r="K306" s="48">
        <v>0</v>
      </c>
      <c r="L306" s="48">
        <v>0</v>
      </c>
      <c r="M306" s="48">
        <v>0</v>
      </c>
      <c r="N306" s="48">
        <v>0</v>
      </c>
      <c r="O306" s="48">
        <v>3.7868692560000001</v>
      </c>
      <c r="P306" s="48">
        <v>0</v>
      </c>
      <c r="Q306" s="48">
        <f t="shared" si="88"/>
        <v>3.7868692560000001</v>
      </c>
      <c r="R306" s="48">
        <f t="shared" si="89"/>
        <v>0</v>
      </c>
      <c r="S306" s="50">
        <v>0</v>
      </c>
      <c r="T306" s="51" t="s">
        <v>33</v>
      </c>
    </row>
    <row r="307" spans="1:20" ht="31.5" x14ac:dyDescent="0.25">
      <c r="A307" s="44" t="s">
        <v>575</v>
      </c>
      <c r="B307" s="45" t="s">
        <v>580</v>
      </c>
      <c r="C307" s="70" t="s">
        <v>581</v>
      </c>
      <c r="D307" s="48">
        <v>39.775086731999998</v>
      </c>
      <c r="E307" s="47">
        <v>12.486000000000001</v>
      </c>
      <c r="F307" s="48">
        <v>27.289086731999998</v>
      </c>
      <c r="G307" s="48">
        <f t="shared" si="87"/>
        <v>13.142461895999999</v>
      </c>
      <c r="H307" s="48">
        <f t="shared" si="87"/>
        <v>13.207974999999999</v>
      </c>
      <c r="I307" s="48">
        <v>0</v>
      </c>
      <c r="J307" s="48">
        <v>13.207974999999999</v>
      </c>
      <c r="K307" s="48">
        <v>0</v>
      </c>
      <c r="L307" s="48">
        <v>0</v>
      </c>
      <c r="M307" s="48">
        <v>0</v>
      </c>
      <c r="N307" s="48">
        <v>0</v>
      </c>
      <c r="O307" s="48">
        <v>13.142461895999999</v>
      </c>
      <c r="P307" s="48">
        <v>0</v>
      </c>
      <c r="Q307" s="48">
        <f t="shared" si="88"/>
        <v>14.081111731999998</v>
      </c>
      <c r="R307" s="48">
        <f t="shared" si="89"/>
        <v>13.207974999999999</v>
      </c>
      <c r="S307" s="50">
        <v>1</v>
      </c>
      <c r="T307" s="51" t="s">
        <v>174</v>
      </c>
    </row>
    <row r="308" spans="1:20" ht="31.5" x14ac:dyDescent="0.25">
      <c r="A308" s="44" t="s">
        <v>575</v>
      </c>
      <c r="B308" s="45" t="s">
        <v>582</v>
      </c>
      <c r="C308" s="70" t="s">
        <v>583</v>
      </c>
      <c r="D308" s="48">
        <v>2.7032145839999999</v>
      </c>
      <c r="E308" s="47">
        <v>0</v>
      </c>
      <c r="F308" s="48">
        <v>2.7032145839999999</v>
      </c>
      <c r="G308" s="48">
        <f t="shared" si="87"/>
        <v>2.7032145839999999</v>
      </c>
      <c r="H308" s="48">
        <f t="shared" si="87"/>
        <v>0</v>
      </c>
      <c r="I308" s="48">
        <v>0</v>
      </c>
      <c r="J308" s="48">
        <v>0</v>
      </c>
      <c r="K308" s="48">
        <v>0</v>
      </c>
      <c r="L308" s="48">
        <v>0</v>
      </c>
      <c r="M308" s="48">
        <v>0</v>
      </c>
      <c r="N308" s="48">
        <v>0</v>
      </c>
      <c r="O308" s="48">
        <v>2.7032145839999999</v>
      </c>
      <c r="P308" s="48">
        <v>0</v>
      </c>
      <c r="Q308" s="48">
        <f t="shared" si="88"/>
        <v>2.7032145839999999</v>
      </c>
      <c r="R308" s="48">
        <f t="shared" si="89"/>
        <v>0</v>
      </c>
      <c r="S308" s="50">
        <v>0</v>
      </c>
      <c r="T308" s="51" t="s">
        <v>33</v>
      </c>
    </row>
    <row r="309" spans="1:20" x14ac:dyDescent="0.25">
      <c r="A309" s="44" t="s">
        <v>575</v>
      </c>
      <c r="B309" s="45" t="s">
        <v>584</v>
      </c>
      <c r="C309" s="70" t="s">
        <v>585</v>
      </c>
      <c r="D309" s="48">
        <v>2.2764967199999999</v>
      </c>
      <c r="E309" s="47">
        <v>0</v>
      </c>
      <c r="F309" s="48">
        <v>2.2764967199999999</v>
      </c>
      <c r="G309" s="48">
        <f t="shared" si="87"/>
        <v>2.2764967199999999</v>
      </c>
      <c r="H309" s="48">
        <f t="shared" si="87"/>
        <v>0</v>
      </c>
      <c r="I309" s="48">
        <v>0</v>
      </c>
      <c r="J309" s="48">
        <v>0</v>
      </c>
      <c r="K309" s="48">
        <v>0</v>
      </c>
      <c r="L309" s="48">
        <v>0</v>
      </c>
      <c r="M309" s="48">
        <v>0</v>
      </c>
      <c r="N309" s="48">
        <v>0</v>
      </c>
      <c r="O309" s="48">
        <v>2.2764967199999999</v>
      </c>
      <c r="P309" s="48">
        <v>0</v>
      </c>
      <c r="Q309" s="48">
        <f t="shared" si="88"/>
        <v>2.2764967199999999</v>
      </c>
      <c r="R309" s="48">
        <f t="shared" si="89"/>
        <v>0</v>
      </c>
      <c r="S309" s="50">
        <v>0</v>
      </c>
      <c r="T309" s="51" t="s">
        <v>33</v>
      </c>
    </row>
    <row r="310" spans="1:20" ht="47.25" x14ac:dyDescent="0.25">
      <c r="A310" s="44" t="s">
        <v>575</v>
      </c>
      <c r="B310" s="45" t="s">
        <v>586</v>
      </c>
      <c r="C310" s="70" t="s">
        <v>587</v>
      </c>
      <c r="D310" s="48">
        <v>5.8905981719999989</v>
      </c>
      <c r="E310" s="47">
        <v>0</v>
      </c>
      <c r="F310" s="48">
        <v>5.8905981719999989</v>
      </c>
      <c r="G310" s="48">
        <f t="shared" si="87"/>
        <v>5.8905981719999989</v>
      </c>
      <c r="H310" s="48">
        <f t="shared" si="87"/>
        <v>0</v>
      </c>
      <c r="I310" s="48">
        <v>0</v>
      </c>
      <c r="J310" s="48">
        <v>0</v>
      </c>
      <c r="K310" s="48">
        <v>0</v>
      </c>
      <c r="L310" s="48">
        <v>0</v>
      </c>
      <c r="M310" s="48">
        <v>0</v>
      </c>
      <c r="N310" s="48">
        <v>0</v>
      </c>
      <c r="O310" s="48">
        <v>5.8905981719999989</v>
      </c>
      <c r="P310" s="48">
        <v>0</v>
      </c>
      <c r="Q310" s="48">
        <f t="shared" si="88"/>
        <v>5.8905981719999989</v>
      </c>
      <c r="R310" s="48">
        <f t="shared" si="89"/>
        <v>0</v>
      </c>
      <c r="S310" s="50">
        <v>0</v>
      </c>
      <c r="T310" s="51" t="s">
        <v>33</v>
      </c>
    </row>
    <row r="311" spans="1:20" ht="31.5" x14ac:dyDescent="0.25">
      <c r="A311" s="44" t="s">
        <v>575</v>
      </c>
      <c r="B311" s="45" t="s">
        <v>588</v>
      </c>
      <c r="C311" s="70" t="s">
        <v>589</v>
      </c>
      <c r="D311" s="48">
        <v>9.2698908479999993</v>
      </c>
      <c r="E311" s="47">
        <v>0</v>
      </c>
      <c r="F311" s="48">
        <v>9.2698908479999993</v>
      </c>
      <c r="G311" s="48">
        <f t="shared" si="87"/>
        <v>9.2698908479999993</v>
      </c>
      <c r="H311" s="48">
        <f t="shared" si="87"/>
        <v>0</v>
      </c>
      <c r="I311" s="48">
        <v>0</v>
      </c>
      <c r="J311" s="48">
        <v>0</v>
      </c>
      <c r="K311" s="48">
        <v>0</v>
      </c>
      <c r="L311" s="48">
        <v>0</v>
      </c>
      <c r="M311" s="48">
        <v>0</v>
      </c>
      <c r="N311" s="48">
        <v>0</v>
      </c>
      <c r="O311" s="48">
        <v>9.2698908479999993</v>
      </c>
      <c r="P311" s="48">
        <v>0</v>
      </c>
      <c r="Q311" s="48">
        <f t="shared" si="88"/>
        <v>9.2698908479999993</v>
      </c>
      <c r="R311" s="48">
        <f t="shared" si="89"/>
        <v>0</v>
      </c>
      <c r="S311" s="50">
        <v>0</v>
      </c>
      <c r="T311" s="51" t="s">
        <v>33</v>
      </c>
    </row>
    <row r="312" spans="1:20" ht="31.5" x14ac:dyDescent="0.25">
      <c r="A312" s="44" t="s">
        <v>575</v>
      </c>
      <c r="B312" s="45" t="s">
        <v>590</v>
      </c>
      <c r="C312" s="70" t="s">
        <v>591</v>
      </c>
      <c r="D312" s="48">
        <v>2.5742319720000002</v>
      </c>
      <c r="E312" s="47">
        <v>0</v>
      </c>
      <c r="F312" s="48">
        <v>2.5742319720000002</v>
      </c>
      <c r="G312" s="48">
        <f t="shared" si="87"/>
        <v>2.5742319720000002</v>
      </c>
      <c r="H312" s="48">
        <f t="shared" si="87"/>
        <v>0</v>
      </c>
      <c r="I312" s="48">
        <v>0</v>
      </c>
      <c r="J312" s="48">
        <v>0</v>
      </c>
      <c r="K312" s="48">
        <v>0</v>
      </c>
      <c r="L312" s="48">
        <v>0</v>
      </c>
      <c r="M312" s="48">
        <v>0</v>
      </c>
      <c r="N312" s="48">
        <v>0</v>
      </c>
      <c r="O312" s="48">
        <v>2.5742319720000002</v>
      </c>
      <c r="P312" s="48">
        <v>0</v>
      </c>
      <c r="Q312" s="48">
        <f t="shared" si="88"/>
        <v>2.5742319720000002</v>
      </c>
      <c r="R312" s="48">
        <f t="shared" si="89"/>
        <v>0</v>
      </c>
      <c r="S312" s="50">
        <v>0</v>
      </c>
      <c r="T312" s="51" t="s">
        <v>33</v>
      </c>
    </row>
    <row r="313" spans="1:20" ht="47.25" x14ac:dyDescent="0.25">
      <c r="A313" s="44" t="s">
        <v>575</v>
      </c>
      <c r="B313" s="45" t="s">
        <v>592</v>
      </c>
      <c r="C313" s="70" t="s">
        <v>593</v>
      </c>
      <c r="D313" s="48">
        <v>3.7114088159999996</v>
      </c>
      <c r="E313" s="47">
        <v>0</v>
      </c>
      <c r="F313" s="48">
        <v>3.7114088159999996</v>
      </c>
      <c r="G313" s="48">
        <f t="shared" si="87"/>
        <v>3.7114088159999996</v>
      </c>
      <c r="H313" s="48">
        <f t="shared" si="87"/>
        <v>0</v>
      </c>
      <c r="I313" s="48">
        <v>0</v>
      </c>
      <c r="J313" s="48">
        <v>0</v>
      </c>
      <c r="K313" s="48">
        <v>0</v>
      </c>
      <c r="L313" s="48">
        <v>0</v>
      </c>
      <c r="M313" s="48">
        <v>0</v>
      </c>
      <c r="N313" s="48">
        <v>0</v>
      </c>
      <c r="O313" s="48">
        <v>3.7114088159999996</v>
      </c>
      <c r="P313" s="48">
        <v>0</v>
      </c>
      <c r="Q313" s="48">
        <f t="shared" si="88"/>
        <v>3.7114088159999996</v>
      </c>
      <c r="R313" s="48">
        <f t="shared" si="89"/>
        <v>0</v>
      </c>
      <c r="S313" s="50">
        <v>0</v>
      </c>
      <c r="T313" s="51" t="s">
        <v>33</v>
      </c>
    </row>
    <row r="314" spans="1:20" ht="31.5" x14ac:dyDescent="0.25">
      <c r="A314" s="44" t="s">
        <v>575</v>
      </c>
      <c r="B314" s="45" t="s">
        <v>594</v>
      </c>
      <c r="C314" s="70" t="s">
        <v>595</v>
      </c>
      <c r="D314" s="48">
        <v>2.5503486719999997</v>
      </c>
      <c r="E314" s="47">
        <v>0</v>
      </c>
      <c r="F314" s="48">
        <v>2.5503486719999997</v>
      </c>
      <c r="G314" s="48">
        <f t="shared" si="87"/>
        <v>2.5503486719999997</v>
      </c>
      <c r="H314" s="48">
        <f t="shared" si="87"/>
        <v>0</v>
      </c>
      <c r="I314" s="48">
        <v>0</v>
      </c>
      <c r="J314" s="48">
        <v>0</v>
      </c>
      <c r="K314" s="48">
        <v>0</v>
      </c>
      <c r="L314" s="48">
        <v>0</v>
      </c>
      <c r="M314" s="48">
        <v>0</v>
      </c>
      <c r="N314" s="48">
        <v>0</v>
      </c>
      <c r="O314" s="48">
        <v>2.5503486719999997</v>
      </c>
      <c r="P314" s="48">
        <v>0</v>
      </c>
      <c r="Q314" s="48">
        <f t="shared" si="88"/>
        <v>2.5503486719999997</v>
      </c>
      <c r="R314" s="48">
        <f t="shared" si="89"/>
        <v>0</v>
      </c>
      <c r="S314" s="50">
        <v>0</v>
      </c>
      <c r="T314" s="51" t="s">
        <v>33</v>
      </c>
    </row>
    <row r="315" spans="1:20" ht="31.5" x14ac:dyDescent="0.25">
      <c r="A315" s="44" t="s">
        <v>575</v>
      </c>
      <c r="B315" s="45" t="s">
        <v>596</v>
      </c>
      <c r="C315" s="70" t="s">
        <v>597</v>
      </c>
      <c r="D315" s="48">
        <v>0.81275551199999996</v>
      </c>
      <c r="E315" s="47">
        <v>0</v>
      </c>
      <c r="F315" s="48">
        <v>0.81275551199999996</v>
      </c>
      <c r="G315" s="48">
        <f t="shared" si="87"/>
        <v>0.81275551199999996</v>
      </c>
      <c r="H315" s="48">
        <f t="shared" si="87"/>
        <v>0</v>
      </c>
      <c r="I315" s="48">
        <v>0</v>
      </c>
      <c r="J315" s="48">
        <v>0</v>
      </c>
      <c r="K315" s="48">
        <v>0</v>
      </c>
      <c r="L315" s="48">
        <v>0</v>
      </c>
      <c r="M315" s="48">
        <v>0.81275551199999996</v>
      </c>
      <c r="N315" s="48">
        <v>0</v>
      </c>
      <c r="O315" s="48">
        <v>0</v>
      </c>
      <c r="P315" s="48">
        <v>0</v>
      </c>
      <c r="Q315" s="48">
        <f t="shared" si="88"/>
        <v>0.81275551199999996</v>
      </c>
      <c r="R315" s="48">
        <f t="shared" si="89"/>
        <v>0</v>
      </c>
      <c r="S315" s="50">
        <v>0</v>
      </c>
      <c r="T315" s="51" t="s">
        <v>33</v>
      </c>
    </row>
    <row r="316" spans="1:20" ht="47.25" x14ac:dyDescent="0.25">
      <c r="A316" s="44" t="s">
        <v>575</v>
      </c>
      <c r="B316" s="45" t="s">
        <v>598</v>
      </c>
      <c r="C316" s="70" t="s">
        <v>599</v>
      </c>
      <c r="D316" s="48">
        <v>1.53269568</v>
      </c>
      <c r="E316" s="47">
        <v>0</v>
      </c>
      <c r="F316" s="48">
        <v>1.53269568</v>
      </c>
      <c r="G316" s="48">
        <f t="shared" si="87"/>
        <v>0.73814835600000006</v>
      </c>
      <c r="H316" s="48">
        <f t="shared" si="87"/>
        <v>0</v>
      </c>
      <c r="I316" s="48">
        <v>0</v>
      </c>
      <c r="J316" s="48">
        <v>0</v>
      </c>
      <c r="K316" s="48">
        <v>0</v>
      </c>
      <c r="L316" s="48">
        <v>0</v>
      </c>
      <c r="M316" s="48">
        <v>0.73814835600000006</v>
      </c>
      <c r="N316" s="48">
        <v>0</v>
      </c>
      <c r="O316" s="48">
        <v>0</v>
      </c>
      <c r="P316" s="48">
        <v>0</v>
      </c>
      <c r="Q316" s="48">
        <f t="shared" si="88"/>
        <v>1.53269568</v>
      </c>
      <c r="R316" s="48">
        <f t="shared" si="89"/>
        <v>0</v>
      </c>
      <c r="S316" s="50">
        <v>0</v>
      </c>
      <c r="T316" s="51" t="s">
        <v>33</v>
      </c>
    </row>
    <row r="317" spans="1:20" ht="47.25" x14ac:dyDescent="0.25">
      <c r="A317" s="44" t="s">
        <v>575</v>
      </c>
      <c r="B317" s="45" t="s">
        <v>600</v>
      </c>
      <c r="C317" s="70" t="s">
        <v>601</v>
      </c>
      <c r="D317" s="48">
        <v>1.41786492</v>
      </c>
      <c r="E317" s="47">
        <v>0</v>
      </c>
      <c r="F317" s="48">
        <v>1.41786492</v>
      </c>
      <c r="G317" s="48">
        <f t="shared" si="87"/>
        <v>1.41786492</v>
      </c>
      <c r="H317" s="48">
        <f t="shared" si="87"/>
        <v>0</v>
      </c>
      <c r="I317" s="48">
        <v>0</v>
      </c>
      <c r="J317" s="48">
        <v>0</v>
      </c>
      <c r="K317" s="48">
        <v>0</v>
      </c>
      <c r="L317" s="48">
        <v>0</v>
      </c>
      <c r="M317" s="48">
        <v>0</v>
      </c>
      <c r="N317" s="48">
        <v>0</v>
      </c>
      <c r="O317" s="48">
        <v>1.41786492</v>
      </c>
      <c r="P317" s="48">
        <v>0</v>
      </c>
      <c r="Q317" s="48">
        <f t="shared" si="88"/>
        <v>1.41786492</v>
      </c>
      <c r="R317" s="48">
        <f t="shared" si="89"/>
        <v>0</v>
      </c>
      <c r="S317" s="50">
        <v>0</v>
      </c>
      <c r="T317" s="51" t="s">
        <v>33</v>
      </c>
    </row>
    <row r="318" spans="1:20" ht="31.5" x14ac:dyDescent="0.25">
      <c r="A318" s="44" t="s">
        <v>575</v>
      </c>
      <c r="B318" s="45" t="s">
        <v>602</v>
      </c>
      <c r="C318" s="70" t="s">
        <v>603</v>
      </c>
      <c r="D318" s="48">
        <v>0.64283326799999996</v>
      </c>
      <c r="E318" s="47">
        <v>0</v>
      </c>
      <c r="F318" s="48">
        <v>0.64283326799999996</v>
      </c>
      <c r="G318" s="48">
        <f t="shared" si="87"/>
        <v>0.64283326799999996</v>
      </c>
      <c r="H318" s="48">
        <f t="shared" si="87"/>
        <v>0</v>
      </c>
      <c r="I318" s="48">
        <v>0</v>
      </c>
      <c r="J318" s="48">
        <v>0</v>
      </c>
      <c r="K318" s="48">
        <v>0</v>
      </c>
      <c r="L318" s="48">
        <v>0</v>
      </c>
      <c r="M318" s="48">
        <v>0.64283326799999996</v>
      </c>
      <c r="N318" s="48">
        <v>0</v>
      </c>
      <c r="O318" s="48">
        <v>0</v>
      </c>
      <c r="P318" s="48">
        <v>0</v>
      </c>
      <c r="Q318" s="48">
        <f t="shared" si="88"/>
        <v>0.64283326799999996</v>
      </c>
      <c r="R318" s="48">
        <f t="shared" si="89"/>
        <v>0</v>
      </c>
      <c r="S318" s="50">
        <v>0</v>
      </c>
      <c r="T318" s="51" t="s">
        <v>33</v>
      </c>
    </row>
    <row r="319" spans="1:20" ht="31.5" x14ac:dyDescent="0.25">
      <c r="A319" s="44" t="s">
        <v>575</v>
      </c>
      <c r="B319" s="45" t="s">
        <v>604</v>
      </c>
      <c r="C319" s="70" t="s">
        <v>605</v>
      </c>
      <c r="D319" s="48">
        <v>1.3013168640000001</v>
      </c>
      <c r="E319" s="47">
        <v>0</v>
      </c>
      <c r="F319" s="48">
        <v>1.3013168640000001</v>
      </c>
      <c r="G319" s="48">
        <f t="shared" si="87"/>
        <v>1.3013168640000001</v>
      </c>
      <c r="H319" s="48">
        <f t="shared" si="87"/>
        <v>0</v>
      </c>
      <c r="I319" s="48">
        <v>0</v>
      </c>
      <c r="J319" s="48">
        <v>0</v>
      </c>
      <c r="K319" s="48">
        <v>0</v>
      </c>
      <c r="L319" s="48">
        <v>0</v>
      </c>
      <c r="M319" s="48">
        <v>0</v>
      </c>
      <c r="N319" s="48">
        <v>0</v>
      </c>
      <c r="O319" s="48">
        <v>1.3013168640000001</v>
      </c>
      <c r="P319" s="48">
        <v>0</v>
      </c>
      <c r="Q319" s="48">
        <f t="shared" si="88"/>
        <v>1.3013168640000001</v>
      </c>
      <c r="R319" s="48">
        <f t="shared" si="89"/>
        <v>0</v>
      </c>
      <c r="S319" s="50">
        <v>0</v>
      </c>
      <c r="T319" s="51" t="s">
        <v>33</v>
      </c>
    </row>
    <row r="320" spans="1:20" ht="31.5" x14ac:dyDescent="0.25">
      <c r="A320" s="44" t="s">
        <v>575</v>
      </c>
      <c r="B320" s="45" t="s">
        <v>606</v>
      </c>
      <c r="C320" s="70" t="s">
        <v>607</v>
      </c>
      <c r="D320" s="48">
        <v>1.4147625479999999</v>
      </c>
      <c r="E320" s="47">
        <v>0</v>
      </c>
      <c r="F320" s="48">
        <v>1.4147625479999999</v>
      </c>
      <c r="G320" s="48">
        <f t="shared" si="87"/>
        <v>1.4147625479999999</v>
      </c>
      <c r="H320" s="48">
        <f t="shared" si="87"/>
        <v>0</v>
      </c>
      <c r="I320" s="48">
        <v>0</v>
      </c>
      <c r="J320" s="48">
        <v>0</v>
      </c>
      <c r="K320" s="48">
        <v>0</v>
      </c>
      <c r="L320" s="48">
        <v>0</v>
      </c>
      <c r="M320" s="48">
        <v>0</v>
      </c>
      <c r="N320" s="48">
        <v>0</v>
      </c>
      <c r="O320" s="48">
        <v>1.4147625479999999</v>
      </c>
      <c r="P320" s="48">
        <v>0</v>
      </c>
      <c r="Q320" s="48">
        <f t="shared" si="88"/>
        <v>1.4147625479999999</v>
      </c>
      <c r="R320" s="48">
        <f t="shared" si="89"/>
        <v>0</v>
      </c>
      <c r="S320" s="50">
        <v>0</v>
      </c>
      <c r="T320" s="51" t="s">
        <v>33</v>
      </c>
    </row>
    <row r="321" spans="1:20" ht="31.5" x14ac:dyDescent="0.25">
      <c r="A321" s="44" t="s">
        <v>575</v>
      </c>
      <c r="B321" s="45" t="s">
        <v>608</v>
      </c>
      <c r="C321" s="70" t="s">
        <v>609</v>
      </c>
      <c r="D321" s="48">
        <v>3.1260375360000001</v>
      </c>
      <c r="E321" s="47">
        <v>0</v>
      </c>
      <c r="F321" s="48">
        <v>3.1260375360000001</v>
      </c>
      <c r="G321" s="48">
        <f t="shared" si="87"/>
        <v>3.1260375360000001</v>
      </c>
      <c r="H321" s="48">
        <f t="shared" si="87"/>
        <v>0</v>
      </c>
      <c r="I321" s="48">
        <v>0</v>
      </c>
      <c r="J321" s="48">
        <v>0</v>
      </c>
      <c r="K321" s="48">
        <v>0</v>
      </c>
      <c r="L321" s="48">
        <v>0</v>
      </c>
      <c r="M321" s="48">
        <v>0</v>
      </c>
      <c r="N321" s="48">
        <v>0</v>
      </c>
      <c r="O321" s="48">
        <v>3.1260375360000001</v>
      </c>
      <c r="P321" s="48">
        <v>0</v>
      </c>
      <c r="Q321" s="48">
        <f t="shared" si="88"/>
        <v>3.1260375360000001</v>
      </c>
      <c r="R321" s="48">
        <f t="shared" si="89"/>
        <v>0</v>
      </c>
      <c r="S321" s="50">
        <v>0</v>
      </c>
      <c r="T321" s="51" t="s">
        <v>33</v>
      </c>
    </row>
    <row r="322" spans="1:20" ht="47.25" x14ac:dyDescent="0.25">
      <c r="A322" s="44" t="s">
        <v>575</v>
      </c>
      <c r="B322" s="45" t="s">
        <v>610</v>
      </c>
      <c r="C322" s="70" t="s">
        <v>611</v>
      </c>
      <c r="D322" s="48">
        <v>0.48605733599999995</v>
      </c>
      <c r="E322" s="47">
        <v>0</v>
      </c>
      <c r="F322" s="48">
        <v>0.48605733599999995</v>
      </c>
      <c r="G322" s="48">
        <f t="shared" si="87"/>
        <v>0.48605733599999995</v>
      </c>
      <c r="H322" s="48">
        <f t="shared" si="87"/>
        <v>0</v>
      </c>
      <c r="I322" s="48">
        <v>0</v>
      </c>
      <c r="J322" s="48">
        <v>0</v>
      </c>
      <c r="K322" s="48">
        <v>0.48605733599999995</v>
      </c>
      <c r="L322" s="48">
        <v>0</v>
      </c>
      <c r="M322" s="48">
        <v>0</v>
      </c>
      <c r="N322" s="48">
        <v>0</v>
      </c>
      <c r="O322" s="48">
        <v>0</v>
      </c>
      <c r="P322" s="48">
        <v>0</v>
      </c>
      <c r="Q322" s="48">
        <f t="shared" si="88"/>
        <v>0.48605733599999995</v>
      </c>
      <c r="R322" s="48">
        <f t="shared" si="89"/>
        <v>0</v>
      </c>
      <c r="S322" s="50">
        <v>0</v>
      </c>
      <c r="T322" s="51" t="s">
        <v>33</v>
      </c>
    </row>
    <row r="323" spans="1:20" ht="31.5" x14ac:dyDescent="0.25">
      <c r="A323" s="44" t="s">
        <v>575</v>
      </c>
      <c r="B323" s="45" t="s">
        <v>612</v>
      </c>
      <c r="C323" s="70" t="s">
        <v>613</v>
      </c>
      <c r="D323" s="48">
        <v>0.31728820800000002</v>
      </c>
      <c r="E323" s="47">
        <v>0</v>
      </c>
      <c r="F323" s="48">
        <v>0.31728820800000002</v>
      </c>
      <c r="G323" s="48">
        <f t="shared" si="87"/>
        <v>0.31728820800000002</v>
      </c>
      <c r="H323" s="48">
        <f t="shared" si="87"/>
        <v>0.26950000000000002</v>
      </c>
      <c r="I323" s="48">
        <v>0</v>
      </c>
      <c r="J323" s="48">
        <v>0.26950000000000002</v>
      </c>
      <c r="K323" s="48">
        <v>0.31728820800000002</v>
      </c>
      <c r="L323" s="48">
        <v>0</v>
      </c>
      <c r="M323" s="48">
        <v>0</v>
      </c>
      <c r="N323" s="48">
        <v>0</v>
      </c>
      <c r="O323" s="48">
        <v>0</v>
      </c>
      <c r="P323" s="48">
        <v>0</v>
      </c>
      <c r="Q323" s="48">
        <f t="shared" si="88"/>
        <v>4.7788207999999999E-2</v>
      </c>
      <c r="R323" s="48">
        <f t="shared" si="89"/>
        <v>0.26950000000000002</v>
      </c>
      <c r="S323" s="50">
        <v>1</v>
      </c>
      <c r="T323" s="51" t="s">
        <v>174</v>
      </c>
    </row>
    <row r="324" spans="1:20" ht="31.5" x14ac:dyDescent="0.25">
      <c r="A324" s="44" t="s">
        <v>575</v>
      </c>
      <c r="B324" s="45" t="s">
        <v>614</v>
      </c>
      <c r="C324" s="70" t="s">
        <v>615</v>
      </c>
      <c r="D324" s="48">
        <v>0.25460883599999995</v>
      </c>
      <c r="E324" s="47">
        <v>0</v>
      </c>
      <c r="F324" s="48">
        <v>0.25460883599999995</v>
      </c>
      <c r="G324" s="48">
        <f t="shared" si="87"/>
        <v>0.25460883599999995</v>
      </c>
      <c r="H324" s="48">
        <f t="shared" si="87"/>
        <v>0.21609999999999999</v>
      </c>
      <c r="I324" s="48">
        <v>0</v>
      </c>
      <c r="J324" s="48">
        <v>0.21609999999999999</v>
      </c>
      <c r="K324" s="48">
        <v>0.25460883599999995</v>
      </c>
      <c r="L324" s="48">
        <v>0</v>
      </c>
      <c r="M324" s="48">
        <v>0</v>
      </c>
      <c r="N324" s="48">
        <v>0</v>
      </c>
      <c r="O324" s="48">
        <v>0</v>
      </c>
      <c r="P324" s="48">
        <v>0</v>
      </c>
      <c r="Q324" s="48">
        <f t="shared" si="88"/>
        <v>3.8508835999999963E-2</v>
      </c>
      <c r="R324" s="48">
        <f t="shared" si="89"/>
        <v>0.21609999999999999</v>
      </c>
      <c r="S324" s="50">
        <v>1</v>
      </c>
      <c r="T324" s="51" t="s">
        <v>174</v>
      </c>
    </row>
    <row r="325" spans="1:20" ht="31.5" x14ac:dyDescent="0.25">
      <c r="A325" s="44" t="s">
        <v>575</v>
      </c>
      <c r="B325" s="45" t="s">
        <v>616</v>
      </c>
      <c r="C325" s="70" t="s">
        <v>617</v>
      </c>
      <c r="D325" s="48">
        <v>2.946075156</v>
      </c>
      <c r="E325" s="47">
        <v>0</v>
      </c>
      <c r="F325" s="48">
        <v>2.946075156</v>
      </c>
      <c r="G325" s="48">
        <f t="shared" si="87"/>
        <v>2.946075156</v>
      </c>
      <c r="H325" s="48">
        <f t="shared" si="87"/>
        <v>0</v>
      </c>
      <c r="I325" s="48">
        <v>0</v>
      </c>
      <c r="J325" s="48">
        <v>0</v>
      </c>
      <c r="K325" s="48">
        <v>0</v>
      </c>
      <c r="L325" s="48">
        <v>0</v>
      </c>
      <c r="M325" s="48">
        <v>0</v>
      </c>
      <c r="N325" s="48">
        <v>0</v>
      </c>
      <c r="O325" s="48">
        <v>2.946075156</v>
      </c>
      <c r="P325" s="48">
        <v>0</v>
      </c>
      <c r="Q325" s="48">
        <f t="shared" si="88"/>
        <v>2.946075156</v>
      </c>
      <c r="R325" s="48">
        <f t="shared" si="89"/>
        <v>0</v>
      </c>
      <c r="S325" s="50">
        <v>0</v>
      </c>
      <c r="T325" s="51" t="s">
        <v>33</v>
      </c>
    </row>
    <row r="326" spans="1:20" ht="47.25" x14ac:dyDescent="0.25">
      <c r="A326" s="60" t="s">
        <v>575</v>
      </c>
      <c r="B326" s="87" t="s">
        <v>618</v>
      </c>
      <c r="C326" s="43" t="s">
        <v>619</v>
      </c>
      <c r="D326" s="33" t="s">
        <v>33</v>
      </c>
      <c r="E326" s="42" t="s">
        <v>33</v>
      </c>
      <c r="F326" s="33" t="s">
        <v>33</v>
      </c>
      <c r="G326" s="33" t="s">
        <v>33</v>
      </c>
      <c r="H326" s="33">
        <f>J326+L326+N326+P326</f>
        <v>1.040292</v>
      </c>
      <c r="I326" s="33" t="s">
        <v>33</v>
      </c>
      <c r="J326" s="33">
        <v>1.040292</v>
      </c>
      <c r="K326" s="33" t="s">
        <v>33</v>
      </c>
      <c r="L326" s="33">
        <v>0</v>
      </c>
      <c r="M326" s="33" t="s">
        <v>33</v>
      </c>
      <c r="N326" s="33">
        <v>0</v>
      </c>
      <c r="O326" s="33" t="s">
        <v>33</v>
      </c>
      <c r="P326" s="33">
        <v>0</v>
      </c>
      <c r="Q326" s="33" t="s">
        <v>33</v>
      </c>
      <c r="R326" s="33" t="s">
        <v>33</v>
      </c>
      <c r="S326" s="34" t="s">
        <v>33</v>
      </c>
      <c r="T326" s="35" t="s">
        <v>620</v>
      </c>
    </row>
    <row r="327" spans="1:20" x14ac:dyDescent="0.25">
      <c r="A327" s="23" t="s">
        <v>621</v>
      </c>
      <c r="B327" s="28" t="s">
        <v>622</v>
      </c>
      <c r="C327" s="25" t="s">
        <v>32</v>
      </c>
      <c r="D327" s="26">
        <f t="shared" ref="D327:R327" si="90">SUM(D328,D354,D364,D420,D427,D434,D435)</f>
        <v>7859.8572473364284</v>
      </c>
      <c r="E327" s="26">
        <f t="shared" si="90"/>
        <v>3358.4870237783875</v>
      </c>
      <c r="F327" s="26">
        <f t="shared" si="90"/>
        <v>4501.3702235580413</v>
      </c>
      <c r="G327" s="26">
        <f t="shared" si="90"/>
        <v>1409.6907315236003</v>
      </c>
      <c r="H327" s="26">
        <f t="shared" si="90"/>
        <v>86.972179030000007</v>
      </c>
      <c r="I327" s="26">
        <f t="shared" si="90"/>
        <v>218.73375473959999</v>
      </c>
      <c r="J327" s="26">
        <f t="shared" si="90"/>
        <v>86.972179030000007</v>
      </c>
      <c r="K327" s="26">
        <f t="shared" si="90"/>
        <v>35.03661357</v>
      </c>
      <c r="L327" s="26">
        <f t="shared" si="90"/>
        <v>0</v>
      </c>
      <c r="M327" s="26">
        <f t="shared" si="90"/>
        <v>165.89812230720003</v>
      </c>
      <c r="N327" s="26">
        <f t="shared" si="90"/>
        <v>0</v>
      </c>
      <c r="O327" s="26">
        <f t="shared" si="90"/>
        <v>990.02224090680011</v>
      </c>
      <c r="P327" s="26">
        <f t="shared" si="90"/>
        <v>0</v>
      </c>
      <c r="Q327" s="26">
        <f t="shared" si="90"/>
        <v>4421.7278030680418</v>
      </c>
      <c r="R327" s="26">
        <f t="shared" si="90"/>
        <v>-139.09133424959998</v>
      </c>
      <c r="S327" s="27">
        <f t="shared" ref="S327:S341" si="91">R327/(I327)</f>
        <v>-0.63589332343874683</v>
      </c>
      <c r="T327" s="10" t="s">
        <v>33</v>
      </c>
    </row>
    <row r="328" spans="1:20" ht="31.5" x14ac:dyDescent="0.25">
      <c r="A328" s="23" t="s">
        <v>623</v>
      </c>
      <c r="B328" s="28" t="s">
        <v>51</v>
      </c>
      <c r="C328" s="25" t="s">
        <v>32</v>
      </c>
      <c r="D328" s="26">
        <f t="shared" ref="D328:R328" si="92">D329+D332+D335+D353</f>
        <v>256.36993089399999</v>
      </c>
      <c r="E328" s="26">
        <f t="shared" si="92"/>
        <v>180.659304814</v>
      </c>
      <c r="F328" s="26">
        <f t="shared" si="92"/>
        <v>75.710626079999997</v>
      </c>
      <c r="G328" s="26">
        <f t="shared" si="92"/>
        <v>75.710626079999983</v>
      </c>
      <c r="H328" s="26">
        <f t="shared" si="92"/>
        <v>12.491359660000001</v>
      </c>
      <c r="I328" s="26">
        <f t="shared" si="92"/>
        <v>75.710626079999983</v>
      </c>
      <c r="J328" s="26">
        <f t="shared" si="92"/>
        <v>12.491359660000001</v>
      </c>
      <c r="K328" s="26">
        <f t="shared" si="92"/>
        <v>0</v>
      </c>
      <c r="L328" s="26">
        <f t="shared" si="92"/>
        <v>0</v>
      </c>
      <c r="M328" s="26">
        <f t="shared" si="92"/>
        <v>0</v>
      </c>
      <c r="N328" s="26">
        <f t="shared" si="92"/>
        <v>0</v>
      </c>
      <c r="O328" s="26">
        <f t="shared" si="92"/>
        <v>0</v>
      </c>
      <c r="P328" s="26">
        <f t="shared" si="92"/>
        <v>0</v>
      </c>
      <c r="Q328" s="26">
        <f t="shared" si="92"/>
        <v>64.018150820000002</v>
      </c>
      <c r="R328" s="26">
        <f t="shared" si="92"/>
        <v>-64.018150820000002</v>
      </c>
      <c r="S328" s="27">
        <f t="shared" si="91"/>
        <v>-0.84556361682117021</v>
      </c>
      <c r="T328" s="10" t="s">
        <v>33</v>
      </c>
    </row>
    <row r="329" spans="1:20" ht="94.5" x14ac:dyDescent="0.25">
      <c r="A329" s="23" t="s">
        <v>624</v>
      </c>
      <c r="B329" s="28" t="s">
        <v>53</v>
      </c>
      <c r="C329" s="25" t="s">
        <v>32</v>
      </c>
      <c r="D329" s="26">
        <v>0</v>
      </c>
      <c r="E329" s="26">
        <v>0</v>
      </c>
      <c r="F329" s="26">
        <v>0</v>
      </c>
      <c r="G329" s="26">
        <v>0</v>
      </c>
      <c r="H329" s="26">
        <v>0</v>
      </c>
      <c r="I329" s="26">
        <v>0</v>
      </c>
      <c r="J329" s="26">
        <v>0</v>
      </c>
      <c r="K329" s="26">
        <v>0</v>
      </c>
      <c r="L329" s="26">
        <v>0</v>
      </c>
      <c r="M329" s="26">
        <v>0</v>
      </c>
      <c r="N329" s="26">
        <v>0</v>
      </c>
      <c r="O329" s="26">
        <v>0</v>
      </c>
      <c r="P329" s="26">
        <v>0</v>
      </c>
      <c r="Q329" s="26">
        <v>0</v>
      </c>
      <c r="R329" s="26">
        <v>0</v>
      </c>
      <c r="S329" s="27">
        <v>0</v>
      </c>
      <c r="T329" s="10" t="s">
        <v>33</v>
      </c>
    </row>
    <row r="330" spans="1:20" ht="31.5" x14ac:dyDescent="0.25">
      <c r="A330" s="23" t="s">
        <v>625</v>
      </c>
      <c r="B330" s="28" t="s">
        <v>60</v>
      </c>
      <c r="C330" s="25" t="s">
        <v>32</v>
      </c>
      <c r="D330" s="26">
        <v>0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26">
        <v>0</v>
      </c>
      <c r="L330" s="26">
        <v>0</v>
      </c>
      <c r="M330" s="26">
        <v>0</v>
      </c>
      <c r="N330" s="26">
        <v>0</v>
      </c>
      <c r="O330" s="26">
        <v>0</v>
      </c>
      <c r="P330" s="26">
        <v>0</v>
      </c>
      <c r="Q330" s="26">
        <v>0</v>
      </c>
      <c r="R330" s="26">
        <v>0</v>
      </c>
      <c r="S330" s="27">
        <v>0</v>
      </c>
      <c r="T330" s="10" t="s">
        <v>33</v>
      </c>
    </row>
    <row r="331" spans="1:20" ht="31.5" x14ac:dyDescent="0.25">
      <c r="A331" s="23" t="s">
        <v>626</v>
      </c>
      <c r="B331" s="28" t="s">
        <v>60</v>
      </c>
      <c r="C331" s="25" t="s">
        <v>32</v>
      </c>
      <c r="D331" s="26">
        <v>0</v>
      </c>
      <c r="E331" s="26">
        <v>0</v>
      </c>
      <c r="F331" s="26">
        <v>0</v>
      </c>
      <c r="G331" s="26">
        <v>0</v>
      </c>
      <c r="H331" s="26">
        <v>0</v>
      </c>
      <c r="I331" s="26">
        <v>0</v>
      </c>
      <c r="J331" s="26">
        <v>0</v>
      </c>
      <c r="K331" s="26">
        <v>0</v>
      </c>
      <c r="L331" s="26">
        <v>0</v>
      </c>
      <c r="M331" s="26">
        <v>0</v>
      </c>
      <c r="N331" s="26">
        <v>0</v>
      </c>
      <c r="O331" s="26">
        <v>0</v>
      </c>
      <c r="P331" s="26">
        <v>0</v>
      </c>
      <c r="Q331" s="26">
        <v>0</v>
      </c>
      <c r="R331" s="26">
        <v>0</v>
      </c>
      <c r="S331" s="27">
        <v>0</v>
      </c>
      <c r="T331" s="10" t="s">
        <v>33</v>
      </c>
    </row>
    <row r="332" spans="1:20" ht="47.25" x14ac:dyDescent="0.25">
      <c r="A332" s="23" t="s">
        <v>627</v>
      </c>
      <c r="B332" s="28" t="s">
        <v>62</v>
      </c>
      <c r="C332" s="25" t="s">
        <v>32</v>
      </c>
      <c r="D332" s="26">
        <v>0</v>
      </c>
      <c r="E332" s="26">
        <v>0</v>
      </c>
      <c r="F332" s="26">
        <v>0</v>
      </c>
      <c r="G332" s="26">
        <v>0</v>
      </c>
      <c r="H332" s="26">
        <v>0</v>
      </c>
      <c r="I332" s="26">
        <v>0</v>
      </c>
      <c r="J332" s="26">
        <v>0</v>
      </c>
      <c r="K332" s="26">
        <v>0</v>
      </c>
      <c r="L332" s="26">
        <v>0</v>
      </c>
      <c r="M332" s="26">
        <v>0</v>
      </c>
      <c r="N332" s="26">
        <v>0</v>
      </c>
      <c r="O332" s="26">
        <v>0</v>
      </c>
      <c r="P332" s="26">
        <v>0</v>
      </c>
      <c r="Q332" s="26">
        <v>0</v>
      </c>
      <c r="R332" s="26">
        <v>0</v>
      </c>
      <c r="S332" s="27">
        <v>0</v>
      </c>
      <c r="T332" s="10" t="s">
        <v>33</v>
      </c>
    </row>
    <row r="333" spans="1:20" ht="31.5" x14ac:dyDescent="0.25">
      <c r="A333" s="23" t="s">
        <v>628</v>
      </c>
      <c r="B333" s="28" t="s">
        <v>60</v>
      </c>
      <c r="C333" s="25" t="s">
        <v>32</v>
      </c>
      <c r="D333" s="26">
        <v>0</v>
      </c>
      <c r="E333" s="26">
        <v>0</v>
      </c>
      <c r="F333" s="26">
        <v>0</v>
      </c>
      <c r="G333" s="26">
        <v>0</v>
      </c>
      <c r="H333" s="26">
        <v>0</v>
      </c>
      <c r="I333" s="26">
        <v>0</v>
      </c>
      <c r="J333" s="26">
        <v>0</v>
      </c>
      <c r="K333" s="26">
        <v>0</v>
      </c>
      <c r="L333" s="26">
        <v>0</v>
      </c>
      <c r="M333" s="26">
        <v>0</v>
      </c>
      <c r="N333" s="26">
        <v>0</v>
      </c>
      <c r="O333" s="26">
        <v>0</v>
      </c>
      <c r="P333" s="26">
        <v>0</v>
      </c>
      <c r="Q333" s="26">
        <v>0</v>
      </c>
      <c r="R333" s="26">
        <v>0</v>
      </c>
      <c r="S333" s="27">
        <v>0</v>
      </c>
      <c r="T333" s="10" t="s">
        <v>33</v>
      </c>
    </row>
    <row r="334" spans="1:20" ht="31.5" x14ac:dyDescent="0.25">
      <c r="A334" s="23" t="s">
        <v>629</v>
      </c>
      <c r="B334" s="28" t="s">
        <v>60</v>
      </c>
      <c r="C334" s="25" t="s">
        <v>32</v>
      </c>
      <c r="D334" s="26">
        <v>0</v>
      </c>
      <c r="E334" s="26">
        <v>0</v>
      </c>
      <c r="F334" s="26">
        <v>0</v>
      </c>
      <c r="G334" s="26">
        <v>0</v>
      </c>
      <c r="H334" s="26">
        <v>0</v>
      </c>
      <c r="I334" s="26">
        <v>0</v>
      </c>
      <c r="J334" s="26">
        <v>0</v>
      </c>
      <c r="K334" s="26">
        <v>0</v>
      </c>
      <c r="L334" s="26">
        <v>0</v>
      </c>
      <c r="M334" s="26">
        <v>0</v>
      </c>
      <c r="N334" s="26">
        <v>0</v>
      </c>
      <c r="O334" s="26">
        <v>0</v>
      </c>
      <c r="P334" s="26">
        <v>0</v>
      </c>
      <c r="Q334" s="26">
        <v>0</v>
      </c>
      <c r="R334" s="26">
        <v>0</v>
      </c>
      <c r="S334" s="27">
        <v>0</v>
      </c>
      <c r="T334" s="10" t="s">
        <v>33</v>
      </c>
    </row>
    <row r="335" spans="1:20" ht="63" x14ac:dyDescent="0.25">
      <c r="A335" s="23" t="s">
        <v>630</v>
      </c>
      <c r="B335" s="28" t="s">
        <v>66</v>
      </c>
      <c r="C335" s="25" t="s">
        <v>32</v>
      </c>
      <c r="D335" s="26">
        <f>SUM(D336,D337,D339,D340,D341)</f>
        <v>256.36993089399999</v>
      </c>
      <c r="E335" s="26">
        <f t="shared" ref="E335:R335" si="93">E336+E337+E339+E340+E341</f>
        <v>180.659304814</v>
      </c>
      <c r="F335" s="26">
        <f t="shared" si="93"/>
        <v>75.710626079999997</v>
      </c>
      <c r="G335" s="26">
        <f t="shared" si="93"/>
        <v>75.710626079999983</v>
      </c>
      <c r="H335" s="26">
        <f t="shared" si="93"/>
        <v>12.491359660000001</v>
      </c>
      <c r="I335" s="26">
        <f t="shared" si="93"/>
        <v>75.710626079999983</v>
      </c>
      <c r="J335" s="26">
        <f t="shared" si="93"/>
        <v>12.491359660000001</v>
      </c>
      <c r="K335" s="26">
        <f t="shared" si="93"/>
        <v>0</v>
      </c>
      <c r="L335" s="26">
        <f t="shared" si="93"/>
        <v>0</v>
      </c>
      <c r="M335" s="26">
        <f t="shared" si="93"/>
        <v>0</v>
      </c>
      <c r="N335" s="26">
        <f t="shared" si="93"/>
        <v>0</v>
      </c>
      <c r="O335" s="26">
        <f t="shared" si="93"/>
        <v>0</v>
      </c>
      <c r="P335" s="26">
        <f t="shared" si="93"/>
        <v>0</v>
      </c>
      <c r="Q335" s="26">
        <f t="shared" si="93"/>
        <v>64.018150820000002</v>
      </c>
      <c r="R335" s="26">
        <f t="shared" si="93"/>
        <v>-64.018150820000002</v>
      </c>
      <c r="S335" s="27">
        <f t="shared" si="91"/>
        <v>-0.84556361682117021</v>
      </c>
      <c r="T335" s="10" t="s">
        <v>33</v>
      </c>
    </row>
    <row r="336" spans="1:20" ht="78.75" x14ac:dyDescent="0.25">
      <c r="A336" s="23" t="s">
        <v>631</v>
      </c>
      <c r="B336" s="28" t="s">
        <v>68</v>
      </c>
      <c r="C336" s="25" t="s">
        <v>32</v>
      </c>
      <c r="D336" s="26">
        <v>0</v>
      </c>
      <c r="E336" s="26">
        <v>0</v>
      </c>
      <c r="F336" s="26">
        <v>0</v>
      </c>
      <c r="G336" s="26">
        <v>0</v>
      </c>
      <c r="H336" s="26">
        <v>0</v>
      </c>
      <c r="I336" s="26">
        <v>0</v>
      </c>
      <c r="J336" s="26">
        <v>0</v>
      </c>
      <c r="K336" s="26">
        <v>0</v>
      </c>
      <c r="L336" s="26">
        <v>0</v>
      </c>
      <c r="M336" s="26">
        <v>0</v>
      </c>
      <c r="N336" s="26">
        <v>0</v>
      </c>
      <c r="O336" s="26">
        <v>0</v>
      </c>
      <c r="P336" s="26">
        <v>0</v>
      </c>
      <c r="Q336" s="26">
        <v>0</v>
      </c>
      <c r="R336" s="26">
        <v>0</v>
      </c>
      <c r="S336" s="27">
        <v>0</v>
      </c>
      <c r="T336" s="10" t="s">
        <v>33</v>
      </c>
    </row>
    <row r="337" spans="1:20" ht="94.5" x14ac:dyDescent="0.25">
      <c r="A337" s="23" t="s">
        <v>632</v>
      </c>
      <c r="B337" s="28" t="s">
        <v>70</v>
      </c>
      <c r="C337" s="25" t="s">
        <v>32</v>
      </c>
      <c r="D337" s="26">
        <f t="shared" ref="D337:R337" si="94">SUM(D338)</f>
        <v>14.187319200000001</v>
      </c>
      <c r="E337" s="26">
        <f t="shared" si="94"/>
        <v>10.509</v>
      </c>
      <c r="F337" s="26">
        <f t="shared" si="94"/>
        <v>3.6783192000000007</v>
      </c>
      <c r="G337" s="26">
        <f t="shared" si="94"/>
        <v>3.6783191999999998</v>
      </c>
      <c r="H337" s="26">
        <f t="shared" si="94"/>
        <v>0</v>
      </c>
      <c r="I337" s="26">
        <f t="shared" si="94"/>
        <v>3.6783191999999998</v>
      </c>
      <c r="J337" s="26">
        <f t="shared" si="94"/>
        <v>0</v>
      </c>
      <c r="K337" s="26">
        <f t="shared" si="94"/>
        <v>0</v>
      </c>
      <c r="L337" s="26">
        <f t="shared" si="94"/>
        <v>0</v>
      </c>
      <c r="M337" s="26">
        <f t="shared" si="94"/>
        <v>0</v>
      </c>
      <c r="N337" s="26">
        <f t="shared" si="94"/>
        <v>0</v>
      </c>
      <c r="O337" s="26">
        <f t="shared" si="94"/>
        <v>0</v>
      </c>
      <c r="P337" s="26">
        <f t="shared" si="94"/>
        <v>0</v>
      </c>
      <c r="Q337" s="26">
        <f t="shared" si="94"/>
        <v>3.6783192000000007</v>
      </c>
      <c r="R337" s="26">
        <f t="shared" si="94"/>
        <v>-3.6783191999999998</v>
      </c>
      <c r="S337" s="27">
        <f t="shared" si="91"/>
        <v>-1</v>
      </c>
      <c r="T337" s="10" t="s">
        <v>33</v>
      </c>
    </row>
    <row r="338" spans="1:20" ht="63" x14ac:dyDescent="0.25">
      <c r="A338" s="30" t="s">
        <v>632</v>
      </c>
      <c r="B338" s="55" t="s">
        <v>633</v>
      </c>
      <c r="C338" s="41" t="s">
        <v>634</v>
      </c>
      <c r="D338" s="33">
        <v>14.187319200000001</v>
      </c>
      <c r="E338" s="42">
        <v>10.509</v>
      </c>
      <c r="F338" s="33">
        <v>3.6783192000000007</v>
      </c>
      <c r="G338" s="33">
        <f>I338+K338+M338+O338</f>
        <v>3.6783191999999998</v>
      </c>
      <c r="H338" s="33">
        <f>J338+L338+N338+P338</f>
        <v>0</v>
      </c>
      <c r="I338" s="33">
        <v>3.6783191999999998</v>
      </c>
      <c r="J338" s="33">
        <v>0</v>
      </c>
      <c r="K338" s="33">
        <v>0</v>
      </c>
      <c r="L338" s="33">
        <v>0</v>
      </c>
      <c r="M338" s="33">
        <v>0</v>
      </c>
      <c r="N338" s="33">
        <v>0</v>
      </c>
      <c r="O338" s="33">
        <v>0</v>
      </c>
      <c r="P338" s="33">
        <v>0</v>
      </c>
      <c r="Q338" s="33">
        <f>F338-H338</f>
        <v>3.6783192000000007</v>
      </c>
      <c r="R338" s="33">
        <f>H338-(I338)</f>
        <v>-3.6783191999999998</v>
      </c>
      <c r="S338" s="34">
        <f t="shared" si="91"/>
        <v>-1</v>
      </c>
      <c r="T338" s="35" t="s">
        <v>635</v>
      </c>
    </row>
    <row r="339" spans="1:20" ht="78.75" x14ac:dyDescent="0.25">
      <c r="A339" s="23" t="s">
        <v>636</v>
      </c>
      <c r="B339" s="28" t="s">
        <v>72</v>
      </c>
      <c r="C339" s="25" t="s">
        <v>32</v>
      </c>
      <c r="D339" s="26">
        <v>0</v>
      </c>
      <c r="E339" s="26">
        <v>0</v>
      </c>
      <c r="F339" s="26">
        <v>0</v>
      </c>
      <c r="G339" s="26">
        <v>0</v>
      </c>
      <c r="H339" s="26">
        <v>0</v>
      </c>
      <c r="I339" s="26">
        <v>0</v>
      </c>
      <c r="J339" s="26">
        <v>0</v>
      </c>
      <c r="K339" s="26">
        <v>0</v>
      </c>
      <c r="L339" s="26">
        <v>0</v>
      </c>
      <c r="M339" s="26">
        <v>0</v>
      </c>
      <c r="N339" s="26">
        <v>0</v>
      </c>
      <c r="O339" s="26">
        <v>0</v>
      </c>
      <c r="P339" s="26">
        <v>0</v>
      </c>
      <c r="Q339" s="26">
        <v>0</v>
      </c>
      <c r="R339" s="26">
        <v>0</v>
      </c>
      <c r="S339" s="27">
        <v>0</v>
      </c>
      <c r="T339" s="10" t="s">
        <v>33</v>
      </c>
    </row>
    <row r="340" spans="1:20" ht="110.25" x14ac:dyDescent="0.25">
      <c r="A340" s="23" t="s">
        <v>637</v>
      </c>
      <c r="B340" s="28" t="s">
        <v>77</v>
      </c>
      <c r="C340" s="25" t="s">
        <v>32</v>
      </c>
      <c r="D340" s="26">
        <v>0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26">
        <v>0</v>
      </c>
      <c r="L340" s="26">
        <v>0</v>
      </c>
      <c r="M340" s="26">
        <v>0</v>
      </c>
      <c r="N340" s="26">
        <v>0</v>
      </c>
      <c r="O340" s="26">
        <v>0</v>
      </c>
      <c r="P340" s="26">
        <v>0</v>
      </c>
      <c r="Q340" s="26">
        <v>0</v>
      </c>
      <c r="R340" s="26">
        <v>0</v>
      </c>
      <c r="S340" s="27">
        <v>0</v>
      </c>
      <c r="T340" s="10" t="s">
        <v>33</v>
      </c>
    </row>
    <row r="341" spans="1:20" ht="110.25" x14ac:dyDescent="0.25">
      <c r="A341" s="23" t="s">
        <v>638</v>
      </c>
      <c r="B341" s="28" t="s">
        <v>79</v>
      </c>
      <c r="C341" s="25" t="s">
        <v>32</v>
      </c>
      <c r="D341" s="26">
        <f t="shared" ref="D341:R341" si="95">SUM(D342:D352)</f>
        <v>242.182611694</v>
      </c>
      <c r="E341" s="26">
        <f t="shared" si="95"/>
        <v>170.15030481400001</v>
      </c>
      <c r="F341" s="26">
        <f t="shared" si="95"/>
        <v>72.032306879999993</v>
      </c>
      <c r="G341" s="26">
        <f t="shared" si="95"/>
        <v>72.032306879999979</v>
      </c>
      <c r="H341" s="26">
        <f t="shared" si="95"/>
        <v>12.491359660000001</v>
      </c>
      <c r="I341" s="26">
        <f t="shared" si="95"/>
        <v>72.032306879999979</v>
      </c>
      <c r="J341" s="26">
        <f t="shared" si="95"/>
        <v>12.491359660000001</v>
      </c>
      <c r="K341" s="26">
        <f t="shared" si="95"/>
        <v>0</v>
      </c>
      <c r="L341" s="26">
        <f t="shared" si="95"/>
        <v>0</v>
      </c>
      <c r="M341" s="26">
        <f t="shared" si="95"/>
        <v>0</v>
      </c>
      <c r="N341" s="26">
        <f t="shared" si="95"/>
        <v>0</v>
      </c>
      <c r="O341" s="26">
        <f t="shared" si="95"/>
        <v>0</v>
      </c>
      <c r="P341" s="26">
        <f t="shared" si="95"/>
        <v>0</v>
      </c>
      <c r="Q341" s="26">
        <f t="shared" si="95"/>
        <v>60.339831619999998</v>
      </c>
      <c r="R341" s="26">
        <f t="shared" si="95"/>
        <v>-60.339831619999998</v>
      </c>
      <c r="S341" s="27">
        <f t="shared" si="91"/>
        <v>-0.83767734553498752</v>
      </c>
      <c r="T341" s="10" t="s">
        <v>33</v>
      </c>
    </row>
    <row r="342" spans="1:20" ht="47.25" x14ac:dyDescent="0.25">
      <c r="A342" s="52" t="s">
        <v>638</v>
      </c>
      <c r="B342" s="88" t="s">
        <v>639</v>
      </c>
      <c r="C342" s="89" t="s">
        <v>640</v>
      </c>
      <c r="D342" s="48" t="s">
        <v>33</v>
      </c>
      <c r="E342" s="48" t="s">
        <v>33</v>
      </c>
      <c r="F342" s="48" t="s">
        <v>33</v>
      </c>
      <c r="G342" s="48" t="s">
        <v>33</v>
      </c>
      <c r="H342" s="48">
        <f t="shared" ref="H342:H352" si="96">J342+L342+N342+P342</f>
        <v>0.79888440000000005</v>
      </c>
      <c r="I342" s="48" t="s">
        <v>33</v>
      </c>
      <c r="J342" s="48">
        <v>0.79888440000000005</v>
      </c>
      <c r="K342" s="48" t="s">
        <v>33</v>
      </c>
      <c r="L342" s="48">
        <v>0</v>
      </c>
      <c r="M342" s="48" t="s">
        <v>33</v>
      </c>
      <c r="N342" s="48">
        <v>0</v>
      </c>
      <c r="O342" s="48" t="s">
        <v>33</v>
      </c>
      <c r="P342" s="48">
        <v>0</v>
      </c>
      <c r="Q342" s="48" t="s">
        <v>33</v>
      </c>
      <c r="R342" s="48" t="s">
        <v>33</v>
      </c>
      <c r="S342" s="50" t="s">
        <v>33</v>
      </c>
      <c r="T342" s="51" t="s">
        <v>75</v>
      </c>
    </row>
    <row r="343" spans="1:20" ht="47.25" x14ac:dyDescent="0.25">
      <c r="A343" s="44" t="s">
        <v>638</v>
      </c>
      <c r="B343" s="45" t="s">
        <v>641</v>
      </c>
      <c r="C343" s="70" t="s">
        <v>642</v>
      </c>
      <c r="D343" s="48">
        <v>28.866746289999998</v>
      </c>
      <c r="E343" s="47">
        <v>28.285669689999999</v>
      </c>
      <c r="F343" s="48">
        <v>0.5810765999999985</v>
      </c>
      <c r="G343" s="48">
        <f t="shared" ref="G343:G352" si="97">I343+K343+M343+O343</f>
        <v>0.5810765999999985</v>
      </c>
      <c r="H343" s="48">
        <f t="shared" si="96"/>
        <v>0.33390096000000002</v>
      </c>
      <c r="I343" s="48">
        <v>0.5810765999999985</v>
      </c>
      <c r="J343" s="48">
        <v>0.33390096000000002</v>
      </c>
      <c r="K343" s="48">
        <v>0</v>
      </c>
      <c r="L343" s="48">
        <v>0</v>
      </c>
      <c r="M343" s="48">
        <v>0</v>
      </c>
      <c r="N343" s="48">
        <v>0</v>
      </c>
      <c r="O343" s="48">
        <v>0</v>
      </c>
      <c r="P343" s="48">
        <v>0</v>
      </c>
      <c r="Q343" s="48">
        <f t="shared" ref="Q343:Q352" si="98">F343-H343</f>
        <v>0.24717563999999848</v>
      </c>
      <c r="R343" s="48">
        <f t="shared" ref="R343:R352" si="99">H343-(I343)</f>
        <v>-0.24717563999999848</v>
      </c>
      <c r="S343" s="50">
        <f t="shared" ref="S343:S374" si="100">R343/(I343)</f>
        <v>-0.42537531196403211</v>
      </c>
      <c r="T343" s="51" t="s">
        <v>75</v>
      </c>
    </row>
    <row r="344" spans="1:20" ht="47.25" x14ac:dyDescent="0.25">
      <c r="A344" s="90" t="s">
        <v>638</v>
      </c>
      <c r="B344" s="57" t="s">
        <v>643</v>
      </c>
      <c r="C344" s="83" t="s">
        <v>644</v>
      </c>
      <c r="D344" s="59">
        <v>12.187417199999999</v>
      </c>
      <c r="E344" s="47">
        <v>5.0202325440000006</v>
      </c>
      <c r="F344" s="48">
        <v>7.1671846559999981</v>
      </c>
      <c r="G344" s="48">
        <f t="shared" si="97"/>
        <v>7.1671846559999999</v>
      </c>
      <c r="H344" s="48">
        <f t="shared" si="96"/>
        <v>1.42713661</v>
      </c>
      <c r="I344" s="48">
        <v>7.1671846559999999</v>
      </c>
      <c r="J344" s="48">
        <v>1.42713661</v>
      </c>
      <c r="K344" s="47">
        <v>0</v>
      </c>
      <c r="L344" s="48">
        <v>0</v>
      </c>
      <c r="M344" s="48">
        <v>0</v>
      </c>
      <c r="N344" s="48">
        <v>0</v>
      </c>
      <c r="O344" s="48">
        <v>0</v>
      </c>
      <c r="P344" s="48">
        <v>0</v>
      </c>
      <c r="Q344" s="48">
        <f t="shared" si="98"/>
        <v>5.7400480459999983</v>
      </c>
      <c r="R344" s="48">
        <f t="shared" si="99"/>
        <v>-5.7400480460000001</v>
      </c>
      <c r="S344" s="50">
        <f t="shared" si="100"/>
        <v>-0.80087905105036272</v>
      </c>
      <c r="T344" s="51" t="s">
        <v>75</v>
      </c>
    </row>
    <row r="345" spans="1:20" ht="47.25" x14ac:dyDescent="0.25">
      <c r="A345" s="90" t="s">
        <v>638</v>
      </c>
      <c r="B345" s="57" t="s">
        <v>645</v>
      </c>
      <c r="C345" s="83" t="s">
        <v>646</v>
      </c>
      <c r="D345" s="59">
        <v>5.6565408000000001</v>
      </c>
      <c r="E345" s="47">
        <v>3.3929055839999998</v>
      </c>
      <c r="F345" s="48">
        <v>2.2636352160000004</v>
      </c>
      <c r="G345" s="48">
        <f t="shared" si="97"/>
        <v>2.263635216</v>
      </c>
      <c r="H345" s="48">
        <f t="shared" si="96"/>
        <v>0.65457025000000002</v>
      </c>
      <c r="I345" s="48">
        <v>2.263635216</v>
      </c>
      <c r="J345" s="48">
        <v>0.65457025000000002</v>
      </c>
      <c r="K345" s="47">
        <v>0</v>
      </c>
      <c r="L345" s="48">
        <v>0</v>
      </c>
      <c r="M345" s="48">
        <v>0</v>
      </c>
      <c r="N345" s="48">
        <v>0</v>
      </c>
      <c r="O345" s="48">
        <v>0</v>
      </c>
      <c r="P345" s="48">
        <v>0</v>
      </c>
      <c r="Q345" s="48">
        <f t="shared" si="98"/>
        <v>1.6090649660000005</v>
      </c>
      <c r="R345" s="48">
        <f t="shared" si="99"/>
        <v>-1.609064966</v>
      </c>
      <c r="S345" s="50">
        <f t="shared" si="100"/>
        <v>-0.7108322730741613</v>
      </c>
      <c r="T345" s="51" t="s">
        <v>75</v>
      </c>
    </row>
    <row r="346" spans="1:20" ht="47.25" x14ac:dyDescent="0.25">
      <c r="A346" s="90" t="s">
        <v>638</v>
      </c>
      <c r="B346" s="57" t="s">
        <v>647</v>
      </c>
      <c r="C346" s="83" t="s">
        <v>648</v>
      </c>
      <c r="D346" s="59">
        <v>53.5430736</v>
      </c>
      <c r="E346" s="47">
        <v>31.228139664</v>
      </c>
      <c r="F346" s="48">
        <v>22.314933935999999</v>
      </c>
      <c r="G346" s="48">
        <f t="shared" si="97"/>
        <v>22.314933936000003</v>
      </c>
      <c r="H346" s="48">
        <f t="shared" si="96"/>
        <v>0</v>
      </c>
      <c r="I346" s="48">
        <v>22.314933936000003</v>
      </c>
      <c r="J346" s="48">
        <v>0</v>
      </c>
      <c r="K346" s="47">
        <v>0</v>
      </c>
      <c r="L346" s="48">
        <v>0</v>
      </c>
      <c r="M346" s="48">
        <v>0</v>
      </c>
      <c r="N346" s="48">
        <v>0</v>
      </c>
      <c r="O346" s="48">
        <v>0</v>
      </c>
      <c r="P346" s="48">
        <v>0</v>
      </c>
      <c r="Q346" s="48">
        <f t="shared" si="98"/>
        <v>22.314933935999999</v>
      </c>
      <c r="R346" s="48">
        <f t="shared" si="99"/>
        <v>-22.314933936000003</v>
      </c>
      <c r="S346" s="50">
        <f t="shared" si="100"/>
        <v>-1</v>
      </c>
      <c r="T346" s="51" t="s">
        <v>635</v>
      </c>
    </row>
    <row r="347" spans="1:20" ht="47.25" x14ac:dyDescent="0.25">
      <c r="A347" s="44" t="s">
        <v>638</v>
      </c>
      <c r="B347" s="45" t="s">
        <v>649</v>
      </c>
      <c r="C347" s="70" t="s">
        <v>650</v>
      </c>
      <c r="D347" s="48">
        <v>7.7923787999999998</v>
      </c>
      <c r="E347" s="47">
        <v>4.6326511440000004</v>
      </c>
      <c r="F347" s="48">
        <v>3.1597276559999994</v>
      </c>
      <c r="G347" s="48">
        <f t="shared" si="97"/>
        <v>3.1597276559999998</v>
      </c>
      <c r="H347" s="48">
        <f t="shared" si="96"/>
        <v>0</v>
      </c>
      <c r="I347" s="48">
        <v>3.1597276559999998</v>
      </c>
      <c r="J347" s="48">
        <v>0</v>
      </c>
      <c r="K347" s="48">
        <v>0</v>
      </c>
      <c r="L347" s="48">
        <v>0</v>
      </c>
      <c r="M347" s="48">
        <v>0</v>
      </c>
      <c r="N347" s="48">
        <v>0</v>
      </c>
      <c r="O347" s="48">
        <v>0</v>
      </c>
      <c r="P347" s="48">
        <v>0</v>
      </c>
      <c r="Q347" s="48">
        <f t="shared" si="98"/>
        <v>3.1597276559999994</v>
      </c>
      <c r="R347" s="48">
        <f t="shared" si="99"/>
        <v>-3.1597276559999998</v>
      </c>
      <c r="S347" s="50">
        <f t="shared" si="100"/>
        <v>-1</v>
      </c>
      <c r="T347" s="51" t="s">
        <v>635</v>
      </c>
    </row>
    <row r="348" spans="1:20" ht="47.25" x14ac:dyDescent="0.25">
      <c r="A348" s="44" t="s">
        <v>638</v>
      </c>
      <c r="B348" s="45" t="s">
        <v>651</v>
      </c>
      <c r="C348" s="70" t="s">
        <v>652</v>
      </c>
      <c r="D348" s="48">
        <v>33.662928000000008</v>
      </c>
      <c r="E348" s="47">
        <v>22.96180479600001</v>
      </c>
      <c r="F348" s="48">
        <v>10.701123203999998</v>
      </c>
      <c r="G348" s="48">
        <f t="shared" si="97"/>
        <v>10.701123203999989</v>
      </c>
      <c r="H348" s="48">
        <f t="shared" si="96"/>
        <v>1.9788842099999999</v>
      </c>
      <c r="I348" s="48">
        <v>10.701123203999989</v>
      </c>
      <c r="J348" s="48">
        <v>1.9788842099999999</v>
      </c>
      <c r="K348" s="48">
        <v>0</v>
      </c>
      <c r="L348" s="48">
        <v>0</v>
      </c>
      <c r="M348" s="48">
        <v>0</v>
      </c>
      <c r="N348" s="48">
        <v>0</v>
      </c>
      <c r="O348" s="48">
        <v>0</v>
      </c>
      <c r="P348" s="48">
        <v>0</v>
      </c>
      <c r="Q348" s="48">
        <f t="shared" si="98"/>
        <v>8.7222389939999978</v>
      </c>
      <c r="R348" s="48">
        <f t="shared" si="99"/>
        <v>-8.7222389939999889</v>
      </c>
      <c r="S348" s="50">
        <f t="shared" si="100"/>
        <v>-0.8150769622706231</v>
      </c>
      <c r="T348" s="51" t="s">
        <v>75</v>
      </c>
    </row>
    <row r="349" spans="1:20" ht="47.25" x14ac:dyDescent="0.25">
      <c r="A349" s="44" t="s">
        <v>638</v>
      </c>
      <c r="B349" s="57" t="s">
        <v>653</v>
      </c>
      <c r="C349" s="75" t="s">
        <v>654</v>
      </c>
      <c r="D349" s="48">
        <v>22.502035200000002</v>
      </c>
      <c r="E349" s="47">
        <v>13.386487836000001</v>
      </c>
      <c r="F349" s="48">
        <v>9.1155473640000011</v>
      </c>
      <c r="G349" s="48">
        <f t="shared" si="97"/>
        <v>9.1155473639999975</v>
      </c>
      <c r="H349" s="48">
        <f t="shared" si="96"/>
        <v>3.6660452300000004</v>
      </c>
      <c r="I349" s="48">
        <v>9.1155473639999975</v>
      </c>
      <c r="J349" s="48">
        <v>3.6660452300000004</v>
      </c>
      <c r="K349" s="48">
        <v>0</v>
      </c>
      <c r="L349" s="48">
        <v>0</v>
      </c>
      <c r="M349" s="48">
        <v>0</v>
      </c>
      <c r="N349" s="48">
        <v>0</v>
      </c>
      <c r="O349" s="48">
        <v>0</v>
      </c>
      <c r="P349" s="48">
        <v>0</v>
      </c>
      <c r="Q349" s="48">
        <f t="shared" si="98"/>
        <v>5.4495021340000012</v>
      </c>
      <c r="R349" s="48">
        <f t="shared" si="99"/>
        <v>-5.4495021339999976</v>
      </c>
      <c r="S349" s="50">
        <f t="shared" si="100"/>
        <v>-0.59782500341358535</v>
      </c>
      <c r="T349" s="51" t="s">
        <v>75</v>
      </c>
    </row>
    <row r="350" spans="1:20" ht="47.25" x14ac:dyDescent="0.25">
      <c r="A350" s="44" t="s">
        <v>638</v>
      </c>
      <c r="B350" s="57" t="s">
        <v>655</v>
      </c>
      <c r="C350" s="75" t="s">
        <v>656</v>
      </c>
      <c r="D350" s="48">
        <v>27.877097999999997</v>
      </c>
      <c r="E350" s="47">
        <v>17.576167595999998</v>
      </c>
      <c r="F350" s="48">
        <v>10.300930403999999</v>
      </c>
      <c r="G350" s="48">
        <f t="shared" si="97"/>
        <v>10.300930404000002</v>
      </c>
      <c r="H350" s="48">
        <f t="shared" si="96"/>
        <v>0</v>
      </c>
      <c r="I350" s="48">
        <v>10.300930404000002</v>
      </c>
      <c r="J350" s="48">
        <v>0</v>
      </c>
      <c r="K350" s="48">
        <v>0</v>
      </c>
      <c r="L350" s="48">
        <v>0</v>
      </c>
      <c r="M350" s="48">
        <v>0</v>
      </c>
      <c r="N350" s="48">
        <v>0</v>
      </c>
      <c r="O350" s="48">
        <v>0</v>
      </c>
      <c r="P350" s="48">
        <v>0</v>
      </c>
      <c r="Q350" s="48">
        <f t="shared" si="98"/>
        <v>10.300930403999999</v>
      </c>
      <c r="R350" s="48">
        <f t="shared" si="99"/>
        <v>-10.300930404000002</v>
      </c>
      <c r="S350" s="50">
        <f t="shared" si="100"/>
        <v>-1</v>
      </c>
      <c r="T350" s="51" t="s">
        <v>635</v>
      </c>
    </row>
    <row r="351" spans="1:20" ht="47.25" x14ac:dyDescent="0.25">
      <c r="A351" s="44" t="s">
        <v>638</v>
      </c>
      <c r="B351" s="57" t="s">
        <v>657</v>
      </c>
      <c r="C351" s="75" t="s">
        <v>658</v>
      </c>
      <c r="D351" s="48">
        <v>35.968814180000003</v>
      </c>
      <c r="E351" s="47">
        <v>33.026085699999996</v>
      </c>
      <c r="F351" s="48">
        <v>2.9427284800000031</v>
      </c>
      <c r="G351" s="48">
        <f t="shared" si="97"/>
        <v>2.9427284800000018</v>
      </c>
      <c r="H351" s="48">
        <f t="shared" si="96"/>
        <v>2.0814888000000002</v>
      </c>
      <c r="I351" s="48">
        <v>2.9427284800000018</v>
      </c>
      <c r="J351" s="48">
        <v>2.0814888000000002</v>
      </c>
      <c r="K351" s="48">
        <v>0</v>
      </c>
      <c r="L351" s="48">
        <v>0</v>
      </c>
      <c r="M351" s="48">
        <v>0</v>
      </c>
      <c r="N351" s="48">
        <v>0</v>
      </c>
      <c r="O351" s="48">
        <v>0</v>
      </c>
      <c r="P351" s="48">
        <v>0</v>
      </c>
      <c r="Q351" s="48">
        <f t="shared" si="98"/>
        <v>0.86123968000000284</v>
      </c>
      <c r="R351" s="48">
        <f t="shared" si="99"/>
        <v>-0.86123968000000151</v>
      </c>
      <c r="S351" s="50">
        <f t="shared" si="100"/>
        <v>-0.29266705571150792</v>
      </c>
      <c r="T351" s="51" t="s">
        <v>75</v>
      </c>
    </row>
    <row r="352" spans="1:20" ht="47.25" x14ac:dyDescent="0.25">
      <c r="A352" s="30" t="s">
        <v>638</v>
      </c>
      <c r="B352" s="66" t="s">
        <v>659</v>
      </c>
      <c r="C352" s="81" t="s">
        <v>660</v>
      </c>
      <c r="D352" s="33">
        <v>14.125579623999998</v>
      </c>
      <c r="E352" s="42">
        <v>10.64016026</v>
      </c>
      <c r="F352" s="33">
        <v>3.4854193639999984</v>
      </c>
      <c r="G352" s="33">
        <f t="shared" si="97"/>
        <v>3.4854193639999993</v>
      </c>
      <c r="H352" s="33">
        <f t="shared" si="96"/>
        <v>1.5504492000000001</v>
      </c>
      <c r="I352" s="33">
        <v>3.4854193639999993</v>
      </c>
      <c r="J352" s="33">
        <v>1.5504492000000001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>
        <f t="shared" si="98"/>
        <v>1.9349701639999983</v>
      </c>
      <c r="R352" s="33">
        <f t="shared" si="99"/>
        <v>-1.9349701639999992</v>
      </c>
      <c r="S352" s="34">
        <f t="shared" si="100"/>
        <v>-0.55516136278630013</v>
      </c>
      <c r="T352" s="35" t="s">
        <v>75</v>
      </c>
    </row>
    <row r="353" spans="1:20" ht="47.25" x14ac:dyDescent="0.25">
      <c r="A353" s="23" t="s">
        <v>661</v>
      </c>
      <c r="B353" s="28" t="s">
        <v>90</v>
      </c>
      <c r="C353" s="25" t="s">
        <v>32</v>
      </c>
      <c r="D353" s="26">
        <v>0</v>
      </c>
      <c r="E353" s="26">
        <v>0</v>
      </c>
      <c r="F353" s="26">
        <v>0</v>
      </c>
      <c r="G353" s="26">
        <v>0</v>
      </c>
      <c r="H353" s="26">
        <v>0</v>
      </c>
      <c r="I353" s="26">
        <v>0</v>
      </c>
      <c r="J353" s="26">
        <v>0</v>
      </c>
      <c r="K353" s="26">
        <v>0</v>
      </c>
      <c r="L353" s="26">
        <v>0</v>
      </c>
      <c r="M353" s="26">
        <v>0</v>
      </c>
      <c r="N353" s="26">
        <v>0</v>
      </c>
      <c r="O353" s="26">
        <v>0</v>
      </c>
      <c r="P353" s="26">
        <v>0</v>
      </c>
      <c r="Q353" s="26">
        <v>0</v>
      </c>
      <c r="R353" s="26">
        <v>0</v>
      </c>
      <c r="S353" s="27">
        <v>0</v>
      </c>
      <c r="T353" s="10" t="s">
        <v>33</v>
      </c>
    </row>
    <row r="354" spans="1:20" ht="63" x14ac:dyDescent="0.25">
      <c r="A354" s="23" t="s">
        <v>662</v>
      </c>
      <c r="B354" s="28" t="s">
        <v>92</v>
      </c>
      <c r="C354" s="25" t="s">
        <v>32</v>
      </c>
      <c r="D354" s="26">
        <f t="shared" ref="D354:R354" si="101">D355+D359+D356+D357</f>
        <v>1565.9610719668863</v>
      </c>
      <c r="E354" s="26">
        <f t="shared" si="101"/>
        <v>775.95025841999995</v>
      </c>
      <c r="F354" s="26">
        <f t="shared" si="101"/>
        <v>790.01081354688631</v>
      </c>
      <c r="G354" s="26">
        <f t="shared" si="101"/>
        <v>224.81570843400004</v>
      </c>
      <c r="H354" s="26">
        <f t="shared" si="101"/>
        <v>20.451235110000006</v>
      </c>
      <c r="I354" s="26">
        <f t="shared" si="101"/>
        <v>16.2883514</v>
      </c>
      <c r="J354" s="26">
        <f t="shared" si="101"/>
        <v>20.451235110000006</v>
      </c>
      <c r="K354" s="26">
        <f t="shared" si="101"/>
        <v>13.401017799999998</v>
      </c>
      <c r="L354" s="26">
        <f t="shared" si="101"/>
        <v>0</v>
      </c>
      <c r="M354" s="26">
        <f t="shared" si="101"/>
        <v>57.254158431199997</v>
      </c>
      <c r="N354" s="26">
        <f t="shared" si="101"/>
        <v>0</v>
      </c>
      <c r="O354" s="26">
        <f t="shared" si="101"/>
        <v>137.87218080280002</v>
      </c>
      <c r="P354" s="26">
        <f t="shared" si="101"/>
        <v>0</v>
      </c>
      <c r="Q354" s="26">
        <f t="shared" si="101"/>
        <v>769.55957843688634</v>
      </c>
      <c r="R354" s="26">
        <f t="shared" si="101"/>
        <v>4.1628837100000009</v>
      </c>
      <c r="S354" s="27">
        <f t="shared" si="100"/>
        <v>0.25557428175327807</v>
      </c>
      <c r="T354" s="10" t="s">
        <v>33</v>
      </c>
    </row>
    <row r="355" spans="1:20" ht="31.5" x14ac:dyDescent="0.25">
      <c r="A355" s="23" t="s">
        <v>663</v>
      </c>
      <c r="B355" s="28" t="s">
        <v>94</v>
      </c>
      <c r="C355" s="25" t="s">
        <v>32</v>
      </c>
      <c r="D355" s="26">
        <v>0</v>
      </c>
      <c r="E355" s="26">
        <v>0</v>
      </c>
      <c r="F355" s="26">
        <v>0</v>
      </c>
      <c r="G355" s="26">
        <v>0</v>
      </c>
      <c r="H355" s="26">
        <v>0</v>
      </c>
      <c r="I355" s="26">
        <v>0</v>
      </c>
      <c r="J355" s="26">
        <v>0</v>
      </c>
      <c r="K355" s="26">
        <v>0</v>
      </c>
      <c r="L355" s="26">
        <v>0</v>
      </c>
      <c r="M355" s="26">
        <v>0</v>
      </c>
      <c r="N355" s="26">
        <v>0</v>
      </c>
      <c r="O355" s="26">
        <v>0</v>
      </c>
      <c r="P355" s="26">
        <v>0</v>
      </c>
      <c r="Q355" s="26">
        <v>0</v>
      </c>
      <c r="R355" s="26">
        <v>0</v>
      </c>
      <c r="S355" s="27">
        <v>0</v>
      </c>
      <c r="T355" s="10" t="s">
        <v>33</v>
      </c>
    </row>
    <row r="356" spans="1:20" ht="31.5" x14ac:dyDescent="0.25">
      <c r="A356" s="23" t="s">
        <v>664</v>
      </c>
      <c r="B356" s="28" t="s">
        <v>100</v>
      </c>
      <c r="C356" s="25" t="s">
        <v>32</v>
      </c>
      <c r="D356" s="26">
        <v>0</v>
      </c>
      <c r="E356" s="26">
        <v>0</v>
      </c>
      <c r="F356" s="26">
        <v>0</v>
      </c>
      <c r="G356" s="26">
        <v>0</v>
      </c>
      <c r="H356" s="26">
        <v>0</v>
      </c>
      <c r="I356" s="26">
        <v>0</v>
      </c>
      <c r="J356" s="26">
        <v>0</v>
      </c>
      <c r="K356" s="26">
        <v>0</v>
      </c>
      <c r="L356" s="26">
        <v>0</v>
      </c>
      <c r="M356" s="26">
        <v>0</v>
      </c>
      <c r="N356" s="26">
        <v>0</v>
      </c>
      <c r="O356" s="26">
        <v>0</v>
      </c>
      <c r="P356" s="26">
        <v>0</v>
      </c>
      <c r="Q356" s="26">
        <v>0</v>
      </c>
      <c r="R356" s="26">
        <v>0</v>
      </c>
      <c r="S356" s="27">
        <v>0</v>
      </c>
      <c r="T356" s="10" t="s">
        <v>33</v>
      </c>
    </row>
    <row r="357" spans="1:20" ht="31.5" x14ac:dyDescent="0.25">
      <c r="A357" s="23" t="s">
        <v>665</v>
      </c>
      <c r="B357" s="28" t="s">
        <v>109</v>
      </c>
      <c r="C357" s="25" t="s">
        <v>32</v>
      </c>
      <c r="D357" s="26">
        <f t="shared" ref="D357:R357" si="102">SUM(D358)</f>
        <v>20.68</v>
      </c>
      <c r="E357" s="26">
        <f t="shared" si="102"/>
        <v>0</v>
      </c>
      <c r="F357" s="26">
        <f t="shared" si="102"/>
        <v>20.68</v>
      </c>
      <c r="G357" s="26">
        <f t="shared" si="102"/>
        <v>20.68</v>
      </c>
      <c r="H357" s="26">
        <f t="shared" si="102"/>
        <v>0.16004437000000002</v>
      </c>
      <c r="I357" s="26">
        <f t="shared" si="102"/>
        <v>0.4</v>
      </c>
      <c r="J357" s="26">
        <f t="shared" si="102"/>
        <v>0.16004437000000002</v>
      </c>
      <c r="K357" s="26">
        <f t="shared" si="102"/>
        <v>3.92462</v>
      </c>
      <c r="L357" s="26">
        <f t="shared" si="102"/>
        <v>0</v>
      </c>
      <c r="M357" s="26">
        <f t="shared" si="102"/>
        <v>7.9243099999999993</v>
      </c>
      <c r="N357" s="26">
        <f t="shared" si="102"/>
        <v>0</v>
      </c>
      <c r="O357" s="26">
        <f t="shared" si="102"/>
        <v>8.4310700000000018</v>
      </c>
      <c r="P357" s="26">
        <f t="shared" si="102"/>
        <v>0</v>
      </c>
      <c r="Q357" s="26">
        <f t="shared" si="102"/>
        <v>20.519955629999998</v>
      </c>
      <c r="R357" s="26">
        <f t="shared" si="102"/>
        <v>-0.23995563</v>
      </c>
      <c r="S357" s="27">
        <f t="shared" si="100"/>
        <v>-0.59988907499999999</v>
      </c>
      <c r="T357" s="10" t="s">
        <v>33</v>
      </c>
    </row>
    <row r="358" spans="1:20" ht="31.5" x14ac:dyDescent="0.25">
      <c r="A358" s="30" t="s">
        <v>665</v>
      </c>
      <c r="B358" s="31" t="s">
        <v>666</v>
      </c>
      <c r="C358" s="32" t="s">
        <v>667</v>
      </c>
      <c r="D358" s="33">
        <v>20.68</v>
      </c>
      <c r="E358" s="33">
        <v>0</v>
      </c>
      <c r="F358" s="33">
        <v>20.68</v>
      </c>
      <c r="G358" s="33">
        <f>I358+K358+M358+O358</f>
        <v>20.68</v>
      </c>
      <c r="H358" s="33">
        <f>J358+L358+N358+P358</f>
        <v>0.16004437000000002</v>
      </c>
      <c r="I358" s="33">
        <v>0.4</v>
      </c>
      <c r="J358" s="33">
        <v>0.16004437000000002</v>
      </c>
      <c r="K358" s="33">
        <v>3.92462</v>
      </c>
      <c r="L358" s="33">
        <v>0</v>
      </c>
      <c r="M358" s="33">
        <v>7.9243099999999993</v>
      </c>
      <c r="N358" s="33">
        <v>0</v>
      </c>
      <c r="O358" s="33">
        <v>8.4310700000000018</v>
      </c>
      <c r="P358" s="33">
        <v>0</v>
      </c>
      <c r="Q358" s="33">
        <f>F358-H358</f>
        <v>20.519955629999998</v>
      </c>
      <c r="R358" s="33">
        <f>H358-(I358)</f>
        <v>-0.23995563</v>
      </c>
      <c r="S358" s="34">
        <f t="shared" si="100"/>
        <v>-0.59988907499999999</v>
      </c>
      <c r="T358" s="35" t="s">
        <v>58</v>
      </c>
    </row>
    <row r="359" spans="1:20" ht="31.5" x14ac:dyDescent="0.25">
      <c r="A359" s="23" t="s">
        <v>668</v>
      </c>
      <c r="B359" s="28" t="s">
        <v>113</v>
      </c>
      <c r="C359" s="25" t="s">
        <v>32</v>
      </c>
      <c r="D359" s="26">
        <f t="shared" ref="D359:R359" si="103">SUM(D360:D363)</f>
        <v>1545.2810719668862</v>
      </c>
      <c r="E359" s="26">
        <f t="shared" si="103"/>
        <v>775.95025841999995</v>
      </c>
      <c r="F359" s="26">
        <f t="shared" si="103"/>
        <v>769.33081354688636</v>
      </c>
      <c r="G359" s="26">
        <f t="shared" si="103"/>
        <v>204.13570843400004</v>
      </c>
      <c r="H359" s="26">
        <f t="shared" si="103"/>
        <v>20.291190740000005</v>
      </c>
      <c r="I359" s="26">
        <f t="shared" si="103"/>
        <v>15.888351400000001</v>
      </c>
      <c r="J359" s="26">
        <f t="shared" si="103"/>
        <v>20.291190740000005</v>
      </c>
      <c r="K359" s="26">
        <f t="shared" si="103"/>
        <v>9.4763977999999991</v>
      </c>
      <c r="L359" s="26">
        <f t="shared" si="103"/>
        <v>0</v>
      </c>
      <c r="M359" s="26">
        <f t="shared" si="103"/>
        <v>49.329848431199999</v>
      </c>
      <c r="N359" s="26">
        <f t="shared" si="103"/>
        <v>0</v>
      </c>
      <c r="O359" s="26">
        <f t="shared" si="103"/>
        <v>129.44111080280001</v>
      </c>
      <c r="P359" s="26">
        <f t="shared" si="103"/>
        <v>0</v>
      </c>
      <c r="Q359" s="26">
        <f t="shared" si="103"/>
        <v>749.03962280688631</v>
      </c>
      <c r="R359" s="26">
        <f t="shared" si="103"/>
        <v>4.4028393400000008</v>
      </c>
      <c r="S359" s="27">
        <f t="shared" si="100"/>
        <v>0.27711115075161291</v>
      </c>
      <c r="T359" s="10" t="s">
        <v>33</v>
      </c>
    </row>
    <row r="360" spans="1:20" ht="31.5" x14ac:dyDescent="0.25">
      <c r="A360" s="44" t="s">
        <v>668</v>
      </c>
      <c r="B360" s="91" t="s">
        <v>669</v>
      </c>
      <c r="C360" s="83" t="s">
        <v>670</v>
      </c>
      <c r="D360" s="48">
        <v>299.82447017088634</v>
      </c>
      <c r="E360" s="47">
        <v>3.4562463699999739</v>
      </c>
      <c r="F360" s="48">
        <v>296.36822380088637</v>
      </c>
      <c r="G360" s="48">
        <f t="shared" ref="G360:H363" si="104">I360+K360+M360+O360</f>
        <v>67.957750520000005</v>
      </c>
      <c r="H360" s="48">
        <f t="shared" si="104"/>
        <v>0</v>
      </c>
      <c r="I360" s="48">
        <v>0</v>
      </c>
      <c r="J360" s="48">
        <v>0</v>
      </c>
      <c r="K360" s="47">
        <v>0</v>
      </c>
      <c r="L360" s="48">
        <v>0</v>
      </c>
      <c r="M360" s="48">
        <v>0</v>
      </c>
      <c r="N360" s="48">
        <v>0</v>
      </c>
      <c r="O360" s="48">
        <v>67.957750520000005</v>
      </c>
      <c r="P360" s="48">
        <v>0</v>
      </c>
      <c r="Q360" s="48">
        <f>F360-H360</f>
        <v>296.36822380088637</v>
      </c>
      <c r="R360" s="48">
        <f>H360-(I360)</f>
        <v>0</v>
      </c>
      <c r="S360" s="50">
        <v>0</v>
      </c>
      <c r="T360" s="51" t="s">
        <v>33</v>
      </c>
    </row>
    <row r="361" spans="1:20" ht="31.5" x14ac:dyDescent="0.25">
      <c r="A361" s="44" t="s">
        <v>668</v>
      </c>
      <c r="B361" s="91" t="s">
        <v>671</v>
      </c>
      <c r="C361" s="83" t="s">
        <v>672</v>
      </c>
      <c r="D361" s="48">
        <v>678.74280502399995</v>
      </c>
      <c r="E361" s="47">
        <v>566.48862731999998</v>
      </c>
      <c r="F361" s="48">
        <v>112.254177704</v>
      </c>
      <c r="G361" s="48">
        <f t="shared" si="104"/>
        <v>97.622177703999995</v>
      </c>
      <c r="H361" s="48">
        <f t="shared" si="104"/>
        <v>0.71321799999999991</v>
      </c>
      <c r="I361" s="48">
        <v>0.52257118999999996</v>
      </c>
      <c r="J361" s="48">
        <v>0.71321799999999991</v>
      </c>
      <c r="K361" s="48">
        <v>6.8663977999999997</v>
      </c>
      <c r="L361" s="48">
        <v>0</v>
      </c>
      <c r="M361" s="48">
        <v>42.039848431199999</v>
      </c>
      <c r="N361" s="48">
        <v>0</v>
      </c>
      <c r="O361" s="48">
        <v>48.193360282800001</v>
      </c>
      <c r="P361" s="48">
        <v>0</v>
      </c>
      <c r="Q361" s="48">
        <f>F361-H361</f>
        <v>111.540959704</v>
      </c>
      <c r="R361" s="48">
        <f>H361-(I361)</f>
        <v>0.19064680999999994</v>
      </c>
      <c r="S361" s="50">
        <f t="shared" si="100"/>
        <v>0.36482457060061035</v>
      </c>
      <c r="T361" s="51" t="s">
        <v>58</v>
      </c>
    </row>
    <row r="362" spans="1:20" ht="31.5" x14ac:dyDescent="0.25">
      <c r="A362" s="44" t="s">
        <v>668</v>
      </c>
      <c r="B362" s="91" t="s">
        <v>673</v>
      </c>
      <c r="C362" s="83" t="s">
        <v>674</v>
      </c>
      <c r="D362" s="48">
        <v>543.07379677199992</v>
      </c>
      <c r="E362" s="47">
        <v>206.00538473</v>
      </c>
      <c r="F362" s="48">
        <v>337.06841204199992</v>
      </c>
      <c r="G362" s="48">
        <f t="shared" si="104"/>
        <v>14.915780210000001</v>
      </c>
      <c r="H362" s="48">
        <f t="shared" si="104"/>
        <v>19.443670620000002</v>
      </c>
      <c r="I362" s="48">
        <v>14.915780210000001</v>
      </c>
      <c r="J362" s="48">
        <v>19.443670620000002</v>
      </c>
      <c r="K362" s="48">
        <v>0</v>
      </c>
      <c r="L362" s="48">
        <v>0</v>
      </c>
      <c r="M362" s="48">
        <v>0</v>
      </c>
      <c r="N362" s="48">
        <v>0</v>
      </c>
      <c r="O362" s="48">
        <v>0</v>
      </c>
      <c r="P362" s="48">
        <v>0</v>
      </c>
      <c r="Q362" s="48">
        <f>F362-H362</f>
        <v>317.62474142199994</v>
      </c>
      <c r="R362" s="48">
        <f>H362-(I362)</f>
        <v>4.5278904100000013</v>
      </c>
      <c r="S362" s="50">
        <f t="shared" si="100"/>
        <v>0.30356376577367122</v>
      </c>
      <c r="T362" s="51" t="s">
        <v>75</v>
      </c>
    </row>
    <row r="363" spans="1:20" ht="31.5" x14ac:dyDescent="0.25">
      <c r="A363" s="30" t="s">
        <v>668</v>
      </c>
      <c r="B363" s="92" t="s">
        <v>675</v>
      </c>
      <c r="C363" s="32" t="s">
        <v>676</v>
      </c>
      <c r="D363" s="33">
        <v>23.64</v>
      </c>
      <c r="E363" s="42">
        <v>0</v>
      </c>
      <c r="F363" s="33">
        <v>23.64</v>
      </c>
      <c r="G363" s="33">
        <f t="shared" si="104"/>
        <v>23.64</v>
      </c>
      <c r="H363" s="33">
        <f t="shared" si="104"/>
        <v>0.13430212</v>
      </c>
      <c r="I363" s="33">
        <v>0.45</v>
      </c>
      <c r="J363" s="33">
        <v>0.13430212</v>
      </c>
      <c r="K363" s="33">
        <v>2.61</v>
      </c>
      <c r="L363" s="33">
        <v>0</v>
      </c>
      <c r="M363" s="33">
        <v>7.29</v>
      </c>
      <c r="N363" s="33">
        <v>0</v>
      </c>
      <c r="O363" s="33">
        <v>13.290000000000003</v>
      </c>
      <c r="P363" s="33">
        <v>0</v>
      </c>
      <c r="Q363" s="33">
        <f>F363-H363</f>
        <v>23.50569788</v>
      </c>
      <c r="R363" s="33">
        <f>H363-(I363)</f>
        <v>-0.31569787999999999</v>
      </c>
      <c r="S363" s="34">
        <f t="shared" si="100"/>
        <v>-0.70155084444444438</v>
      </c>
      <c r="T363" s="35" t="s">
        <v>58</v>
      </c>
    </row>
    <row r="364" spans="1:20" ht="31.5" x14ac:dyDescent="0.25">
      <c r="A364" s="23" t="s">
        <v>677</v>
      </c>
      <c r="B364" s="28" t="s">
        <v>123</v>
      </c>
      <c r="C364" s="25" t="s">
        <v>32</v>
      </c>
      <c r="D364" s="26">
        <f t="shared" ref="D364:R364" si="105">D365+D370+D371+D391</f>
        <v>3268.7766661645428</v>
      </c>
      <c r="E364" s="26">
        <f t="shared" si="105"/>
        <v>535.83761175438769</v>
      </c>
      <c r="F364" s="26">
        <f t="shared" si="105"/>
        <v>2732.9390544101552</v>
      </c>
      <c r="G364" s="26">
        <f t="shared" si="105"/>
        <v>728.58958426360005</v>
      </c>
      <c r="H364" s="26">
        <f t="shared" si="105"/>
        <v>38.374395410000005</v>
      </c>
      <c r="I364" s="26">
        <f t="shared" si="105"/>
        <v>65.965551655599995</v>
      </c>
      <c r="J364" s="26">
        <f t="shared" si="105"/>
        <v>38.374395410000005</v>
      </c>
      <c r="K364" s="26">
        <f t="shared" si="105"/>
        <v>21.461637039999999</v>
      </c>
      <c r="L364" s="26">
        <f t="shared" si="105"/>
        <v>0</v>
      </c>
      <c r="M364" s="26">
        <f t="shared" si="105"/>
        <v>97.299557996000004</v>
      </c>
      <c r="N364" s="26">
        <f t="shared" si="105"/>
        <v>0</v>
      </c>
      <c r="O364" s="26">
        <f t="shared" si="105"/>
        <v>543.86283757199999</v>
      </c>
      <c r="P364" s="26">
        <f t="shared" si="105"/>
        <v>0</v>
      </c>
      <c r="Q364" s="26">
        <f t="shared" si="105"/>
        <v>2698.8955331401553</v>
      </c>
      <c r="R364" s="26">
        <f t="shared" si="105"/>
        <v>-31.922030385599985</v>
      </c>
      <c r="S364" s="27">
        <f t="shared" si="100"/>
        <v>-0.48391970633796766</v>
      </c>
      <c r="T364" s="10" t="s">
        <v>33</v>
      </c>
    </row>
    <row r="365" spans="1:20" ht="47.25" x14ac:dyDescent="0.25">
      <c r="A365" s="23" t="s">
        <v>678</v>
      </c>
      <c r="B365" s="28" t="s">
        <v>125</v>
      </c>
      <c r="C365" s="25" t="s">
        <v>32</v>
      </c>
      <c r="D365" s="26">
        <f t="shared" ref="D365:R365" si="106">SUM(D366:D369)</f>
        <v>232.338389404</v>
      </c>
      <c r="E365" s="26">
        <f t="shared" si="106"/>
        <v>8.491500000000002</v>
      </c>
      <c r="F365" s="26">
        <f t="shared" si="106"/>
        <v>223.846889404</v>
      </c>
      <c r="G365" s="26">
        <f t="shared" si="106"/>
        <v>71.684759880000001</v>
      </c>
      <c r="H365" s="26">
        <f t="shared" si="106"/>
        <v>0.63649581999999993</v>
      </c>
      <c r="I365" s="26">
        <f t="shared" si="106"/>
        <v>2.7856779600000001</v>
      </c>
      <c r="J365" s="26">
        <f t="shared" si="106"/>
        <v>0.63649581999999993</v>
      </c>
      <c r="K365" s="26">
        <f t="shared" si="106"/>
        <v>1.6761779600000002</v>
      </c>
      <c r="L365" s="26">
        <f t="shared" si="106"/>
        <v>0</v>
      </c>
      <c r="M365" s="26">
        <f t="shared" si="106"/>
        <v>12.429177939999999</v>
      </c>
      <c r="N365" s="26">
        <f t="shared" si="106"/>
        <v>0</v>
      </c>
      <c r="O365" s="26">
        <f t="shared" si="106"/>
        <v>54.793726020000008</v>
      </c>
      <c r="P365" s="26">
        <f t="shared" si="106"/>
        <v>0</v>
      </c>
      <c r="Q365" s="26">
        <f t="shared" si="106"/>
        <v>223.21039358399997</v>
      </c>
      <c r="R365" s="26">
        <f t="shared" si="106"/>
        <v>-2.1491821400000002</v>
      </c>
      <c r="S365" s="27">
        <f t="shared" si="100"/>
        <v>-0.77151134153353462</v>
      </c>
      <c r="T365" s="10" t="s">
        <v>33</v>
      </c>
    </row>
    <row r="366" spans="1:20" ht="47.25" x14ac:dyDescent="0.25">
      <c r="A366" s="44" t="s">
        <v>678</v>
      </c>
      <c r="B366" s="91" t="s">
        <v>679</v>
      </c>
      <c r="C366" s="83" t="s">
        <v>680</v>
      </c>
      <c r="D366" s="48">
        <v>6.5364599999999999</v>
      </c>
      <c r="E366" s="47">
        <v>0</v>
      </c>
      <c r="F366" s="48">
        <v>6.5364599999999999</v>
      </c>
      <c r="G366" s="48">
        <f t="shared" ref="G366:H369" si="107">I366+K366+M366+O366</f>
        <v>6.536459999999999</v>
      </c>
      <c r="H366" s="48">
        <f t="shared" si="107"/>
        <v>7.9832999999999987E-2</v>
      </c>
      <c r="I366" s="48">
        <v>7.9427799999999993E-2</v>
      </c>
      <c r="J366" s="48">
        <v>7.9832999999999987E-2</v>
      </c>
      <c r="K366" s="47">
        <v>7.9427799999999993E-2</v>
      </c>
      <c r="L366" s="48">
        <v>0</v>
      </c>
      <c r="M366" s="48">
        <v>7.9427799999999993E-2</v>
      </c>
      <c r="N366" s="48">
        <v>0</v>
      </c>
      <c r="O366" s="48">
        <v>6.2981765999999988</v>
      </c>
      <c r="P366" s="48">
        <v>0</v>
      </c>
      <c r="Q366" s="48">
        <f>F366-H366</f>
        <v>6.4566270000000001</v>
      </c>
      <c r="R366" s="48">
        <f>H366-(I366)</f>
        <v>4.0519999999999445E-4</v>
      </c>
      <c r="S366" s="50">
        <f t="shared" si="100"/>
        <v>5.1014883957505369E-3</v>
      </c>
      <c r="T366" s="51" t="s">
        <v>33</v>
      </c>
    </row>
    <row r="367" spans="1:20" ht="31.5" x14ac:dyDescent="0.25">
      <c r="A367" s="44" t="s">
        <v>678</v>
      </c>
      <c r="B367" s="91" t="s">
        <v>681</v>
      </c>
      <c r="C367" s="83" t="s">
        <v>682</v>
      </c>
      <c r="D367" s="48">
        <v>1.17692</v>
      </c>
      <c r="E367" s="47">
        <v>0</v>
      </c>
      <c r="F367" s="48">
        <v>1.17692</v>
      </c>
      <c r="G367" s="48">
        <f t="shared" si="107"/>
        <v>1.1769199999999997</v>
      </c>
      <c r="H367" s="48">
        <f t="shared" si="107"/>
        <v>1.4342659999999998E-2</v>
      </c>
      <c r="I367" s="48">
        <v>2.8850000000000001E-2</v>
      </c>
      <c r="J367" s="48">
        <v>1.4342659999999998E-2</v>
      </c>
      <c r="K367" s="48">
        <v>2.8850000000000001E-2</v>
      </c>
      <c r="L367" s="48">
        <v>0</v>
      </c>
      <c r="M367" s="48">
        <v>2.8850000000000001E-2</v>
      </c>
      <c r="N367" s="48">
        <v>0</v>
      </c>
      <c r="O367" s="48">
        <v>1.0903699999999998</v>
      </c>
      <c r="P367" s="48">
        <v>0</v>
      </c>
      <c r="Q367" s="48">
        <f>F367-H367</f>
        <v>1.1625773399999999</v>
      </c>
      <c r="R367" s="48">
        <f>H367-(I367)</f>
        <v>-1.4507340000000002E-2</v>
      </c>
      <c r="S367" s="50">
        <f t="shared" si="100"/>
        <v>-0.5028540727902947</v>
      </c>
      <c r="T367" s="51" t="s">
        <v>58</v>
      </c>
    </row>
    <row r="368" spans="1:20" ht="47.25" x14ac:dyDescent="0.25">
      <c r="A368" s="44" t="s">
        <v>678</v>
      </c>
      <c r="B368" s="91" t="s">
        <v>683</v>
      </c>
      <c r="C368" s="83" t="s">
        <v>684</v>
      </c>
      <c r="D368" s="48">
        <v>83.089950143999999</v>
      </c>
      <c r="E368" s="47">
        <v>8.491500000000002</v>
      </c>
      <c r="F368" s="48">
        <v>74.598450143999997</v>
      </c>
      <c r="G368" s="48">
        <f t="shared" si="107"/>
        <v>1.1085</v>
      </c>
      <c r="H368" s="48">
        <f t="shared" si="107"/>
        <v>0</v>
      </c>
      <c r="I368" s="48">
        <v>1.1085</v>
      </c>
      <c r="J368" s="48">
        <v>0</v>
      </c>
      <c r="K368" s="48">
        <v>0</v>
      </c>
      <c r="L368" s="48">
        <v>0</v>
      </c>
      <c r="M368" s="48">
        <v>0</v>
      </c>
      <c r="N368" s="48">
        <v>0</v>
      </c>
      <c r="O368" s="48">
        <v>0</v>
      </c>
      <c r="P368" s="48">
        <v>0</v>
      </c>
      <c r="Q368" s="48">
        <f>F368-H368</f>
        <v>74.598450143999997</v>
      </c>
      <c r="R368" s="48">
        <f>H368-(I368)</f>
        <v>-1.1085</v>
      </c>
      <c r="S368" s="50">
        <f t="shared" si="100"/>
        <v>-1</v>
      </c>
      <c r="T368" s="51" t="s">
        <v>635</v>
      </c>
    </row>
    <row r="369" spans="1:20" ht="47.25" x14ac:dyDescent="0.25">
      <c r="A369" s="30" t="s">
        <v>678</v>
      </c>
      <c r="B369" s="92" t="s">
        <v>685</v>
      </c>
      <c r="C369" s="32" t="s">
        <v>686</v>
      </c>
      <c r="D369" s="33">
        <v>141.53505926</v>
      </c>
      <c r="E369" s="42">
        <v>0</v>
      </c>
      <c r="F369" s="33">
        <v>141.53505926</v>
      </c>
      <c r="G369" s="33">
        <f t="shared" si="107"/>
        <v>62.862879880000008</v>
      </c>
      <c r="H369" s="33">
        <f t="shared" si="107"/>
        <v>0.54232015999999994</v>
      </c>
      <c r="I369" s="33">
        <v>1.5689001600000001</v>
      </c>
      <c r="J369" s="33">
        <v>0.54232015999999994</v>
      </c>
      <c r="K369" s="42">
        <v>1.5679001600000002</v>
      </c>
      <c r="L369" s="33">
        <v>0</v>
      </c>
      <c r="M369" s="33">
        <v>12.320900139999999</v>
      </c>
      <c r="N369" s="33">
        <v>0</v>
      </c>
      <c r="O369" s="33">
        <v>47.40517942000001</v>
      </c>
      <c r="P369" s="33">
        <v>0</v>
      </c>
      <c r="Q369" s="33">
        <f>F369-H369</f>
        <v>140.99273909999999</v>
      </c>
      <c r="R369" s="33">
        <f>H369-(I369)</f>
        <v>-1.02658</v>
      </c>
      <c r="S369" s="34">
        <f t="shared" si="100"/>
        <v>-0.6543309932481618</v>
      </c>
      <c r="T369" s="35" t="s">
        <v>58</v>
      </c>
    </row>
    <row r="370" spans="1:20" ht="47.25" x14ac:dyDescent="0.25">
      <c r="A370" s="23" t="s">
        <v>687</v>
      </c>
      <c r="B370" s="28" t="s">
        <v>150</v>
      </c>
      <c r="C370" s="25" t="s">
        <v>32</v>
      </c>
      <c r="D370" s="26">
        <v>0</v>
      </c>
      <c r="E370" s="26">
        <v>0</v>
      </c>
      <c r="F370" s="26">
        <v>0</v>
      </c>
      <c r="G370" s="26">
        <v>0</v>
      </c>
      <c r="H370" s="26">
        <v>0</v>
      </c>
      <c r="I370" s="26">
        <v>0</v>
      </c>
      <c r="J370" s="26">
        <v>0</v>
      </c>
      <c r="K370" s="26">
        <v>0</v>
      </c>
      <c r="L370" s="26">
        <v>0</v>
      </c>
      <c r="M370" s="26">
        <v>0</v>
      </c>
      <c r="N370" s="26">
        <v>0</v>
      </c>
      <c r="O370" s="26">
        <v>0</v>
      </c>
      <c r="P370" s="26">
        <v>0</v>
      </c>
      <c r="Q370" s="26">
        <v>0</v>
      </c>
      <c r="R370" s="26">
        <v>0</v>
      </c>
      <c r="S370" s="27">
        <v>0</v>
      </c>
      <c r="T370" s="10" t="s">
        <v>33</v>
      </c>
    </row>
    <row r="371" spans="1:20" ht="47.25" x14ac:dyDescent="0.25">
      <c r="A371" s="23" t="s">
        <v>688</v>
      </c>
      <c r="B371" s="28" t="s">
        <v>152</v>
      </c>
      <c r="C371" s="25" t="s">
        <v>32</v>
      </c>
      <c r="D371" s="26">
        <f t="shared" ref="D371:R371" si="108">SUM(D372:D390)</f>
        <v>499.42738130180572</v>
      </c>
      <c r="E371" s="26">
        <f t="shared" si="108"/>
        <v>219.62329280420585</v>
      </c>
      <c r="F371" s="26">
        <f t="shared" si="108"/>
        <v>279.80408849759999</v>
      </c>
      <c r="G371" s="26">
        <f t="shared" si="108"/>
        <v>209.71675001759996</v>
      </c>
      <c r="H371" s="26">
        <f t="shared" si="108"/>
        <v>11.230810650000002</v>
      </c>
      <c r="I371" s="26">
        <f t="shared" si="108"/>
        <v>37.611156579599992</v>
      </c>
      <c r="J371" s="26">
        <f t="shared" si="108"/>
        <v>11.230810650000002</v>
      </c>
      <c r="K371" s="26">
        <f t="shared" si="108"/>
        <v>4.2076619700000002</v>
      </c>
      <c r="L371" s="26">
        <f t="shared" si="108"/>
        <v>0</v>
      </c>
      <c r="M371" s="26">
        <f t="shared" si="108"/>
        <v>49.602459510000003</v>
      </c>
      <c r="N371" s="26">
        <f t="shared" si="108"/>
        <v>0</v>
      </c>
      <c r="O371" s="26">
        <f t="shared" si="108"/>
        <v>118.29547195799998</v>
      </c>
      <c r="P371" s="26">
        <f t="shared" si="108"/>
        <v>0</v>
      </c>
      <c r="Q371" s="26">
        <f t="shared" si="108"/>
        <v>268.8168866076</v>
      </c>
      <c r="R371" s="26">
        <f t="shared" si="108"/>
        <v>-26.623954689599991</v>
      </c>
      <c r="S371" s="27">
        <f t="shared" si="100"/>
        <v>-0.70787386272616315</v>
      </c>
      <c r="T371" s="10" t="s">
        <v>33</v>
      </c>
    </row>
    <row r="372" spans="1:20" ht="47.25" x14ac:dyDescent="0.25">
      <c r="A372" s="44" t="s">
        <v>688</v>
      </c>
      <c r="B372" s="57" t="s">
        <v>689</v>
      </c>
      <c r="C372" s="83" t="s">
        <v>690</v>
      </c>
      <c r="D372" s="59">
        <v>24.865420491999998</v>
      </c>
      <c r="E372" s="47">
        <v>23.2707713</v>
      </c>
      <c r="F372" s="48">
        <v>1.5946491919999968</v>
      </c>
      <c r="G372" s="48">
        <f t="shared" ref="G372:H387" si="109">I372+K372+M372+O372</f>
        <v>1.5946491919999972</v>
      </c>
      <c r="H372" s="48">
        <f t="shared" si="109"/>
        <v>1.0982681999999999</v>
      </c>
      <c r="I372" s="48">
        <v>1.5946491919999972</v>
      </c>
      <c r="J372" s="48">
        <v>1.0982681999999999</v>
      </c>
      <c r="K372" s="47">
        <v>0</v>
      </c>
      <c r="L372" s="48">
        <v>0</v>
      </c>
      <c r="M372" s="48">
        <v>0</v>
      </c>
      <c r="N372" s="48">
        <v>0</v>
      </c>
      <c r="O372" s="48">
        <v>0</v>
      </c>
      <c r="P372" s="48">
        <v>0</v>
      </c>
      <c r="Q372" s="48">
        <f>F372-H372</f>
        <v>0.49638099199999686</v>
      </c>
      <c r="R372" s="48">
        <f>H372-(I372)</f>
        <v>-0.4963809919999973</v>
      </c>
      <c r="S372" s="50">
        <f t="shared" si="100"/>
        <v>-0.31127911674256076</v>
      </c>
      <c r="T372" s="51" t="s">
        <v>75</v>
      </c>
    </row>
    <row r="373" spans="1:20" ht="63" x14ac:dyDescent="0.25">
      <c r="A373" s="44" t="s">
        <v>688</v>
      </c>
      <c r="B373" s="57" t="s">
        <v>691</v>
      </c>
      <c r="C373" s="83" t="s">
        <v>692</v>
      </c>
      <c r="D373" s="59">
        <v>57.983477853805795</v>
      </c>
      <c r="E373" s="47">
        <v>51.007724364605792</v>
      </c>
      <c r="F373" s="48">
        <v>6.9757534892000024</v>
      </c>
      <c r="G373" s="48">
        <f t="shared" si="109"/>
        <v>6.9757534892000033</v>
      </c>
      <c r="H373" s="48">
        <f t="shared" si="109"/>
        <v>0</v>
      </c>
      <c r="I373" s="48">
        <v>6.9757534892000033</v>
      </c>
      <c r="J373" s="48">
        <v>0</v>
      </c>
      <c r="K373" s="47">
        <v>0</v>
      </c>
      <c r="L373" s="48">
        <v>0</v>
      </c>
      <c r="M373" s="48">
        <v>0</v>
      </c>
      <c r="N373" s="48">
        <v>0</v>
      </c>
      <c r="O373" s="48">
        <v>0</v>
      </c>
      <c r="P373" s="48">
        <v>0</v>
      </c>
      <c r="Q373" s="48">
        <f>F373-H373</f>
        <v>6.9757534892000024</v>
      </c>
      <c r="R373" s="48">
        <f>H373-(I373)</f>
        <v>-6.9757534892000033</v>
      </c>
      <c r="S373" s="50">
        <f t="shared" si="100"/>
        <v>-1</v>
      </c>
      <c r="T373" s="51" t="s">
        <v>635</v>
      </c>
    </row>
    <row r="374" spans="1:20" ht="63" x14ac:dyDescent="0.25">
      <c r="A374" s="44" t="s">
        <v>688</v>
      </c>
      <c r="B374" s="57" t="s">
        <v>693</v>
      </c>
      <c r="C374" s="83" t="s">
        <v>694</v>
      </c>
      <c r="D374" s="59">
        <v>42.447915239999993</v>
      </c>
      <c r="E374" s="47">
        <v>38.347915243599999</v>
      </c>
      <c r="F374" s="48">
        <v>4.099999996399994</v>
      </c>
      <c r="G374" s="48">
        <f t="shared" si="109"/>
        <v>4.099999996399994</v>
      </c>
      <c r="H374" s="48">
        <f t="shared" si="109"/>
        <v>1.4498570400000002</v>
      </c>
      <c r="I374" s="48">
        <v>4.099999996399994</v>
      </c>
      <c r="J374" s="48">
        <v>1.4498570400000002</v>
      </c>
      <c r="K374" s="47">
        <v>0</v>
      </c>
      <c r="L374" s="48">
        <v>0</v>
      </c>
      <c r="M374" s="48">
        <v>0</v>
      </c>
      <c r="N374" s="48">
        <v>0</v>
      </c>
      <c r="O374" s="48">
        <v>0</v>
      </c>
      <c r="P374" s="48">
        <v>0</v>
      </c>
      <c r="Q374" s="48">
        <f>F374-H374</f>
        <v>2.6501429563999936</v>
      </c>
      <c r="R374" s="48">
        <f>H374-(I374)</f>
        <v>-2.6501429563999936</v>
      </c>
      <c r="S374" s="50">
        <f t="shared" si="100"/>
        <v>-0.6463763313968176</v>
      </c>
      <c r="T374" s="51" t="s">
        <v>75</v>
      </c>
    </row>
    <row r="375" spans="1:20" ht="47.25" x14ac:dyDescent="0.25">
      <c r="A375" s="52" t="s">
        <v>688</v>
      </c>
      <c r="B375" s="93" t="s">
        <v>695</v>
      </c>
      <c r="C375" s="89" t="s">
        <v>696</v>
      </c>
      <c r="D375" s="59" t="s">
        <v>33</v>
      </c>
      <c r="E375" s="47" t="s">
        <v>33</v>
      </c>
      <c r="F375" s="48" t="s">
        <v>33</v>
      </c>
      <c r="G375" s="48" t="s">
        <v>33</v>
      </c>
      <c r="H375" s="48">
        <f t="shared" si="109"/>
        <v>0.24360875999999998</v>
      </c>
      <c r="I375" s="48" t="s">
        <v>33</v>
      </c>
      <c r="J375" s="48">
        <v>0.24360875999999998</v>
      </c>
      <c r="K375" s="47" t="s">
        <v>33</v>
      </c>
      <c r="L375" s="48">
        <v>0</v>
      </c>
      <c r="M375" s="48" t="s">
        <v>33</v>
      </c>
      <c r="N375" s="48">
        <v>0</v>
      </c>
      <c r="O375" s="48" t="s">
        <v>33</v>
      </c>
      <c r="P375" s="48">
        <v>0</v>
      </c>
      <c r="Q375" s="48" t="s">
        <v>33</v>
      </c>
      <c r="R375" s="48" t="s">
        <v>33</v>
      </c>
      <c r="S375" s="50" t="s">
        <v>33</v>
      </c>
      <c r="T375" s="51" t="s">
        <v>75</v>
      </c>
    </row>
    <row r="376" spans="1:20" ht="47.25" x14ac:dyDescent="0.25">
      <c r="A376" s="44" t="s">
        <v>688</v>
      </c>
      <c r="B376" s="57" t="s">
        <v>697</v>
      </c>
      <c r="C376" s="83" t="s">
        <v>698</v>
      </c>
      <c r="D376" s="59">
        <v>13.7822</v>
      </c>
      <c r="E376" s="47">
        <v>10.782200000000001</v>
      </c>
      <c r="F376" s="48">
        <v>2.9999999999999982</v>
      </c>
      <c r="G376" s="48">
        <f t="shared" ref="G376:H390" si="110">I376+K376+M376+O376</f>
        <v>2.9999999999999982</v>
      </c>
      <c r="H376" s="48">
        <f t="shared" si="109"/>
        <v>0.48790289999999997</v>
      </c>
      <c r="I376" s="48">
        <v>2.9999999999999982</v>
      </c>
      <c r="J376" s="48">
        <v>0.48790289999999997</v>
      </c>
      <c r="K376" s="47">
        <v>0</v>
      </c>
      <c r="L376" s="48">
        <v>0</v>
      </c>
      <c r="M376" s="48">
        <v>0</v>
      </c>
      <c r="N376" s="48">
        <v>0</v>
      </c>
      <c r="O376" s="48">
        <v>0</v>
      </c>
      <c r="P376" s="48">
        <v>0</v>
      </c>
      <c r="Q376" s="48">
        <f t="shared" ref="Q376:Q390" si="111">F376-H376</f>
        <v>2.5120970999999983</v>
      </c>
      <c r="R376" s="48">
        <f t="shared" ref="R376:R390" si="112">H376-(I376)</f>
        <v>-2.5120970999999983</v>
      </c>
      <c r="S376" s="50">
        <f t="shared" ref="S376:S406" si="113">R376/(I376)</f>
        <v>-0.83736569999999988</v>
      </c>
      <c r="T376" s="51" t="s">
        <v>75</v>
      </c>
    </row>
    <row r="377" spans="1:20" ht="47.25" x14ac:dyDescent="0.25">
      <c r="A377" s="44" t="s">
        <v>688</v>
      </c>
      <c r="B377" s="57" t="s">
        <v>699</v>
      </c>
      <c r="C377" s="83" t="s">
        <v>700</v>
      </c>
      <c r="D377" s="59">
        <v>17.221599999999999</v>
      </c>
      <c r="E377" s="47">
        <v>15.2216</v>
      </c>
      <c r="F377" s="48">
        <v>1.9999999999999982</v>
      </c>
      <c r="G377" s="48">
        <f t="shared" si="110"/>
        <v>1.9999999999999982</v>
      </c>
      <c r="H377" s="48">
        <f t="shared" si="109"/>
        <v>0.61638750000000009</v>
      </c>
      <c r="I377" s="48">
        <v>1.9999999999999982</v>
      </c>
      <c r="J377" s="48">
        <v>0.61638750000000009</v>
      </c>
      <c r="K377" s="47">
        <v>0</v>
      </c>
      <c r="L377" s="48">
        <v>0</v>
      </c>
      <c r="M377" s="48">
        <v>0</v>
      </c>
      <c r="N377" s="48">
        <v>0</v>
      </c>
      <c r="O377" s="48">
        <v>0</v>
      </c>
      <c r="P377" s="48">
        <v>0</v>
      </c>
      <c r="Q377" s="48">
        <f t="shared" si="111"/>
        <v>1.3836124999999981</v>
      </c>
      <c r="R377" s="48">
        <f t="shared" si="112"/>
        <v>-1.3836124999999981</v>
      </c>
      <c r="S377" s="50">
        <f t="shared" si="113"/>
        <v>-0.69180624999999973</v>
      </c>
      <c r="T377" s="51" t="s">
        <v>75</v>
      </c>
    </row>
    <row r="378" spans="1:20" ht="47.25" x14ac:dyDescent="0.25">
      <c r="A378" s="44" t="s">
        <v>688</v>
      </c>
      <c r="B378" s="57" t="s">
        <v>701</v>
      </c>
      <c r="C378" s="83" t="s">
        <v>702</v>
      </c>
      <c r="D378" s="59">
        <v>19.860599999999998</v>
      </c>
      <c r="E378" s="47">
        <v>17.860599999999998</v>
      </c>
      <c r="F378" s="48">
        <v>2</v>
      </c>
      <c r="G378" s="48">
        <f t="shared" si="110"/>
        <v>2</v>
      </c>
      <c r="H378" s="48">
        <f t="shared" si="109"/>
        <v>0.80814209999999997</v>
      </c>
      <c r="I378" s="48">
        <v>2</v>
      </c>
      <c r="J378" s="48">
        <v>0.80814209999999997</v>
      </c>
      <c r="K378" s="47">
        <v>0</v>
      </c>
      <c r="L378" s="48">
        <v>0</v>
      </c>
      <c r="M378" s="48">
        <v>0</v>
      </c>
      <c r="N378" s="48">
        <v>0</v>
      </c>
      <c r="O378" s="48">
        <v>0</v>
      </c>
      <c r="P378" s="48">
        <v>0</v>
      </c>
      <c r="Q378" s="48">
        <f t="shared" si="111"/>
        <v>1.1918579</v>
      </c>
      <c r="R378" s="48">
        <f t="shared" si="112"/>
        <v>-1.1918579</v>
      </c>
      <c r="S378" s="50">
        <f t="shared" si="113"/>
        <v>-0.59592895000000001</v>
      </c>
      <c r="T378" s="51" t="s">
        <v>75</v>
      </c>
    </row>
    <row r="379" spans="1:20" ht="47.25" x14ac:dyDescent="0.25">
      <c r="A379" s="44" t="s">
        <v>688</v>
      </c>
      <c r="B379" s="57" t="s">
        <v>703</v>
      </c>
      <c r="C379" s="83" t="s">
        <v>704</v>
      </c>
      <c r="D379" s="59">
        <v>18.807399999999998</v>
      </c>
      <c r="E379" s="47">
        <v>17.807399999999998</v>
      </c>
      <c r="F379" s="48">
        <v>1</v>
      </c>
      <c r="G379" s="48">
        <f t="shared" si="110"/>
        <v>1</v>
      </c>
      <c r="H379" s="48">
        <f t="shared" si="109"/>
        <v>1.32406248</v>
      </c>
      <c r="I379" s="48">
        <v>1</v>
      </c>
      <c r="J379" s="48">
        <v>1.32406248</v>
      </c>
      <c r="K379" s="48">
        <v>0</v>
      </c>
      <c r="L379" s="48">
        <v>0</v>
      </c>
      <c r="M379" s="48">
        <v>0</v>
      </c>
      <c r="N379" s="48">
        <v>0</v>
      </c>
      <c r="O379" s="48">
        <v>0</v>
      </c>
      <c r="P379" s="48">
        <v>0</v>
      </c>
      <c r="Q379" s="48">
        <f t="shared" si="111"/>
        <v>-0.32406248000000004</v>
      </c>
      <c r="R379" s="48">
        <f t="shared" si="112"/>
        <v>0.32406248000000004</v>
      </c>
      <c r="S379" s="50">
        <f t="shared" si="113"/>
        <v>0.32406248000000004</v>
      </c>
      <c r="T379" s="51" t="s">
        <v>75</v>
      </c>
    </row>
    <row r="380" spans="1:20" ht="47.25" x14ac:dyDescent="0.25">
      <c r="A380" s="44" t="s">
        <v>688</v>
      </c>
      <c r="B380" s="57" t="s">
        <v>705</v>
      </c>
      <c r="C380" s="83" t="s">
        <v>706</v>
      </c>
      <c r="D380" s="59">
        <v>26.555</v>
      </c>
      <c r="E380" s="47">
        <v>0</v>
      </c>
      <c r="F380" s="48">
        <v>26.555</v>
      </c>
      <c r="G380" s="48">
        <f t="shared" si="110"/>
        <v>19.855</v>
      </c>
      <c r="H380" s="48">
        <f t="shared" si="109"/>
        <v>0.27057293000000004</v>
      </c>
      <c r="I380" s="48">
        <v>0.21635749999999998</v>
      </c>
      <c r="J380" s="48">
        <v>0.27057293000000004</v>
      </c>
      <c r="K380" s="47">
        <v>0.93635749999999995</v>
      </c>
      <c r="L380" s="48">
        <v>0</v>
      </c>
      <c r="M380" s="48">
        <v>8.1831425000000007</v>
      </c>
      <c r="N380" s="48">
        <v>0</v>
      </c>
      <c r="O380" s="48">
        <v>10.519142499999999</v>
      </c>
      <c r="P380" s="48">
        <v>0</v>
      </c>
      <c r="Q380" s="48">
        <f t="shared" si="111"/>
        <v>26.28442707</v>
      </c>
      <c r="R380" s="48">
        <f t="shared" si="112"/>
        <v>5.4215430000000064E-2</v>
      </c>
      <c r="S380" s="50">
        <f t="shared" si="113"/>
        <v>0.25058262366684803</v>
      </c>
      <c r="T380" s="51" t="s">
        <v>58</v>
      </c>
    </row>
    <row r="381" spans="1:20" ht="47.25" x14ac:dyDescent="0.25">
      <c r="A381" s="44" t="s">
        <v>688</v>
      </c>
      <c r="B381" s="57" t="s">
        <v>707</v>
      </c>
      <c r="C381" s="83" t="s">
        <v>708</v>
      </c>
      <c r="D381" s="59">
        <v>23.631599999999999</v>
      </c>
      <c r="E381" s="47">
        <v>0</v>
      </c>
      <c r="F381" s="48">
        <v>23.631599999999999</v>
      </c>
      <c r="G381" s="48">
        <f t="shared" si="110"/>
        <v>20.631599999999999</v>
      </c>
      <c r="H381" s="48">
        <f t="shared" si="109"/>
        <v>0.20452675000000003</v>
      </c>
      <c r="I381" s="48">
        <v>0.56100000000000005</v>
      </c>
      <c r="J381" s="48">
        <v>0.20452675000000003</v>
      </c>
      <c r="K381" s="47">
        <v>1.0169999999999999</v>
      </c>
      <c r="L381" s="48">
        <v>0</v>
      </c>
      <c r="M381" s="48">
        <v>7.7436000000000007</v>
      </c>
      <c r="N381" s="48">
        <v>0</v>
      </c>
      <c r="O381" s="48">
        <v>11.309999999999999</v>
      </c>
      <c r="P381" s="48">
        <v>0</v>
      </c>
      <c r="Q381" s="48">
        <f t="shared" si="111"/>
        <v>23.427073249999999</v>
      </c>
      <c r="R381" s="48">
        <f t="shared" si="112"/>
        <v>-0.35647325000000002</v>
      </c>
      <c r="S381" s="50">
        <f t="shared" si="113"/>
        <v>-0.635424688057041</v>
      </c>
      <c r="T381" s="51" t="s">
        <v>58</v>
      </c>
    </row>
    <row r="382" spans="1:20" ht="47.25" x14ac:dyDescent="0.25">
      <c r="A382" s="44" t="s">
        <v>688</v>
      </c>
      <c r="B382" s="57" t="s">
        <v>709</v>
      </c>
      <c r="C382" s="83" t="s">
        <v>710</v>
      </c>
      <c r="D382" s="59">
        <v>15.5444</v>
      </c>
      <c r="E382" s="47">
        <v>0</v>
      </c>
      <c r="F382" s="48">
        <v>15.5444</v>
      </c>
      <c r="G382" s="48">
        <f t="shared" si="110"/>
        <v>15.544400000000001</v>
      </c>
      <c r="H382" s="48">
        <f t="shared" si="109"/>
        <v>0.17406462</v>
      </c>
      <c r="I382" s="48">
        <v>0.154475</v>
      </c>
      <c r="J382" s="48">
        <v>0.17406462</v>
      </c>
      <c r="K382" s="47">
        <v>0.33447500000000002</v>
      </c>
      <c r="L382" s="48">
        <v>0</v>
      </c>
      <c r="M382" s="48">
        <v>5.2815249999999994</v>
      </c>
      <c r="N382" s="48">
        <v>0</v>
      </c>
      <c r="O382" s="48">
        <v>9.773925000000002</v>
      </c>
      <c r="P382" s="48">
        <v>0</v>
      </c>
      <c r="Q382" s="48">
        <f t="shared" si="111"/>
        <v>15.37033538</v>
      </c>
      <c r="R382" s="48">
        <f t="shared" si="112"/>
        <v>1.9589620000000002E-2</v>
      </c>
      <c r="S382" s="50">
        <f t="shared" si="113"/>
        <v>0.12681417705130282</v>
      </c>
      <c r="T382" s="51" t="s">
        <v>58</v>
      </c>
    </row>
    <row r="383" spans="1:20" ht="47.25" x14ac:dyDescent="0.25">
      <c r="A383" s="44" t="s">
        <v>688</v>
      </c>
      <c r="B383" s="57" t="s">
        <v>711</v>
      </c>
      <c r="C383" s="83" t="s">
        <v>712</v>
      </c>
      <c r="D383" s="59">
        <v>25.869199999999999</v>
      </c>
      <c r="E383" s="47">
        <v>0</v>
      </c>
      <c r="F383" s="48">
        <v>25.869199999999999</v>
      </c>
      <c r="G383" s="48">
        <f t="shared" si="110"/>
        <v>20.869199999999996</v>
      </c>
      <c r="H383" s="48">
        <f t="shared" si="109"/>
        <v>0.20720026999999999</v>
      </c>
      <c r="I383" s="48">
        <v>0.15725</v>
      </c>
      <c r="J383" s="48">
        <v>0.20720026999999999</v>
      </c>
      <c r="K383" s="47">
        <v>0.54125000000000001</v>
      </c>
      <c r="L383" s="48">
        <v>0</v>
      </c>
      <c r="M383" s="48">
        <v>8.4357500000000005</v>
      </c>
      <c r="N383" s="48">
        <v>0</v>
      </c>
      <c r="O383" s="48">
        <v>11.734949999999996</v>
      </c>
      <c r="P383" s="48">
        <v>0</v>
      </c>
      <c r="Q383" s="48">
        <f t="shared" si="111"/>
        <v>25.661999729999998</v>
      </c>
      <c r="R383" s="48">
        <f t="shared" si="112"/>
        <v>4.9950269999999991E-2</v>
      </c>
      <c r="S383" s="50">
        <f t="shared" si="113"/>
        <v>0.31764877583465811</v>
      </c>
      <c r="T383" s="51" t="s">
        <v>58</v>
      </c>
    </row>
    <row r="384" spans="1:20" ht="47.25" x14ac:dyDescent="0.25">
      <c r="A384" s="44" t="s">
        <v>688</v>
      </c>
      <c r="B384" s="57" t="s">
        <v>713</v>
      </c>
      <c r="C384" s="83" t="s">
        <v>714</v>
      </c>
      <c r="D384" s="59">
        <v>5.0371999999999995</v>
      </c>
      <c r="E384" s="47">
        <v>0</v>
      </c>
      <c r="F384" s="48">
        <v>5.0371999999999995</v>
      </c>
      <c r="G384" s="48">
        <f t="shared" si="110"/>
        <v>5.0371999999999995</v>
      </c>
      <c r="H384" s="48">
        <f t="shared" si="109"/>
        <v>4.7959110000000013E-2</v>
      </c>
      <c r="I384" s="48">
        <v>0.22989999999999999</v>
      </c>
      <c r="J384" s="48">
        <v>4.7959110000000013E-2</v>
      </c>
      <c r="K384" s="47">
        <v>0.33789999999999998</v>
      </c>
      <c r="L384" s="48">
        <v>0</v>
      </c>
      <c r="M384" s="48">
        <v>1.6339000000000001</v>
      </c>
      <c r="N384" s="48">
        <v>0</v>
      </c>
      <c r="O384" s="48">
        <v>2.8354999999999992</v>
      </c>
      <c r="P384" s="48">
        <v>0</v>
      </c>
      <c r="Q384" s="48">
        <f t="shared" si="111"/>
        <v>4.9892408899999996</v>
      </c>
      <c r="R384" s="48">
        <f t="shared" si="112"/>
        <v>-0.18194088999999997</v>
      </c>
      <c r="S384" s="50">
        <f t="shared" si="113"/>
        <v>-0.79139143105698118</v>
      </c>
      <c r="T384" s="51" t="s">
        <v>58</v>
      </c>
    </row>
    <row r="385" spans="1:20" ht="47.25" x14ac:dyDescent="0.25">
      <c r="A385" s="44" t="s">
        <v>688</v>
      </c>
      <c r="B385" s="57" t="s">
        <v>715</v>
      </c>
      <c r="C385" s="83" t="s">
        <v>716</v>
      </c>
      <c r="D385" s="59">
        <v>30.213071408000001</v>
      </c>
      <c r="E385" s="47">
        <v>0</v>
      </c>
      <c r="F385" s="48">
        <v>30.213071408000001</v>
      </c>
      <c r="G385" s="48">
        <f t="shared" si="110"/>
        <v>30.213071407999998</v>
      </c>
      <c r="H385" s="48">
        <f t="shared" si="109"/>
        <v>0.19054906999999999</v>
      </c>
      <c r="I385" s="48">
        <v>0.12067947</v>
      </c>
      <c r="J385" s="48">
        <v>0.19054906999999999</v>
      </c>
      <c r="K385" s="47">
        <v>0.84067946999999998</v>
      </c>
      <c r="L385" s="48">
        <v>0</v>
      </c>
      <c r="M385" s="48">
        <v>10.591642009999999</v>
      </c>
      <c r="N385" s="48">
        <v>0</v>
      </c>
      <c r="O385" s="48">
        <v>18.660070458</v>
      </c>
      <c r="P385" s="48">
        <v>0</v>
      </c>
      <c r="Q385" s="48">
        <f t="shared" si="111"/>
        <v>30.022522338000002</v>
      </c>
      <c r="R385" s="48">
        <f t="shared" si="112"/>
        <v>6.986959999999999E-2</v>
      </c>
      <c r="S385" s="50">
        <f t="shared" si="113"/>
        <v>0.57896840282775519</v>
      </c>
      <c r="T385" s="51" t="s">
        <v>58</v>
      </c>
    </row>
    <row r="386" spans="1:20" ht="63" x14ac:dyDescent="0.25">
      <c r="A386" s="44" t="s">
        <v>688</v>
      </c>
      <c r="B386" s="57" t="s">
        <v>717</v>
      </c>
      <c r="C386" s="83" t="s">
        <v>718</v>
      </c>
      <c r="D386" s="59">
        <v>34.754784000000001</v>
      </c>
      <c r="E386" s="47">
        <v>0</v>
      </c>
      <c r="F386" s="48">
        <v>34.754784000000001</v>
      </c>
      <c r="G386" s="48">
        <f t="shared" si="110"/>
        <v>34.754784000000001</v>
      </c>
      <c r="H386" s="48">
        <f t="shared" si="109"/>
        <v>0</v>
      </c>
      <c r="I386" s="48">
        <v>0</v>
      </c>
      <c r="J386" s="48">
        <v>0</v>
      </c>
      <c r="K386" s="47">
        <v>0</v>
      </c>
      <c r="L386" s="48">
        <v>0</v>
      </c>
      <c r="M386" s="48">
        <v>6.4528999999999996</v>
      </c>
      <c r="N386" s="48">
        <v>0</v>
      </c>
      <c r="O386" s="48">
        <v>28.301884000000001</v>
      </c>
      <c r="P386" s="48">
        <v>0</v>
      </c>
      <c r="Q386" s="48">
        <f t="shared" si="111"/>
        <v>34.754784000000001</v>
      </c>
      <c r="R386" s="48">
        <f t="shared" si="112"/>
        <v>0</v>
      </c>
      <c r="S386" s="50">
        <v>0</v>
      </c>
      <c r="T386" s="51" t="s">
        <v>33</v>
      </c>
    </row>
    <row r="387" spans="1:20" ht="47.25" x14ac:dyDescent="0.25">
      <c r="A387" s="44" t="s">
        <v>688</v>
      </c>
      <c r="B387" s="57" t="s">
        <v>719</v>
      </c>
      <c r="C387" s="83" t="s">
        <v>720</v>
      </c>
      <c r="D387" s="59">
        <v>8.9782080000000004</v>
      </c>
      <c r="E387" s="47">
        <v>5.190593436000003</v>
      </c>
      <c r="F387" s="48">
        <v>3.7876145639999974</v>
      </c>
      <c r="G387" s="48">
        <f t="shared" si="110"/>
        <v>3.7876145639999979</v>
      </c>
      <c r="H387" s="48">
        <f t="shared" si="109"/>
        <v>0.13020518</v>
      </c>
      <c r="I387" s="48">
        <v>3.7876145639999979</v>
      </c>
      <c r="J387" s="48">
        <v>0.13020518</v>
      </c>
      <c r="K387" s="47">
        <v>0</v>
      </c>
      <c r="L387" s="48">
        <v>0</v>
      </c>
      <c r="M387" s="48">
        <v>0</v>
      </c>
      <c r="N387" s="48">
        <v>0</v>
      </c>
      <c r="O387" s="48">
        <v>0</v>
      </c>
      <c r="P387" s="48">
        <v>0</v>
      </c>
      <c r="Q387" s="48">
        <f t="shared" si="111"/>
        <v>3.6574093839999975</v>
      </c>
      <c r="R387" s="48">
        <f t="shared" si="112"/>
        <v>-3.6574093839999979</v>
      </c>
      <c r="S387" s="50">
        <f t="shared" si="113"/>
        <v>-0.96562343453910116</v>
      </c>
      <c r="T387" s="51" t="s">
        <v>75</v>
      </c>
    </row>
    <row r="388" spans="1:20" ht="47.25" x14ac:dyDescent="0.25">
      <c r="A388" s="44" t="s">
        <v>688</v>
      </c>
      <c r="B388" s="57" t="s">
        <v>721</v>
      </c>
      <c r="C388" s="83" t="s">
        <v>722</v>
      </c>
      <c r="D388" s="59">
        <v>10.162332048</v>
      </c>
      <c r="E388" s="47">
        <v>7.3320546800000006</v>
      </c>
      <c r="F388" s="48">
        <v>2.8302773679999991</v>
      </c>
      <c r="G388" s="48">
        <f t="shared" si="110"/>
        <v>2.8302773679999991</v>
      </c>
      <c r="H388" s="48">
        <f t="shared" si="110"/>
        <v>0.82070315999999999</v>
      </c>
      <c r="I388" s="48">
        <v>2.8302773679999991</v>
      </c>
      <c r="J388" s="48">
        <v>0.82070315999999999</v>
      </c>
      <c r="K388" s="47">
        <v>0</v>
      </c>
      <c r="L388" s="48">
        <v>0</v>
      </c>
      <c r="M388" s="48">
        <v>0</v>
      </c>
      <c r="N388" s="48">
        <v>0</v>
      </c>
      <c r="O388" s="48">
        <v>0</v>
      </c>
      <c r="P388" s="48">
        <v>0</v>
      </c>
      <c r="Q388" s="48">
        <f t="shared" si="111"/>
        <v>2.0095742079999992</v>
      </c>
      <c r="R388" s="48">
        <f t="shared" si="112"/>
        <v>-2.0095742079999992</v>
      </c>
      <c r="S388" s="50">
        <f t="shared" si="113"/>
        <v>-0.71002730358546251</v>
      </c>
      <c r="T388" s="51" t="s">
        <v>75</v>
      </c>
    </row>
    <row r="389" spans="1:20" ht="47.25" x14ac:dyDescent="0.25">
      <c r="A389" s="44" t="s">
        <v>688</v>
      </c>
      <c r="B389" s="57" t="s">
        <v>723</v>
      </c>
      <c r="C389" s="83" t="s">
        <v>724</v>
      </c>
      <c r="D389" s="59">
        <v>8.9717491799999998</v>
      </c>
      <c r="E389" s="47">
        <v>3.5717491799999994</v>
      </c>
      <c r="F389" s="48">
        <v>5.4</v>
      </c>
      <c r="G389" s="48">
        <f t="shared" si="110"/>
        <v>1.8</v>
      </c>
      <c r="H389" s="48">
        <f t="shared" si="110"/>
        <v>8.953673999999999E-2</v>
      </c>
      <c r="I389" s="48">
        <v>0</v>
      </c>
      <c r="J389" s="48">
        <v>8.953673999999999E-2</v>
      </c>
      <c r="K389" s="47">
        <v>0</v>
      </c>
      <c r="L389" s="48">
        <v>0</v>
      </c>
      <c r="M389" s="48">
        <v>1.08</v>
      </c>
      <c r="N389" s="48">
        <v>0</v>
      </c>
      <c r="O389" s="48">
        <v>0.72</v>
      </c>
      <c r="P389" s="48">
        <v>0</v>
      </c>
      <c r="Q389" s="48">
        <f t="shared" si="111"/>
        <v>5.3104632600000006</v>
      </c>
      <c r="R389" s="48">
        <f t="shared" si="112"/>
        <v>8.953673999999999E-2</v>
      </c>
      <c r="S389" s="50">
        <v>1</v>
      </c>
      <c r="T389" s="51" t="s">
        <v>75</v>
      </c>
    </row>
    <row r="390" spans="1:20" ht="63" x14ac:dyDescent="0.25">
      <c r="A390" s="30" t="s">
        <v>688</v>
      </c>
      <c r="B390" s="66" t="s">
        <v>725</v>
      </c>
      <c r="C390" s="32" t="s">
        <v>726</v>
      </c>
      <c r="D390" s="63">
        <v>114.74122307999998</v>
      </c>
      <c r="E390" s="42">
        <v>29.230684600000004</v>
      </c>
      <c r="F390" s="33">
        <v>85.51053847999998</v>
      </c>
      <c r="G390" s="33">
        <f t="shared" si="110"/>
        <v>33.723199999999999</v>
      </c>
      <c r="H390" s="33">
        <f t="shared" si="110"/>
        <v>3.0672638399999999</v>
      </c>
      <c r="I390" s="33">
        <v>8.8832000000000004</v>
      </c>
      <c r="J390" s="33">
        <v>3.0672638399999999</v>
      </c>
      <c r="K390" s="42">
        <v>0.2</v>
      </c>
      <c r="L390" s="33">
        <v>0</v>
      </c>
      <c r="M390" s="33">
        <v>0.2</v>
      </c>
      <c r="N390" s="33">
        <v>0</v>
      </c>
      <c r="O390" s="33">
        <v>24.439999999999998</v>
      </c>
      <c r="P390" s="33">
        <v>0</v>
      </c>
      <c r="Q390" s="33">
        <f t="shared" si="111"/>
        <v>82.443274639999984</v>
      </c>
      <c r="R390" s="33">
        <f t="shared" si="112"/>
        <v>-5.8159361600000006</v>
      </c>
      <c r="S390" s="34">
        <f t="shared" si="113"/>
        <v>-0.65471183357348706</v>
      </c>
      <c r="T390" s="35" t="s">
        <v>727</v>
      </c>
    </row>
    <row r="391" spans="1:20" ht="47.25" x14ac:dyDescent="0.25">
      <c r="A391" s="23" t="s">
        <v>728</v>
      </c>
      <c r="B391" s="28" t="s">
        <v>184</v>
      </c>
      <c r="C391" s="25" t="s">
        <v>32</v>
      </c>
      <c r="D391" s="26">
        <f t="shared" ref="D391:R391" si="114">SUM(D392:D419)</f>
        <v>2537.0108954587372</v>
      </c>
      <c r="E391" s="26">
        <f t="shared" si="114"/>
        <v>307.72281895018182</v>
      </c>
      <c r="F391" s="26">
        <f t="shared" si="114"/>
        <v>2229.2880765085552</v>
      </c>
      <c r="G391" s="26">
        <f t="shared" si="114"/>
        <v>447.18807436600008</v>
      </c>
      <c r="H391" s="26">
        <f t="shared" si="114"/>
        <v>26.507088940000003</v>
      </c>
      <c r="I391" s="26">
        <f t="shared" si="114"/>
        <v>25.568717115999995</v>
      </c>
      <c r="J391" s="26">
        <f t="shared" si="114"/>
        <v>26.507088940000003</v>
      </c>
      <c r="K391" s="26">
        <f t="shared" si="114"/>
        <v>15.577797110000001</v>
      </c>
      <c r="L391" s="26">
        <f t="shared" si="114"/>
        <v>0</v>
      </c>
      <c r="M391" s="26">
        <f t="shared" si="114"/>
        <v>35.267920545999999</v>
      </c>
      <c r="N391" s="26">
        <f t="shared" si="114"/>
        <v>0</v>
      </c>
      <c r="O391" s="26">
        <f t="shared" si="114"/>
        <v>370.77363959399997</v>
      </c>
      <c r="P391" s="26">
        <f t="shared" si="114"/>
        <v>0</v>
      </c>
      <c r="Q391" s="26">
        <f t="shared" si="114"/>
        <v>2206.8682529485554</v>
      </c>
      <c r="R391" s="26">
        <f t="shared" si="114"/>
        <v>-3.1488935559999951</v>
      </c>
      <c r="S391" s="27">
        <f t="shared" si="113"/>
        <v>-0.12315414737916316</v>
      </c>
      <c r="T391" s="10" t="s">
        <v>33</v>
      </c>
    </row>
    <row r="392" spans="1:20" ht="78.75" x14ac:dyDescent="0.25">
      <c r="A392" s="44" t="s">
        <v>728</v>
      </c>
      <c r="B392" s="91" t="s">
        <v>729</v>
      </c>
      <c r="C392" s="83" t="s">
        <v>730</v>
      </c>
      <c r="D392" s="48">
        <v>577.14270550399988</v>
      </c>
      <c r="E392" s="47">
        <v>116.58486958999998</v>
      </c>
      <c r="F392" s="48">
        <v>460.5578359139999</v>
      </c>
      <c r="G392" s="48">
        <f t="shared" ref="G392:H407" si="115">I392+K392+M392+O392</f>
        <v>211.35311999999996</v>
      </c>
      <c r="H392" s="48">
        <f t="shared" si="115"/>
        <v>7.6045680000000004</v>
      </c>
      <c r="I392" s="48">
        <v>19.813919999999996</v>
      </c>
      <c r="J392" s="48">
        <v>7.6045680000000004</v>
      </c>
      <c r="K392" s="47">
        <v>0</v>
      </c>
      <c r="L392" s="48">
        <v>0</v>
      </c>
      <c r="M392" s="48">
        <v>0</v>
      </c>
      <c r="N392" s="48">
        <v>0</v>
      </c>
      <c r="O392" s="48">
        <v>191.53919999999997</v>
      </c>
      <c r="P392" s="48">
        <v>0</v>
      </c>
      <c r="Q392" s="48">
        <f t="shared" ref="Q392:Q407" si="116">F392-H392</f>
        <v>452.95326791399987</v>
      </c>
      <c r="R392" s="48">
        <f t="shared" ref="R392:R407" si="117">H392-(I392)</f>
        <v>-12.209351999999996</v>
      </c>
      <c r="S392" s="50">
        <f t="shared" si="113"/>
        <v>-0.61620073160687017</v>
      </c>
      <c r="T392" s="51" t="s">
        <v>75</v>
      </c>
    </row>
    <row r="393" spans="1:20" ht="31.5" x14ac:dyDescent="0.25">
      <c r="A393" s="44" t="s">
        <v>728</v>
      </c>
      <c r="B393" s="45" t="s">
        <v>731</v>
      </c>
      <c r="C393" s="83" t="s">
        <v>732</v>
      </c>
      <c r="D393" s="48">
        <v>7.1343199999999998</v>
      </c>
      <c r="E393" s="47">
        <v>0</v>
      </c>
      <c r="F393" s="48">
        <v>7.1343199999999998</v>
      </c>
      <c r="G393" s="48">
        <f t="shared" si="115"/>
        <v>6.1343200000000007</v>
      </c>
      <c r="H393" s="48">
        <f t="shared" si="115"/>
        <v>8.2141540000000013E-2</v>
      </c>
      <c r="I393" s="48">
        <v>8.2099999999999992E-2</v>
      </c>
      <c r="J393" s="48">
        <v>8.2141540000000013E-2</v>
      </c>
      <c r="K393" s="47">
        <v>8.2099999999999992E-2</v>
      </c>
      <c r="L393" s="48">
        <v>0</v>
      </c>
      <c r="M393" s="48">
        <v>8.2099999999999992E-2</v>
      </c>
      <c r="N393" s="48">
        <v>0</v>
      </c>
      <c r="O393" s="48">
        <v>5.8880200000000009</v>
      </c>
      <c r="P393" s="48">
        <v>0</v>
      </c>
      <c r="Q393" s="48">
        <f t="shared" si="116"/>
        <v>7.0521784599999995</v>
      </c>
      <c r="R393" s="48">
        <f t="shared" si="117"/>
        <v>4.1540000000020449E-5</v>
      </c>
      <c r="S393" s="50">
        <f t="shared" si="113"/>
        <v>5.0596833130353775E-4</v>
      </c>
      <c r="T393" s="51" t="s">
        <v>33</v>
      </c>
    </row>
    <row r="394" spans="1:20" ht="31.5" x14ac:dyDescent="0.25">
      <c r="A394" s="44" t="s">
        <v>728</v>
      </c>
      <c r="B394" s="45" t="s">
        <v>733</v>
      </c>
      <c r="C394" s="83" t="s">
        <v>734</v>
      </c>
      <c r="D394" s="48">
        <v>10.127619999999999</v>
      </c>
      <c r="E394" s="47">
        <v>0</v>
      </c>
      <c r="F394" s="48">
        <v>10.127619999999999</v>
      </c>
      <c r="G394" s="48">
        <f t="shared" si="115"/>
        <v>10.127619999999997</v>
      </c>
      <c r="H394" s="48">
        <f t="shared" si="115"/>
        <v>8.9195409999999989E-2</v>
      </c>
      <c r="I394" s="48">
        <v>9.0475100000000003E-2</v>
      </c>
      <c r="J394" s="48">
        <v>8.9195409999999989E-2</v>
      </c>
      <c r="K394" s="47">
        <v>9.0475100000000003E-2</v>
      </c>
      <c r="L394" s="48">
        <v>0</v>
      </c>
      <c r="M394" s="48">
        <v>0.72332629999999998</v>
      </c>
      <c r="N394" s="48">
        <v>0</v>
      </c>
      <c r="O394" s="48">
        <v>9.2233434999999968</v>
      </c>
      <c r="P394" s="48">
        <v>0</v>
      </c>
      <c r="Q394" s="48">
        <f t="shared" si="116"/>
        <v>10.038424589999998</v>
      </c>
      <c r="R394" s="48">
        <f t="shared" si="117"/>
        <v>-1.2796900000000139E-3</v>
      </c>
      <c r="S394" s="50">
        <f t="shared" si="113"/>
        <v>-1.4144112579041237E-2</v>
      </c>
      <c r="T394" s="51" t="s">
        <v>33</v>
      </c>
    </row>
    <row r="395" spans="1:20" ht="47.25" x14ac:dyDescent="0.25">
      <c r="A395" s="44" t="s">
        <v>728</v>
      </c>
      <c r="B395" s="45" t="s">
        <v>735</v>
      </c>
      <c r="C395" s="83" t="s">
        <v>736</v>
      </c>
      <c r="D395" s="48">
        <v>41.493476830181926</v>
      </c>
      <c r="E395" s="47">
        <v>5.7072768301819323</v>
      </c>
      <c r="F395" s="48">
        <v>35.786199999999994</v>
      </c>
      <c r="G395" s="48">
        <f t="shared" si="115"/>
        <v>35.786199999999987</v>
      </c>
      <c r="H395" s="48">
        <f t="shared" si="115"/>
        <v>0.26744865999999995</v>
      </c>
      <c r="I395" s="48">
        <v>0.26715750000000005</v>
      </c>
      <c r="J395" s="48">
        <v>0.26744865999999995</v>
      </c>
      <c r="K395" s="47">
        <v>0.26715750000000005</v>
      </c>
      <c r="L395" s="48">
        <v>0</v>
      </c>
      <c r="M395" s="48">
        <v>0.26715750000000005</v>
      </c>
      <c r="N395" s="48">
        <v>0</v>
      </c>
      <c r="O395" s="48">
        <v>34.984727499999984</v>
      </c>
      <c r="P395" s="48">
        <v>0</v>
      </c>
      <c r="Q395" s="48">
        <f t="shared" si="116"/>
        <v>35.518751339999994</v>
      </c>
      <c r="R395" s="48">
        <f t="shared" si="117"/>
        <v>2.911599999999015E-4</v>
      </c>
      <c r="S395" s="50">
        <f t="shared" si="113"/>
        <v>1.0898440058763144E-3</v>
      </c>
      <c r="T395" s="51" t="s">
        <v>33</v>
      </c>
    </row>
    <row r="396" spans="1:20" ht="47.25" x14ac:dyDescent="0.25">
      <c r="A396" s="44" t="s">
        <v>728</v>
      </c>
      <c r="B396" s="45" t="s">
        <v>737</v>
      </c>
      <c r="C396" s="83" t="s">
        <v>738</v>
      </c>
      <c r="D396" s="48">
        <v>237.40437009220278</v>
      </c>
      <c r="E396" s="47">
        <v>20.722681929999993</v>
      </c>
      <c r="F396" s="48">
        <v>216.68168816220279</v>
      </c>
      <c r="G396" s="48">
        <f t="shared" si="115"/>
        <v>6.3055115340000008</v>
      </c>
      <c r="H396" s="48">
        <f t="shared" si="115"/>
        <v>5.2690019999999997E-2</v>
      </c>
      <c r="I396" s="48">
        <v>1.05561058</v>
      </c>
      <c r="J396" s="48">
        <v>5.2690019999999997E-2</v>
      </c>
      <c r="K396" s="47">
        <v>1.85561058</v>
      </c>
      <c r="L396" s="48">
        <v>0</v>
      </c>
      <c r="M396" s="48">
        <v>5.561058E-2</v>
      </c>
      <c r="N396" s="48">
        <v>0</v>
      </c>
      <c r="O396" s="48">
        <v>3.3386797939999999</v>
      </c>
      <c r="P396" s="48">
        <v>0</v>
      </c>
      <c r="Q396" s="48">
        <f t="shared" si="116"/>
        <v>216.62899814220279</v>
      </c>
      <c r="R396" s="48">
        <f t="shared" si="117"/>
        <v>-1.00292056</v>
      </c>
      <c r="S396" s="50">
        <f t="shared" si="113"/>
        <v>-0.95008574089888342</v>
      </c>
      <c r="T396" s="51" t="s">
        <v>635</v>
      </c>
    </row>
    <row r="397" spans="1:20" ht="47.25" x14ac:dyDescent="0.25">
      <c r="A397" s="44" t="s">
        <v>728</v>
      </c>
      <c r="B397" s="45" t="s">
        <v>739</v>
      </c>
      <c r="C397" s="83" t="s">
        <v>740</v>
      </c>
      <c r="D397" s="48">
        <v>276.1085350866</v>
      </c>
      <c r="E397" s="47">
        <v>29.381392519999963</v>
      </c>
      <c r="F397" s="48">
        <v>246.72714256660004</v>
      </c>
      <c r="G397" s="48">
        <f t="shared" si="115"/>
        <v>5.7149964000000004</v>
      </c>
      <c r="H397" s="48">
        <f t="shared" si="115"/>
        <v>0.92185763999999992</v>
      </c>
      <c r="I397" s="48">
        <v>0</v>
      </c>
      <c r="J397" s="48">
        <v>0.92185763999999992</v>
      </c>
      <c r="K397" s="47">
        <v>1.8</v>
      </c>
      <c r="L397" s="48">
        <v>0</v>
      </c>
      <c r="M397" s="48">
        <v>0</v>
      </c>
      <c r="N397" s="48">
        <v>0</v>
      </c>
      <c r="O397" s="48">
        <v>3.9149964000000006</v>
      </c>
      <c r="P397" s="48">
        <v>0</v>
      </c>
      <c r="Q397" s="48">
        <f t="shared" si="116"/>
        <v>245.80528492660002</v>
      </c>
      <c r="R397" s="48">
        <f t="shared" si="117"/>
        <v>0.92185763999999992</v>
      </c>
      <c r="S397" s="50">
        <v>1</v>
      </c>
      <c r="T397" s="51" t="s">
        <v>75</v>
      </c>
    </row>
    <row r="398" spans="1:20" ht="47.25" x14ac:dyDescent="0.25">
      <c r="A398" s="44" t="s">
        <v>728</v>
      </c>
      <c r="B398" s="91" t="s">
        <v>741</v>
      </c>
      <c r="C398" s="83" t="s">
        <v>742</v>
      </c>
      <c r="D398" s="48">
        <v>205.68734713356599</v>
      </c>
      <c r="E398" s="47">
        <v>27.102322810000004</v>
      </c>
      <c r="F398" s="48">
        <v>178.58502432356599</v>
      </c>
      <c r="G398" s="48">
        <f t="shared" si="115"/>
        <v>9.9518399999999989</v>
      </c>
      <c r="H398" s="48">
        <f t="shared" si="115"/>
        <v>4.9112187999999994</v>
      </c>
      <c r="I398" s="48">
        <v>1.5719999999999998</v>
      </c>
      <c r="J398" s="48">
        <v>4.9112187999999994</v>
      </c>
      <c r="K398" s="47">
        <v>0</v>
      </c>
      <c r="L398" s="48">
        <v>0</v>
      </c>
      <c r="M398" s="48">
        <v>0</v>
      </c>
      <c r="N398" s="48">
        <v>0</v>
      </c>
      <c r="O398" s="48">
        <v>8.3798399999999997</v>
      </c>
      <c r="P398" s="48">
        <v>0</v>
      </c>
      <c r="Q398" s="48">
        <f t="shared" si="116"/>
        <v>173.67380552356599</v>
      </c>
      <c r="R398" s="48">
        <f t="shared" si="117"/>
        <v>3.3392187999999994</v>
      </c>
      <c r="S398" s="50">
        <f t="shared" si="113"/>
        <v>2.1241849872773537</v>
      </c>
      <c r="T398" s="51" t="s">
        <v>75</v>
      </c>
    </row>
    <row r="399" spans="1:20" ht="63" x14ac:dyDescent="0.25">
      <c r="A399" s="44" t="s">
        <v>728</v>
      </c>
      <c r="B399" s="91" t="s">
        <v>743</v>
      </c>
      <c r="C399" s="83" t="s">
        <v>744</v>
      </c>
      <c r="D399" s="48">
        <v>103.87947214800002</v>
      </c>
      <c r="E399" s="47">
        <v>0</v>
      </c>
      <c r="F399" s="48">
        <v>103.87947214800002</v>
      </c>
      <c r="G399" s="48">
        <f t="shared" si="115"/>
        <v>28.4585352</v>
      </c>
      <c r="H399" s="48">
        <f t="shared" si="115"/>
        <v>0</v>
      </c>
      <c r="I399" s="48">
        <v>0</v>
      </c>
      <c r="J399" s="48">
        <v>0</v>
      </c>
      <c r="K399" s="47">
        <v>0</v>
      </c>
      <c r="L399" s="48">
        <v>0</v>
      </c>
      <c r="M399" s="48">
        <v>0</v>
      </c>
      <c r="N399" s="48">
        <v>0</v>
      </c>
      <c r="O399" s="48">
        <v>28.4585352</v>
      </c>
      <c r="P399" s="48">
        <v>0</v>
      </c>
      <c r="Q399" s="48">
        <f t="shared" si="116"/>
        <v>103.87947214800002</v>
      </c>
      <c r="R399" s="48">
        <f t="shared" si="117"/>
        <v>0</v>
      </c>
      <c r="S399" s="50">
        <v>0</v>
      </c>
      <c r="T399" s="51" t="s">
        <v>33</v>
      </c>
    </row>
    <row r="400" spans="1:20" ht="78.75" x14ac:dyDescent="0.25">
      <c r="A400" s="44" t="s">
        <v>728</v>
      </c>
      <c r="B400" s="91" t="s">
        <v>745</v>
      </c>
      <c r="C400" s="83" t="s">
        <v>746</v>
      </c>
      <c r="D400" s="48">
        <v>0.32836547999999999</v>
      </c>
      <c r="E400" s="47">
        <v>0</v>
      </c>
      <c r="F400" s="48">
        <v>0.32836547999999999</v>
      </c>
      <c r="G400" s="48">
        <f t="shared" si="115"/>
        <v>0.32836547999999999</v>
      </c>
      <c r="H400" s="48">
        <f t="shared" si="115"/>
        <v>0</v>
      </c>
      <c r="I400" s="48">
        <v>0</v>
      </c>
      <c r="J400" s="48">
        <v>0</v>
      </c>
      <c r="K400" s="48">
        <v>0</v>
      </c>
      <c r="L400" s="48">
        <v>0</v>
      </c>
      <c r="M400" s="48">
        <v>0</v>
      </c>
      <c r="N400" s="48">
        <v>0</v>
      </c>
      <c r="O400" s="48">
        <v>0.32836547999999999</v>
      </c>
      <c r="P400" s="48">
        <v>0</v>
      </c>
      <c r="Q400" s="48">
        <f t="shared" si="116"/>
        <v>0.32836547999999999</v>
      </c>
      <c r="R400" s="48">
        <f t="shared" si="117"/>
        <v>0</v>
      </c>
      <c r="S400" s="50">
        <v>0</v>
      </c>
      <c r="T400" s="51" t="s">
        <v>33</v>
      </c>
    </row>
    <row r="401" spans="1:20" ht="47.25" x14ac:dyDescent="0.25">
      <c r="A401" s="44" t="s">
        <v>728</v>
      </c>
      <c r="B401" s="91" t="s">
        <v>747</v>
      </c>
      <c r="C401" s="83" t="s">
        <v>748</v>
      </c>
      <c r="D401" s="48">
        <v>3.7326912800000001</v>
      </c>
      <c r="E401" s="47">
        <v>0.96</v>
      </c>
      <c r="F401" s="48">
        <v>2.7726912800000001</v>
      </c>
      <c r="G401" s="48">
        <f t="shared" si="115"/>
        <v>0.87678999999999996</v>
      </c>
      <c r="H401" s="48">
        <f t="shared" si="115"/>
        <v>7.2528700000000002E-2</v>
      </c>
      <c r="I401" s="48">
        <v>2.90125E-2</v>
      </c>
      <c r="J401" s="48">
        <v>7.2528700000000002E-2</v>
      </c>
      <c r="K401" s="48">
        <v>2.90125E-2</v>
      </c>
      <c r="L401" s="48">
        <v>0</v>
      </c>
      <c r="M401" s="48">
        <v>0.34865649999999998</v>
      </c>
      <c r="N401" s="48">
        <v>0</v>
      </c>
      <c r="O401" s="48">
        <v>0.47010849999999998</v>
      </c>
      <c r="P401" s="48">
        <v>0</v>
      </c>
      <c r="Q401" s="48">
        <f t="shared" si="116"/>
        <v>2.7001625800000002</v>
      </c>
      <c r="R401" s="48">
        <f t="shared" si="117"/>
        <v>4.3516200000000005E-2</v>
      </c>
      <c r="S401" s="50">
        <f t="shared" si="113"/>
        <v>1.4999121068504957</v>
      </c>
      <c r="T401" s="51" t="s">
        <v>75</v>
      </c>
    </row>
    <row r="402" spans="1:20" ht="47.25" x14ac:dyDescent="0.25">
      <c r="A402" s="44" t="s">
        <v>728</v>
      </c>
      <c r="B402" s="91" t="s">
        <v>749</v>
      </c>
      <c r="C402" s="83" t="s">
        <v>750</v>
      </c>
      <c r="D402" s="48">
        <v>8.2799999999999994</v>
      </c>
      <c r="E402" s="47">
        <v>5.18</v>
      </c>
      <c r="F402" s="48">
        <v>3.0999999999999996</v>
      </c>
      <c r="G402" s="48">
        <f t="shared" si="115"/>
        <v>3.1</v>
      </c>
      <c r="H402" s="48">
        <f t="shared" si="115"/>
        <v>0</v>
      </c>
      <c r="I402" s="48">
        <v>1.3</v>
      </c>
      <c r="J402" s="48">
        <v>0</v>
      </c>
      <c r="K402" s="48">
        <v>0</v>
      </c>
      <c r="L402" s="48">
        <v>0</v>
      </c>
      <c r="M402" s="48">
        <v>0</v>
      </c>
      <c r="N402" s="48">
        <v>0</v>
      </c>
      <c r="O402" s="48">
        <v>1.8</v>
      </c>
      <c r="P402" s="48">
        <v>0</v>
      </c>
      <c r="Q402" s="48">
        <f t="shared" si="116"/>
        <v>3.0999999999999996</v>
      </c>
      <c r="R402" s="48">
        <f t="shared" si="117"/>
        <v>-1.3</v>
      </c>
      <c r="S402" s="50">
        <f t="shared" si="113"/>
        <v>-1</v>
      </c>
      <c r="T402" s="51" t="s">
        <v>727</v>
      </c>
    </row>
    <row r="403" spans="1:20" ht="31.5" x14ac:dyDescent="0.25">
      <c r="A403" s="44" t="s">
        <v>728</v>
      </c>
      <c r="B403" s="91" t="s">
        <v>751</v>
      </c>
      <c r="C403" s="83" t="s">
        <v>752</v>
      </c>
      <c r="D403" s="48">
        <v>21.91473474</v>
      </c>
      <c r="E403" s="47">
        <v>0</v>
      </c>
      <c r="F403" s="48">
        <v>21.91473474</v>
      </c>
      <c r="G403" s="48">
        <f t="shared" si="115"/>
        <v>1.8</v>
      </c>
      <c r="H403" s="48">
        <f t="shared" si="115"/>
        <v>0</v>
      </c>
      <c r="I403" s="48">
        <v>0</v>
      </c>
      <c r="J403" s="48">
        <v>0</v>
      </c>
      <c r="K403" s="48">
        <v>0</v>
      </c>
      <c r="L403" s="48">
        <v>0</v>
      </c>
      <c r="M403" s="48">
        <v>0</v>
      </c>
      <c r="N403" s="48">
        <v>0</v>
      </c>
      <c r="O403" s="48">
        <v>1.8</v>
      </c>
      <c r="P403" s="48">
        <v>0</v>
      </c>
      <c r="Q403" s="48">
        <f t="shared" si="116"/>
        <v>21.91473474</v>
      </c>
      <c r="R403" s="48">
        <f t="shared" si="117"/>
        <v>0</v>
      </c>
      <c r="S403" s="50">
        <v>0</v>
      </c>
      <c r="T403" s="51" t="s">
        <v>33</v>
      </c>
    </row>
    <row r="404" spans="1:20" ht="31.5" x14ac:dyDescent="0.25">
      <c r="A404" s="44" t="s">
        <v>728</v>
      </c>
      <c r="B404" s="91" t="s">
        <v>753</v>
      </c>
      <c r="C404" s="83" t="s">
        <v>754</v>
      </c>
      <c r="D404" s="48">
        <v>6.5185999999999993</v>
      </c>
      <c r="E404" s="47">
        <v>0</v>
      </c>
      <c r="F404" s="48">
        <v>6.5185999999999993</v>
      </c>
      <c r="G404" s="48">
        <f t="shared" si="115"/>
        <v>0.6</v>
      </c>
      <c r="H404" s="48">
        <f t="shared" si="115"/>
        <v>0</v>
      </c>
      <c r="I404" s="48">
        <v>0</v>
      </c>
      <c r="J404" s="48">
        <v>0</v>
      </c>
      <c r="K404" s="48">
        <v>0</v>
      </c>
      <c r="L404" s="48">
        <v>0</v>
      </c>
      <c r="M404" s="48">
        <v>0</v>
      </c>
      <c r="N404" s="48">
        <v>0</v>
      </c>
      <c r="O404" s="48">
        <v>0.6</v>
      </c>
      <c r="P404" s="48">
        <v>0</v>
      </c>
      <c r="Q404" s="48">
        <f t="shared" si="116"/>
        <v>6.5185999999999993</v>
      </c>
      <c r="R404" s="48">
        <f t="shared" si="117"/>
        <v>0</v>
      </c>
      <c r="S404" s="50">
        <v>0</v>
      </c>
      <c r="T404" s="51" t="s">
        <v>33</v>
      </c>
    </row>
    <row r="405" spans="1:20" ht="47.25" x14ac:dyDescent="0.25">
      <c r="A405" s="44" t="s">
        <v>728</v>
      </c>
      <c r="B405" s="91" t="s">
        <v>755</v>
      </c>
      <c r="C405" s="83" t="s">
        <v>756</v>
      </c>
      <c r="D405" s="48">
        <v>77.418326679999993</v>
      </c>
      <c r="E405" s="47">
        <v>0</v>
      </c>
      <c r="F405" s="48">
        <v>77.418326679999993</v>
      </c>
      <c r="G405" s="48">
        <f t="shared" si="115"/>
        <v>6</v>
      </c>
      <c r="H405" s="48">
        <f t="shared" si="115"/>
        <v>0</v>
      </c>
      <c r="I405" s="48">
        <v>0</v>
      </c>
      <c r="J405" s="48">
        <v>0</v>
      </c>
      <c r="K405" s="48">
        <v>0</v>
      </c>
      <c r="L405" s="48">
        <v>0</v>
      </c>
      <c r="M405" s="48">
        <v>0</v>
      </c>
      <c r="N405" s="48">
        <v>0</v>
      </c>
      <c r="O405" s="48">
        <v>6</v>
      </c>
      <c r="P405" s="48">
        <v>0</v>
      </c>
      <c r="Q405" s="48">
        <f t="shared" si="116"/>
        <v>77.418326679999993</v>
      </c>
      <c r="R405" s="48">
        <f t="shared" si="117"/>
        <v>0</v>
      </c>
      <c r="S405" s="50">
        <v>0</v>
      </c>
      <c r="T405" s="51" t="s">
        <v>33</v>
      </c>
    </row>
    <row r="406" spans="1:20" ht="63" x14ac:dyDescent="0.25">
      <c r="A406" s="44" t="s">
        <v>728</v>
      </c>
      <c r="B406" s="91" t="s">
        <v>757</v>
      </c>
      <c r="C406" s="83" t="s">
        <v>758</v>
      </c>
      <c r="D406" s="48">
        <v>72.812370974000004</v>
      </c>
      <c r="E406" s="47">
        <v>0</v>
      </c>
      <c r="F406" s="48">
        <v>72.812370974000004</v>
      </c>
      <c r="G406" s="48">
        <f t="shared" si="115"/>
        <v>25.043646850000002</v>
      </c>
      <c r="H406" s="48">
        <f t="shared" si="115"/>
        <v>0.2363256</v>
      </c>
      <c r="I406" s="48">
        <v>0.23594143000000004</v>
      </c>
      <c r="J406" s="48">
        <v>0.2363256</v>
      </c>
      <c r="K406" s="48">
        <v>0.23594143000000004</v>
      </c>
      <c r="L406" s="48">
        <v>0</v>
      </c>
      <c r="M406" s="48">
        <v>7.4359414500000005</v>
      </c>
      <c r="N406" s="48">
        <v>0</v>
      </c>
      <c r="O406" s="48">
        <v>17.135822539999999</v>
      </c>
      <c r="P406" s="48">
        <v>0</v>
      </c>
      <c r="Q406" s="48">
        <f t="shared" si="116"/>
        <v>72.576045374000003</v>
      </c>
      <c r="R406" s="48">
        <f t="shared" si="117"/>
        <v>3.8416999999996149E-4</v>
      </c>
      <c r="S406" s="50">
        <f t="shared" si="113"/>
        <v>1.6282430771058793E-3</v>
      </c>
      <c r="T406" s="51" t="s">
        <v>33</v>
      </c>
    </row>
    <row r="407" spans="1:20" ht="62.25" customHeight="1" x14ac:dyDescent="0.25">
      <c r="A407" s="44" t="s">
        <v>728</v>
      </c>
      <c r="B407" s="91" t="s">
        <v>759</v>
      </c>
      <c r="C407" s="83" t="s">
        <v>760</v>
      </c>
      <c r="D407" s="48">
        <v>18.053071999999997</v>
      </c>
      <c r="E407" s="47">
        <v>16.253072</v>
      </c>
      <c r="F407" s="48">
        <v>1.7999999999999972</v>
      </c>
      <c r="G407" s="48">
        <f t="shared" si="115"/>
        <v>1.7999999999999983</v>
      </c>
      <c r="H407" s="48">
        <f t="shared" si="115"/>
        <v>0</v>
      </c>
      <c r="I407" s="48">
        <v>0</v>
      </c>
      <c r="J407" s="48">
        <v>0</v>
      </c>
      <c r="K407" s="48">
        <v>0</v>
      </c>
      <c r="L407" s="48">
        <v>0</v>
      </c>
      <c r="M407" s="48">
        <v>0</v>
      </c>
      <c r="N407" s="48">
        <v>0</v>
      </c>
      <c r="O407" s="48">
        <v>1.7999999999999983</v>
      </c>
      <c r="P407" s="48">
        <v>0</v>
      </c>
      <c r="Q407" s="48">
        <f t="shared" si="116"/>
        <v>1.7999999999999972</v>
      </c>
      <c r="R407" s="48">
        <f t="shared" si="117"/>
        <v>0</v>
      </c>
      <c r="S407" s="50">
        <v>0</v>
      </c>
      <c r="T407" s="51" t="s">
        <v>33</v>
      </c>
    </row>
    <row r="408" spans="1:20" ht="48" customHeight="1" x14ac:dyDescent="0.25">
      <c r="A408" s="52" t="s">
        <v>728</v>
      </c>
      <c r="B408" s="53" t="s">
        <v>761</v>
      </c>
      <c r="C408" s="48" t="s">
        <v>762</v>
      </c>
      <c r="D408" s="48" t="s">
        <v>33</v>
      </c>
      <c r="E408" s="47" t="s">
        <v>33</v>
      </c>
      <c r="F408" s="48" t="s">
        <v>33</v>
      </c>
      <c r="G408" s="48" t="s">
        <v>33</v>
      </c>
      <c r="H408" s="48">
        <f t="shared" ref="H408:H419" si="118">J408+L408+N408+P408</f>
        <v>3.1854382000000001</v>
      </c>
      <c r="I408" s="48" t="s">
        <v>33</v>
      </c>
      <c r="J408" s="48">
        <v>3.1854382000000001</v>
      </c>
      <c r="K408" s="48" t="s">
        <v>33</v>
      </c>
      <c r="L408" s="48">
        <v>0</v>
      </c>
      <c r="M408" s="48" t="s">
        <v>33</v>
      </c>
      <c r="N408" s="48">
        <v>0</v>
      </c>
      <c r="O408" s="48" t="s">
        <v>33</v>
      </c>
      <c r="P408" s="48">
        <v>0</v>
      </c>
      <c r="Q408" s="48" t="s">
        <v>33</v>
      </c>
      <c r="R408" s="48" t="s">
        <v>33</v>
      </c>
      <c r="S408" s="50" t="s">
        <v>33</v>
      </c>
      <c r="T408" s="51" t="s">
        <v>75</v>
      </c>
    </row>
    <row r="409" spans="1:20" ht="47.25" x14ac:dyDescent="0.25">
      <c r="A409" s="44" t="s">
        <v>728</v>
      </c>
      <c r="B409" s="91" t="s">
        <v>763</v>
      </c>
      <c r="C409" s="83" t="s">
        <v>764</v>
      </c>
      <c r="D409" s="48">
        <v>134.64249107118638</v>
      </c>
      <c r="E409" s="47">
        <v>30.048615779999992</v>
      </c>
      <c r="F409" s="48">
        <v>104.59387529118639</v>
      </c>
      <c r="G409" s="48">
        <f>I409+K409+M409+O409</f>
        <v>10.620000000000001</v>
      </c>
      <c r="H409" s="48">
        <f t="shared" si="118"/>
        <v>0.12504932000000002</v>
      </c>
      <c r="I409" s="48">
        <v>0.22500000000000001</v>
      </c>
      <c r="J409" s="48">
        <v>0.12504932000000002</v>
      </c>
      <c r="K409" s="48">
        <v>2.0249999999999999</v>
      </c>
      <c r="L409" s="48">
        <v>0</v>
      </c>
      <c r="M409" s="48">
        <v>0.22500000000000001</v>
      </c>
      <c r="N409" s="48">
        <v>0</v>
      </c>
      <c r="O409" s="48">
        <v>8.1450000000000014</v>
      </c>
      <c r="P409" s="48">
        <v>0</v>
      </c>
      <c r="Q409" s="48">
        <f>F409-H409</f>
        <v>104.46882597118639</v>
      </c>
      <c r="R409" s="48">
        <f>H409-(I409)</f>
        <v>-9.9950679999999986E-2</v>
      </c>
      <c r="S409" s="50">
        <f>R409/(I409)</f>
        <v>-0.44422524444444439</v>
      </c>
      <c r="T409" s="51" t="s">
        <v>58</v>
      </c>
    </row>
    <row r="410" spans="1:20" ht="47.25" x14ac:dyDescent="0.25">
      <c r="A410" s="44" t="s">
        <v>728</v>
      </c>
      <c r="B410" s="91" t="s">
        <v>765</v>
      </c>
      <c r="C410" s="83" t="s">
        <v>766</v>
      </c>
      <c r="D410" s="48">
        <v>81.681968095600013</v>
      </c>
      <c r="E410" s="47">
        <v>10.06156</v>
      </c>
      <c r="F410" s="48">
        <v>71.620408095600013</v>
      </c>
      <c r="G410" s="48">
        <f>I410+K410+M410+O410</f>
        <v>10.234</v>
      </c>
      <c r="H410" s="48">
        <f t="shared" si="118"/>
        <v>0.84634361000000013</v>
      </c>
      <c r="I410" s="48">
        <v>6.25E-2</v>
      </c>
      <c r="J410" s="48">
        <v>0.84634361000000013</v>
      </c>
      <c r="K410" s="48">
        <v>1.8625</v>
      </c>
      <c r="L410" s="48">
        <v>0</v>
      </c>
      <c r="M410" s="48">
        <v>6.25E-2</v>
      </c>
      <c r="N410" s="48">
        <v>0</v>
      </c>
      <c r="O410" s="48">
        <v>8.2464999999999993</v>
      </c>
      <c r="P410" s="48">
        <v>0</v>
      </c>
      <c r="Q410" s="48">
        <f>F410-H410</f>
        <v>70.774064485600007</v>
      </c>
      <c r="R410" s="48">
        <f>H410-(I410)</f>
        <v>0.78384361000000013</v>
      </c>
      <c r="S410" s="50">
        <f>R410/(I410)</f>
        <v>12.541497760000002</v>
      </c>
      <c r="T410" s="51" t="s">
        <v>75</v>
      </c>
    </row>
    <row r="411" spans="1:20" ht="47.25" x14ac:dyDescent="0.25">
      <c r="A411" s="44" t="s">
        <v>728</v>
      </c>
      <c r="B411" s="91" t="s">
        <v>767</v>
      </c>
      <c r="C411" s="83" t="s">
        <v>768</v>
      </c>
      <c r="D411" s="48">
        <v>20.147618135999998</v>
      </c>
      <c r="E411" s="47">
        <v>19.562618130000001</v>
      </c>
      <c r="F411" s="48">
        <v>0.5850000059999978</v>
      </c>
      <c r="G411" s="48">
        <f>I411+K411+M411+O411</f>
        <v>0.58500000599999957</v>
      </c>
      <c r="H411" s="48">
        <f t="shared" si="118"/>
        <v>0</v>
      </c>
      <c r="I411" s="48">
        <v>0.58500000599999957</v>
      </c>
      <c r="J411" s="48">
        <v>0</v>
      </c>
      <c r="K411" s="47">
        <v>0</v>
      </c>
      <c r="L411" s="48">
        <v>0</v>
      </c>
      <c r="M411" s="48">
        <v>0</v>
      </c>
      <c r="N411" s="48">
        <v>0</v>
      </c>
      <c r="O411" s="48">
        <v>0</v>
      </c>
      <c r="P411" s="48">
        <v>0</v>
      </c>
      <c r="Q411" s="48">
        <f>F411-H411</f>
        <v>0.5850000059999978</v>
      </c>
      <c r="R411" s="48">
        <f>H411-(I411)</f>
        <v>-0.58500000599999957</v>
      </c>
      <c r="S411" s="50">
        <f>R411/(I411)</f>
        <v>-1</v>
      </c>
      <c r="T411" s="51" t="s">
        <v>635</v>
      </c>
    </row>
    <row r="412" spans="1:20" ht="47.25" x14ac:dyDescent="0.25">
      <c r="A412" s="52" t="s">
        <v>728</v>
      </c>
      <c r="B412" s="53" t="s">
        <v>769</v>
      </c>
      <c r="C412" s="94" t="s">
        <v>770</v>
      </c>
      <c r="D412" s="48" t="s">
        <v>33</v>
      </c>
      <c r="E412" s="47" t="s">
        <v>33</v>
      </c>
      <c r="F412" s="48" t="s">
        <v>33</v>
      </c>
      <c r="G412" s="48" t="s">
        <v>33</v>
      </c>
      <c r="H412" s="48">
        <f t="shared" si="118"/>
        <v>0.90182717999999995</v>
      </c>
      <c r="I412" s="48" t="s">
        <v>33</v>
      </c>
      <c r="J412" s="48">
        <v>0.90182717999999995</v>
      </c>
      <c r="K412" s="47" t="s">
        <v>33</v>
      </c>
      <c r="L412" s="48">
        <v>0</v>
      </c>
      <c r="M412" s="48" t="s">
        <v>33</v>
      </c>
      <c r="N412" s="48">
        <v>0</v>
      </c>
      <c r="O412" s="48" t="s">
        <v>33</v>
      </c>
      <c r="P412" s="48">
        <v>0</v>
      </c>
      <c r="Q412" s="48" t="s">
        <v>33</v>
      </c>
      <c r="R412" s="48" t="s">
        <v>33</v>
      </c>
      <c r="S412" s="50" t="s">
        <v>33</v>
      </c>
      <c r="T412" s="51" t="s">
        <v>75</v>
      </c>
    </row>
    <row r="413" spans="1:20" ht="31.5" x14ac:dyDescent="0.25">
      <c r="A413" s="44" t="s">
        <v>728</v>
      </c>
      <c r="B413" s="91" t="s">
        <v>771</v>
      </c>
      <c r="C413" s="83" t="s">
        <v>772</v>
      </c>
      <c r="D413" s="48">
        <v>63.858999999999995</v>
      </c>
      <c r="E413" s="47">
        <v>17.059359999999998</v>
      </c>
      <c r="F413" s="48">
        <v>46.799639999999997</v>
      </c>
      <c r="G413" s="48">
        <f t="shared" ref="G413:G419" si="119">I413+K413+M413+O413</f>
        <v>46.799639999999997</v>
      </c>
      <c r="H413" s="48">
        <f t="shared" si="118"/>
        <v>2.1463646600000001</v>
      </c>
      <c r="I413" s="48">
        <v>0.25</v>
      </c>
      <c r="J413" s="48">
        <v>2.1463646600000001</v>
      </c>
      <c r="K413" s="47">
        <v>5.77</v>
      </c>
      <c r="L413" s="48">
        <v>0</v>
      </c>
      <c r="M413" s="48">
        <v>19.169640000000001</v>
      </c>
      <c r="N413" s="48">
        <v>0</v>
      </c>
      <c r="O413" s="48">
        <v>21.61</v>
      </c>
      <c r="P413" s="48">
        <v>0</v>
      </c>
      <c r="Q413" s="48">
        <f t="shared" ref="Q413:Q419" si="120">F413-H413</f>
        <v>44.653275339999993</v>
      </c>
      <c r="R413" s="48">
        <f t="shared" ref="R413:R419" si="121">H413-(I413)</f>
        <v>1.8963646600000001</v>
      </c>
      <c r="S413" s="50">
        <f t="shared" ref="S413:S436" si="122">R413/(I413)</f>
        <v>7.5854586400000006</v>
      </c>
      <c r="T413" s="51" t="s">
        <v>75</v>
      </c>
    </row>
    <row r="414" spans="1:20" ht="47.25" x14ac:dyDescent="0.25">
      <c r="A414" s="44" t="s">
        <v>728</v>
      </c>
      <c r="B414" s="91" t="s">
        <v>773</v>
      </c>
      <c r="C414" s="83" t="s">
        <v>774</v>
      </c>
      <c r="D414" s="48">
        <v>11.875642987999999</v>
      </c>
      <c r="E414" s="47">
        <v>0</v>
      </c>
      <c r="F414" s="48">
        <v>11.875642987999999</v>
      </c>
      <c r="G414" s="48">
        <f t="shared" si="119"/>
        <v>0.55930068000000011</v>
      </c>
      <c r="H414" s="48">
        <f t="shared" si="118"/>
        <v>0</v>
      </c>
      <c r="I414" s="48">
        <v>0</v>
      </c>
      <c r="J414" s="48">
        <v>0</v>
      </c>
      <c r="K414" s="47">
        <v>0</v>
      </c>
      <c r="L414" s="48">
        <v>0</v>
      </c>
      <c r="M414" s="48">
        <v>0</v>
      </c>
      <c r="N414" s="48">
        <v>0</v>
      </c>
      <c r="O414" s="48">
        <v>0.55930068000000011</v>
      </c>
      <c r="P414" s="48">
        <v>0</v>
      </c>
      <c r="Q414" s="48">
        <f t="shared" si="120"/>
        <v>11.875642987999999</v>
      </c>
      <c r="R414" s="48">
        <f t="shared" si="121"/>
        <v>0</v>
      </c>
      <c r="S414" s="50">
        <v>0</v>
      </c>
      <c r="T414" s="51" t="s">
        <v>33</v>
      </c>
    </row>
    <row r="415" spans="1:20" ht="47.25" x14ac:dyDescent="0.25">
      <c r="A415" s="44" t="s">
        <v>728</v>
      </c>
      <c r="B415" s="91" t="s">
        <v>775</v>
      </c>
      <c r="C415" s="83" t="s">
        <v>776</v>
      </c>
      <c r="D415" s="48">
        <v>14.110779999999998</v>
      </c>
      <c r="E415" s="47">
        <v>0</v>
      </c>
      <c r="F415" s="48">
        <v>14.110779999999998</v>
      </c>
      <c r="G415" s="48">
        <f t="shared" si="119"/>
        <v>0.36</v>
      </c>
      <c r="H415" s="48">
        <f t="shared" si="118"/>
        <v>0</v>
      </c>
      <c r="I415" s="48">
        <v>0</v>
      </c>
      <c r="J415" s="48">
        <v>0</v>
      </c>
      <c r="K415" s="47">
        <v>0</v>
      </c>
      <c r="L415" s="48">
        <v>0</v>
      </c>
      <c r="M415" s="48">
        <v>0</v>
      </c>
      <c r="N415" s="48">
        <v>0</v>
      </c>
      <c r="O415" s="48">
        <v>0.36</v>
      </c>
      <c r="P415" s="48">
        <v>0</v>
      </c>
      <c r="Q415" s="48">
        <f t="shared" si="120"/>
        <v>14.110779999999998</v>
      </c>
      <c r="R415" s="48">
        <f t="shared" si="121"/>
        <v>0</v>
      </c>
      <c r="S415" s="50">
        <v>0</v>
      </c>
      <c r="T415" s="51" t="s">
        <v>33</v>
      </c>
    </row>
    <row r="416" spans="1:20" ht="31.5" x14ac:dyDescent="0.25">
      <c r="A416" s="44" t="s">
        <v>728</v>
      </c>
      <c r="B416" s="91" t="s">
        <v>777</v>
      </c>
      <c r="C416" s="83" t="s">
        <v>778</v>
      </c>
      <c r="D416" s="48">
        <v>47.196315935999998</v>
      </c>
      <c r="E416" s="47">
        <v>0</v>
      </c>
      <c r="F416" s="48">
        <v>47.196315935999998</v>
      </c>
      <c r="G416" s="48">
        <f t="shared" si="119"/>
        <v>8.8800000000000008</v>
      </c>
      <c r="H416" s="48">
        <f t="shared" si="118"/>
        <v>0</v>
      </c>
      <c r="I416" s="48">
        <v>0</v>
      </c>
      <c r="J416" s="48">
        <v>0</v>
      </c>
      <c r="K416" s="47">
        <v>0</v>
      </c>
      <c r="L416" s="48">
        <v>0</v>
      </c>
      <c r="M416" s="48">
        <v>2.88</v>
      </c>
      <c r="N416" s="48">
        <v>0</v>
      </c>
      <c r="O416" s="48">
        <v>6.0000000000000009</v>
      </c>
      <c r="P416" s="48">
        <v>0</v>
      </c>
      <c r="Q416" s="48">
        <f t="shared" si="120"/>
        <v>47.196315935999998</v>
      </c>
      <c r="R416" s="48">
        <f t="shared" si="121"/>
        <v>0</v>
      </c>
      <c r="S416" s="50">
        <v>0</v>
      </c>
      <c r="T416" s="51" t="s">
        <v>33</v>
      </c>
    </row>
    <row r="417" spans="1:20" ht="31.5" x14ac:dyDescent="0.25">
      <c r="A417" s="44" t="s">
        <v>728</v>
      </c>
      <c r="B417" s="91" t="s">
        <v>779</v>
      </c>
      <c r="C417" s="83" t="s">
        <v>780</v>
      </c>
      <c r="D417" s="48">
        <v>9</v>
      </c>
      <c r="E417" s="47">
        <v>0</v>
      </c>
      <c r="F417" s="48">
        <v>9</v>
      </c>
      <c r="G417" s="48">
        <f t="shared" si="119"/>
        <v>9</v>
      </c>
      <c r="H417" s="48">
        <f t="shared" si="118"/>
        <v>4.8</v>
      </c>
      <c r="I417" s="48">
        <v>0</v>
      </c>
      <c r="J417" s="48">
        <v>4.8</v>
      </c>
      <c r="K417" s="48">
        <v>0.36</v>
      </c>
      <c r="L417" s="48">
        <v>0</v>
      </c>
      <c r="M417" s="48">
        <v>3.3016000000000001</v>
      </c>
      <c r="N417" s="48">
        <v>0</v>
      </c>
      <c r="O417" s="48">
        <v>5.3384</v>
      </c>
      <c r="P417" s="48">
        <v>0</v>
      </c>
      <c r="Q417" s="48">
        <f t="shared" si="120"/>
        <v>4.2</v>
      </c>
      <c r="R417" s="48">
        <f t="shared" si="121"/>
        <v>4.8</v>
      </c>
      <c r="S417" s="50">
        <v>1</v>
      </c>
      <c r="T417" s="51" t="s">
        <v>174</v>
      </c>
    </row>
    <row r="418" spans="1:20" ht="47.25" x14ac:dyDescent="0.25">
      <c r="A418" s="44" t="s">
        <v>728</v>
      </c>
      <c r="B418" s="91" t="s">
        <v>781</v>
      </c>
      <c r="C418" s="83" t="s">
        <v>782</v>
      </c>
      <c r="D418" s="48">
        <v>27.501172407999995</v>
      </c>
      <c r="E418" s="47">
        <v>0</v>
      </c>
      <c r="F418" s="48">
        <v>27.501172407999995</v>
      </c>
      <c r="G418" s="48">
        <f t="shared" si="119"/>
        <v>0.71638821599999991</v>
      </c>
      <c r="H418" s="48">
        <f t="shared" si="118"/>
        <v>0</v>
      </c>
      <c r="I418" s="48">
        <v>0</v>
      </c>
      <c r="J418" s="48">
        <v>0</v>
      </c>
      <c r="K418" s="48">
        <v>0</v>
      </c>
      <c r="L418" s="48">
        <v>0</v>
      </c>
      <c r="M418" s="48">
        <v>0.71638821599999991</v>
      </c>
      <c r="N418" s="48">
        <v>0</v>
      </c>
      <c r="O418" s="48">
        <v>0</v>
      </c>
      <c r="P418" s="48">
        <v>0</v>
      </c>
      <c r="Q418" s="48">
        <f t="shared" si="120"/>
        <v>27.501172407999995</v>
      </c>
      <c r="R418" s="48">
        <f t="shared" si="121"/>
        <v>0</v>
      </c>
      <c r="S418" s="50">
        <v>0</v>
      </c>
      <c r="T418" s="51" t="s">
        <v>33</v>
      </c>
    </row>
    <row r="419" spans="1:20" ht="78.75" x14ac:dyDescent="0.25">
      <c r="A419" s="30" t="s">
        <v>728</v>
      </c>
      <c r="B419" s="92" t="s">
        <v>783</v>
      </c>
      <c r="C419" s="32" t="s">
        <v>784</v>
      </c>
      <c r="D419" s="33">
        <v>458.95989887539997</v>
      </c>
      <c r="E419" s="42">
        <v>9.0990493599999809</v>
      </c>
      <c r="F419" s="33">
        <v>449.86084951539999</v>
      </c>
      <c r="G419" s="33">
        <f t="shared" si="119"/>
        <v>6.0528000000000004</v>
      </c>
      <c r="H419" s="33">
        <f t="shared" si="118"/>
        <v>0.26409160000000004</v>
      </c>
      <c r="I419" s="33">
        <v>0</v>
      </c>
      <c r="J419" s="33">
        <v>0.26409160000000004</v>
      </c>
      <c r="K419" s="42">
        <v>1.2</v>
      </c>
      <c r="L419" s="33">
        <v>0</v>
      </c>
      <c r="M419" s="33">
        <v>0</v>
      </c>
      <c r="N419" s="33">
        <v>0</v>
      </c>
      <c r="O419" s="33">
        <v>4.8528000000000002</v>
      </c>
      <c r="P419" s="33">
        <v>0</v>
      </c>
      <c r="Q419" s="33">
        <f t="shared" si="120"/>
        <v>449.59675791540002</v>
      </c>
      <c r="R419" s="33">
        <f t="shared" si="121"/>
        <v>0.26409160000000004</v>
      </c>
      <c r="S419" s="34">
        <v>1</v>
      </c>
      <c r="T419" s="35" t="s">
        <v>635</v>
      </c>
    </row>
    <row r="420" spans="1:20" ht="47.25" x14ac:dyDescent="0.25">
      <c r="A420" s="23" t="s">
        <v>785</v>
      </c>
      <c r="B420" s="28" t="s">
        <v>263</v>
      </c>
      <c r="C420" s="25" t="s">
        <v>32</v>
      </c>
      <c r="D420" s="26">
        <f t="shared" ref="D420:R420" si="123">D421</f>
        <v>0</v>
      </c>
      <c r="E420" s="26">
        <f t="shared" si="123"/>
        <v>0</v>
      </c>
      <c r="F420" s="26">
        <f t="shared" si="123"/>
        <v>0</v>
      </c>
      <c r="G420" s="26">
        <f t="shared" si="123"/>
        <v>0</v>
      </c>
      <c r="H420" s="26">
        <f t="shared" si="123"/>
        <v>0</v>
      </c>
      <c r="I420" s="26">
        <f t="shared" si="123"/>
        <v>0</v>
      </c>
      <c r="J420" s="26">
        <f t="shared" si="123"/>
        <v>0</v>
      </c>
      <c r="K420" s="26">
        <f t="shared" si="123"/>
        <v>0</v>
      </c>
      <c r="L420" s="26">
        <f t="shared" si="123"/>
        <v>0</v>
      </c>
      <c r="M420" s="26">
        <f t="shared" si="123"/>
        <v>0</v>
      </c>
      <c r="N420" s="26">
        <f t="shared" si="123"/>
        <v>0</v>
      </c>
      <c r="O420" s="26">
        <f t="shared" si="123"/>
        <v>0</v>
      </c>
      <c r="P420" s="26">
        <f t="shared" si="123"/>
        <v>0</v>
      </c>
      <c r="Q420" s="26">
        <f t="shared" si="123"/>
        <v>0</v>
      </c>
      <c r="R420" s="26">
        <f t="shared" si="123"/>
        <v>0</v>
      </c>
      <c r="S420" s="27">
        <v>0</v>
      </c>
      <c r="T420" s="10" t="s">
        <v>33</v>
      </c>
    </row>
    <row r="421" spans="1:20" x14ac:dyDescent="0.25">
      <c r="A421" s="23" t="s">
        <v>786</v>
      </c>
      <c r="B421" s="28" t="s">
        <v>787</v>
      </c>
      <c r="C421" s="25" t="s">
        <v>32</v>
      </c>
      <c r="D421" s="26">
        <f t="shared" ref="D421:R421" si="124">SUM(D422:D423)</f>
        <v>0</v>
      </c>
      <c r="E421" s="26">
        <f t="shared" si="124"/>
        <v>0</v>
      </c>
      <c r="F421" s="26">
        <f t="shared" si="124"/>
        <v>0</v>
      </c>
      <c r="G421" s="26">
        <f t="shared" si="124"/>
        <v>0</v>
      </c>
      <c r="H421" s="26">
        <f t="shared" si="124"/>
        <v>0</v>
      </c>
      <c r="I421" s="26">
        <f t="shared" si="124"/>
        <v>0</v>
      </c>
      <c r="J421" s="26">
        <f t="shared" si="124"/>
        <v>0</v>
      </c>
      <c r="K421" s="26">
        <f t="shared" si="124"/>
        <v>0</v>
      </c>
      <c r="L421" s="26">
        <f t="shared" si="124"/>
        <v>0</v>
      </c>
      <c r="M421" s="26">
        <f t="shared" si="124"/>
        <v>0</v>
      </c>
      <c r="N421" s="26">
        <f t="shared" si="124"/>
        <v>0</v>
      </c>
      <c r="O421" s="26">
        <f t="shared" si="124"/>
        <v>0</v>
      </c>
      <c r="P421" s="26">
        <f t="shared" si="124"/>
        <v>0</v>
      </c>
      <c r="Q421" s="26">
        <f t="shared" si="124"/>
        <v>0</v>
      </c>
      <c r="R421" s="26">
        <f t="shared" si="124"/>
        <v>0</v>
      </c>
      <c r="S421" s="27">
        <v>0</v>
      </c>
      <c r="T421" s="10" t="s">
        <v>33</v>
      </c>
    </row>
    <row r="422" spans="1:20" ht="63" x14ac:dyDescent="0.25">
      <c r="A422" s="23" t="s">
        <v>788</v>
      </c>
      <c r="B422" s="28" t="s">
        <v>267</v>
      </c>
      <c r="C422" s="25" t="s">
        <v>32</v>
      </c>
      <c r="D422" s="26">
        <v>0</v>
      </c>
      <c r="E422" s="26">
        <v>0</v>
      </c>
      <c r="F422" s="26">
        <v>0</v>
      </c>
      <c r="G422" s="26">
        <v>0</v>
      </c>
      <c r="H422" s="26">
        <v>0</v>
      </c>
      <c r="I422" s="26">
        <v>0</v>
      </c>
      <c r="J422" s="26">
        <v>0</v>
      </c>
      <c r="K422" s="26">
        <v>0</v>
      </c>
      <c r="L422" s="26">
        <v>0</v>
      </c>
      <c r="M422" s="26">
        <v>0</v>
      </c>
      <c r="N422" s="26">
        <v>0</v>
      </c>
      <c r="O422" s="26">
        <v>0</v>
      </c>
      <c r="P422" s="26">
        <v>0</v>
      </c>
      <c r="Q422" s="26">
        <v>0</v>
      </c>
      <c r="R422" s="26">
        <v>0</v>
      </c>
      <c r="S422" s="27">
        <v>0</v>
      </c>
      <c r="T422" s="10" t="s">
        <v>33</v>
      </c>
    </row>
    <row r="423" spans="1:20" ht="63" x14ac:dyDescent="0.25">
      <c r="A423" s="23" t="s">
        <v>789</v>
      </c>
      <c r="B423" s="28" t="s">
        <v>269</v>
      </c>
      <c r="C423" s="25" t="s">
        <v>32</v>
      </c>
      <c r="D423" s="26">
        <f t="shared" ref="D423:R423" si="125">SUM(D424:D424)</f>
        <v>0</v>
      </c>
      <c r="E423" s="26">
        <f t="shared" si="125"/>
        <v>0</v>
      </c>
      <c r="F423" s="26">
        <f t="shared" si="125"/>
        <v>0</v>
      </c>
      <c r="G423" s="26">
        <f t="shared" si="125"/>
        <v>0</v>
      </c>
      <c r="H423" s="26">
        <f t="shared" si="125"/>
        <v>0</v>
      </c>
      <c r="I423" s="26">
        <f t="shared" si="125"/>
        <v>0</v>
      </c>
      <c r="J423" s="26">
        <f t="shared" si="125"/>
        <v>0</v>
      </c>
      <c r="K423" s="26">
        <f t="shared" si="125"/>
        <v>0</v>
      </c>
      <c r="L423" s="26">
        <f t="shared" si="125"/>
        <v>0</v>
      </c>
      <c r="M423" s="26">
        <f t="shared" si="125"/>
        <v>0</v>
      </c>
      <c r="N423" s="26">
        <f t="shared" si="125"/>
        <v>0</v>
      </c>
      <c r="O423" s="26">
        <f t="shared" si="125"/>
        <v>0</v>
      </c>
      <c r="P423" s="26">
        <f t="shared" si="125"/>
        <v>0</v>
      </c>
      <c r="Q423" s="26">
        <f t="shared" si="125"/>
        <v>0</v>
      </c>
      <c r="R423" s="26">
        <f t="shared" si="125"/>
        <v>0</v>
      </c>
      <c r="S423" s="27">
        <v>0</v>
      </c>
      <c r="T423" s="10" t="s">
        <v>33</v>
      </c>
    </row>
    <row r="424" spans="1:20" ht="31.5" x14ac:dyDescent="0.25">
      <c r="A424" s="23" t="s">
        <v>790</v>
      </c>
      <c r="B424" s="28" t="s">
        <v>271</v>
      </c>
      <c r="C424" s="25" t="s">
        <v>32</v>
      </c>
      <c r="D424" s="26">
        <v>0</v>
      </c>
      <c r="E424" s="26">
        <v>0</v>
      </c>
      <c r="F424" s="26">
        <v>0</v>
      </c>
      <c r="G424" s="26">
        <v>0</v>
      </c>
      <c r="H424" s="26">
        <v>0</v>
      </c>
      <c r="I424" s="26">
        <v>0</v>
      </c>
      <c r="J424" s="26">
        <v>0</v>
      </c>
      <c r="K424" s="26">
        <v>0</v>
      </c>
      <c r="L424" s="26">
        <v>0</v>
      </c>
      <c r="M424" s="26">
        <v>0</v>
      </c>
      <c r="N424" s="26">
        <v>0</v>
      </c>
      <c r="O424" s="26">
        <v>0</v>
      </c>
      <c r="P424" s="26">
        <v>0</v>
      </c>
      <c r="Q424" s="26">
        <v>0</v>
      </c>
      <c r="R424" s="26">
        <v>0</v>
      </c>
      <c r="S424" s="27">
        <v>0</v>
      </c>
      <c r="T424" s="10" t="s">
        <v>33</v>
      </c>
    </row>
    <row r="425" spans="1:20" ht="63" x14ac:dyDescent="0.25">
      <c r="A425" s="23" t="s">
        <v>791</v>
      </c>
      <c r="B425" s="28" t="s">
        <v>267</v>
      </c>
      <c r="C425" s="25" t="s">
        <v>32</v>
      </c>
      <c r="D425" s="26">
        <v>0</v>
      </c>
      <c r="E425" s="26">
        <v>0</v>
      </c>
      <c r="F425" s="26">
        <v>0</v>
      </c>
      <c r="G425" s="26">
        <v>0</v>
      </c>
      <c r="H425" s="26">
        <v>0</v>
      </c>
      <c r="I425" s="26">
        <v>0</v>
      </c>
      <c r="J425" s="26">
        <v>0</v>
      </c>
      <c r="K425" s="26">
        <v>0</v>
      </c>
      <c r="L425" s="26">
        <v>0</v>
      </c>
      <c r="M425" s="26">
        <v>0</v>
      </c>
      <c r="N425" s="26">
        <v>0</v>
      </c>
      <c r="O425" s="26">
        <v>0</v>
      </c>
      <c r="P425" s="26">
        <v>0</v>
      </c>
      <c r="Q425" s="26">
        <v>0</v>
      </c>
      <c r="R425" s="26">
        <v>0</v>
      </c>
      <c r="S425" s="27">
        <v>0</v>
      </c>
      <c r="T425" s="10" t="s">
        <v>33</v>
      </c>
    </row>
    <row r="426" spans="1:20" ht="63" x14ac:dyDescent="0.25">
      <c r="A426" s="23" t="s">
        <v>792</v>
      </c>
      <c r="B426" s="28" t="s">
        <v>269</v>
      </c>
      <c r="C426" s="25" t="s">
        <v>32</v>
      </c>
      <c r="D426" s="26">
        <v>0</v>
      </c>
      <c r="E426" s="26">
        <v>0</v>
      </c>
      <c r="F426" s="26">
        <v>0</v>
      </c>
      <c r="G426" s="26">
        <v>0</v>
      </c>
      <c r="H426" s="26">
        <v>0</v>
      </c>
      <c r="I426" s="26">
        <v>0</v>
      </c>
      <c r="J426" s="26">
        <v>0</v>
      </c>
      <c r="K426" s="26">
        <v>0</v>
      </c>
      <c r="L426" s="26">
        <v>0</v>
      </c>
      <c r="M426" s="26">
        <v>0</v>
      </c>
      <c r="N426" s="26">
        <v>0</v>
      </c>
      <c r="O426" s="26">
        <v>0</v>
      </c>
      <c r="P426" s="26">
        <v>0</v>
      </c>
      <c r="Q426" s="26">
        <v>0</v>
      </c>
      <c r="R426" s="26">
        <v>0</v>
      </c>
      <c r="S426" s="27">
        <v>0</v>
      </c>
      <c r="T426" s="10" t="s">
        <v>33</v>
      </c>
    </row>
    <row r="427" spans="1:20" x14ac:dyDescent="0.25">
      <c r="A427" s="23" t="s">
        <v>793</v>
      </c>
      <c r="B427" s="24" t="s">
        <v>275</v>
      </c>
      <c r="C427" s="25" t="s">
        <v>32</v>
      </c>
      <c r="D427" s="26">
        <f t="shared" ref="D427:R427" si="126">SUM(D429:D431,D428)</f>
        <v>2074.7920868430001</v>
      </c>
      <c r="E427" s="26">
        <f t="shared" si="126"/>
        <v>1484.5307071299999</v>
      </c>
      <c r="F427" s="26">
        <f t="shared" si="126"/>
        <v>590.26137971299988</v>
      </c>
      <c r="G427" s="26">
        <f t="shared" si="126"/>
        <v>68.964062937999998</v>
      </c>
      <c r="H427" s="26">
        <f t="shared" si="126"/>
        <v>9.8350528900000018</v>
      </c>
      <c r="I427" s="26">
        <f t="shared" si="126"/>
        <v>18.697980619999999</v>
      </c>
      <c r="J427" s="26">
        <f t="shared" si="126"/>
        <v>9.8350528900000018</v>
      </c>
      <c r="K427" s="26">
        <f t="shared" si="126"/>
        <v>0.17395873000000001</v>
      </c>
      <c r="L427" s="26">
        <f t="shared" si="126"/>
        <v>0</v>
      </c>
      <c r="M427" s="26">
        <f t="shared" si="126"/>
        <v>8.1164058800000003</v>
      </c>
      <c r="N427" s="26">
        <f t="shared" si="126"/>
        <v>0</v>
      </c>
      <c r="O427" s="26">
        <f t="shared" si="126"/>
        <v>41.975717707999998</v>
      </c>
      <c r="P427" s="26">
        <f t="shared" si="126"/>
        <v>0</v>
      </c>
      <c r="Q427" s="26">
        <f t="shared" si="126"/>
        <v>580.42632682299984</v>
      </c>
      <c r="R427" s="26">
        <f t="shared" si="126"/>
        <v>-8.8629277299999973</v>
      </c>
      <c r="S427" s="27">
        <f t="shared" si="122"/>
        <v>-0.47400454145940801</v>
      </c>
      <c r="T427" s="10" t="s">
        <v>33</v>
      </c>
    </row>
    <row r="428" spans="1:20" ht="47.25" x14ac:dyDescent="0.25">
      <c r="A428" s="23" t="s">
        <v>794</v>
      </c>
      <c r="B428" s="24" t="s">
        <v>277</v>
      </c>
      <c r="C428" s="25" t="s">
        <v>32</v>
      </c>
      <c r="D428" s="26">
        <v>0</v>
      </c>
      <c r="E428" s="26">
        <v>0</v>
      </c>
      <c r="F428" s="26">
        <v>0</v>
      </c>
      <c r="G428" s="26">
        <v>0</v>
      </c>
      <c r="H428" s="26">
        <v>0</v>
      </c>
      <c r="I428" s="26">
        <v>0</v>
      </c>
      <c r="J428" s="26">
        <v>0</v>
      </c>
      <c r="K428" s="26">
        <v>0</v>
      </c>
      <c r="L428" s="26">
        <v>0</v>
      </c>
      <c r="M428" s="26">
        <v>0</v>
      </c>
      <c r="N428" s="26">
        <v>0</v>
      </c>
      <c r="O428" s="26">
        <v>0</v>
      </c>
      <c r="P428" s="26">
        <v>0</v>
      </c>
      <c r="Q428" s="26">
        <v>0</v>
      </c>
      <c r="R428" s="26">
        <v>0</v>
      </c>
      <c r="S428" s="27">
        <v>0</v>
      </c>
      <c r="T428" s="10" t="s">
        <v>33</v>
      </c>
    </row>
    <row r="429" spans="1:20" ht="31.5" x14ac:dyDescent="0.25">
      <c r="A429" s="23" t="s">
        <v>795</v>
      </c>
      <c r="B429" s="24" t="s">
        <v>279</v>
      </c>
      <c r="C429" s="25" t="s">
        <v>32</v>
      </c>
      <c r="D429" s="26">
        <v>0</v>
      </c>
      <c r="E429" s="26">
        <v>0</v>
      </c>
      <c r="F429" s="26">
        <v>0</v>
      </c>
      <c r="G429" s="26">
        <v>0</v>
      </c>
      <c r="H429" s="39">
        <v>0</v>
      </c>
      <c r="I429" s="26">
        <v>0</v>
      </c>
      <c r="J429" s="26">
        <v>0</v>
      </c>
      <c r="K429" s="26">
        <v>0</v>
      </c>
      <c r="L429" s="26">
        <v>0</v>
      </c>
      <c r="M429" s="26">
        <v>0</v>
      </c>
      <c r="N429" s="26">
        <v>0</v>
      </c>
      <c r="O429" s="26">
        <v>0</v>
      </c>
      <c r="P429" s="26">
        <v>0</v>
      </c>
      <c r="Q429" s="26">
        <v>0</v>
      </c>
      <c r="R429" s="26">
        <v>0</v>
      </c>
      <c r="S429" s="27">
        <v>0</v>
      </c>
      <c r="T429" s="10" t="s">
        <v>33</v>
      </c>
    </row>
    <row r="430" spans="1:20" ht="31.5" x14ac:dyDescent="0.25">
      <c r="A430" s="23" t="s">
        <v>796</v>
      </c>
      <c r="B430" s="24" t="s">
        <v>283</v>
      </c>
      <c r="C430" s="25" t="s">
        <v>32</v>
      </c>
      <c r="D430" s="26">
        <v>0</v>
      </c>
      <c r="E430" s="26">
        <v>0</v>
      </c>
      <c r="F430" s="26">
        <v>0</v>
      </c>
      <c r="G430" s="26">
        <v>0</v>
      </c>
      <c r="H430" s="39">
        <v>0</v>
      </c>
      <c r="I430" s="26">
        <v>0</v>
      </c>
      <c r="J430" s="26">
        <v>0</v>
      </c>
      <c r="K430" s="26">
        <v>0</v>
      </c>
      <c r="L430" s="26">
        <v>0</v>
      </c>
      <c r="M430" s="26">
        <v>0</v>
      </c>
      <c r="N430" s="26">
        <v>0</v>
      </c>
      <c r="O430" s="26">
        <v>0</v>
      </c>
      <c r="P430" s="26">
        <v>0</v>
      </c>
      <c r="Q430" s="26">
        <v>0</v>
      </c>
      <c r="R430" s="26">
        <v>0</v>
      </c>
      <c r="S430" s="27">
        <v>0</v>
      </c>
      <c r="T430" s="10" t="s">
        <v>33</v>
      </c>
    </row>
    <row r="431" spans="1:20" ht="31.5" x14ac:dyDescent="0.25">
      <c r="A431" s="23" t="s">
        <v>797</v>
      </c>
      <c r="B431" s="24" t="s">
        <v>290</v>
      </c>
      <c r="C431" s="25" t="s">
        <v>32</v>
      </c>
      <c r="D431" s="26">
        <f t="shared" ref="D431:R431" si="127">SUM(D432:D433)</f>
        <v>2074.7920868430001</v>
      </c>
      <c r="E431" s="26">
        <f t="shared" si="127"/>
        <v>1484.5307071299999</v>
      </c>
      <c r="F431" s="26">
        <f t="shared" si="127"/>
        <v>590.26137971299988</v>
      </c>
      <c r="G431" s="26">
        <f t="shared" si="127"/>
        <v>68.964062937999998</v>
      </c>
      <c r="H431" s="39">
        <f t="shared" si="127"/>
        <v>9.8350528900000018</v>
      </c>
      <c r="I431" s="26">
        <f t="shared" si="127"/>
        <v>18.697980619999999</v>
      </c>
      <c r="J431" s="26">
        <f t="shared" si="127"/>
        <v>9.8350528900000018</v>
      </c>
      <c r="K431" s="26">
        <f t="shared" si="127"/>
        <v>0.17395873000000001</v>
      </c>
      <c r="L431" s="26">
        <f t="shared" si="127"/>
        <v>0</v>
      </c>
      <c r="M431" s="26">
        <f t="shared" si="127"/>
        <v>8.1164058800000003</v>
      </c>
      <c r="N431" s="26">
        <f t="shared" si="127"/>
        <v>0</v>
      </c>
      <c r="O431" s="26">
        <f t="shared" si="127"/>
        <v>41.975717707999998</v>
      </c>
      <c r="P431" s="26">
        <f t="shared" si="127"/>
        <v>0</v>
      </c>
      <c r="Q431" s="26">
        <f t="shared" si="127"/>
        <v>580.42632682299984</v>
      </c>
      <c r="R431" s="26">
        <f t="shared" si="127"/>
        <v>-8.8629277299999973</v>
      </c>
      <c r="S431" s="27">
        <f t="shared" si="122"/>
        <v>-0.47400454145940801</v>
      </c>
      <c r="T431" s="10" t="s">
        <v>33</v>
      </c>
    </row>
    <row r="432" spans="1:20" ht="78.75" x14ac:dyDescent="0.25">
      <c r="A432" s="44" t="s">
        <v>797</v>
      </c>
      <c r="B432" s="57" t="s">
        <v>798</v>
      </c>
      <c r="C432" s="75" t="s">
        <v>799</v>
      </c>
      <c r="D432" s="48">
        <v>1901.1876326429999</v>
      </c>
      <c r="E432" s="47">
        <v>1480.05614713</v>
      </c>
      <c r="F432" s="48">
        <v>421.13148551299986</v>
      </c>
      <c r="G432" s="48">
        <f>I432+K432+M432+O432</f>
        <v>44.964062937999998</v>
      </c>
      <c r="H432" s="48">
        <f>J432+L432+N432+P432</f>
        <v>9.8350528900000018</v>
      </c>
      <c r="I432" s="48">
        <v>18.697980619999999</v>
      </c>
      <c r="J432" s="48">
        <v>9.8350528900000018</v>
      </c>
      <c r="K432" s="47">
        <v>0.17395873000000001</v>
      </c>
      <c r="L432" s="48">
        <v>0</v>
      </c>
      <c r="M432" s="48">
        <v>8.1164058800000003</v>
      </c>
      <c r="N432" s="48">
        <v>0</v>
      </c>
      <c r="O432" s="48">
        <v>17.975717707999998</v>
      </c>
      <c r="P432" s="48">
        <v>0</v>
      </c>
      <c r="Q432" s="48">
        <f>F432-H432</f>
        <v>411.29643262299987</v>
      </c>
      <c r="R432" s="48">
        <f>H432-(I432)</f>
        <v>-8.8629277299999973</v>
      </c>
      <c r="S432" s="50">
        <f t="shared" si="122"/>
        <v>-0.47400454145940801</v>
      </c>
      <c r="T432" s="51" t="s">
        <v>75</v>
      </c>
    </row>
    <row r="433" spans="1:20" ht="78.75" x14ac:dyDescent="0.25">
      <c r="A433" s="30" t="s">
        <v>797</v>
      </c>
      <c r="B433" s="66" t="s">
        <v>800</v>
      </c>
      <c r="C433" s="81" t="s">
        <v>801</v>
      </c>
      <c r="D433" s="33">
        <v>173.60445419999999</v>
      </c>
      <c r="E433" s="42">
        <v>4.4745599999999968</v>
      </c>
      <c r="F433" s="33">
        <v>169.1298942</v>
      </c>
      <c r="G433" s="33">
        <f>I433+K433+M433+O433</f>
        <v>24</v>
      </c>
      <c r="H433" s="33">
        <f>J433+L433+N433+P433</f>
        <v>0</v>
      </c>
      <c r="I433" s="33">
        <v>0</v>
      </c>
      <c r="J433" s="33">
        <v>0</v>
      </c>
      <c r="K433" s="42">
        <v>0</v>
      </c>
      <c r="L433" s="33">
        <v>0</v>
      </c>
      <c r="M433" s="33">
        <v>0</v>
      </c>
      <c r="N433" s="33">
        <v>0</v>
      </c>
      <c r="O433" s="33">
        <v>24</v>
      </c>
      <c r="P433" s="33">
        <v>0</v>
      </c>
      <c r="Q433" s="33">
        <f>F433-H433</f>
        <v>169.1298942</v>
      </c>
      <c r="R433" s="33">
        <f>H433-(I433)</f>
        <v>0</v>
      </c>
      <c r="S433" s="34">
        <v>0</v>
      </c>
      <c r="T433" s="35" t="s">
        <v>33</v>
      </c>
    </row>
    <row r="434" spans="1:20" ht="47.25" x14ac:dyDescent="0.25">
      <c r="A434" s="25" t="s">
        <v>802</v>
      </c>
      <c r="B434" s="28" t="s">
        <v>307</v>
      </c>
      <c r="C434" s="25" t="s">
        <v>32</v>
      </c>
      <c r="D434" s="26">
        <v>0</v>
      </c>
      <c r="E434" s="26">
        <v>0</v>
      </c>
      <c r="F434" s="26">
        <v>0</v>
      </c>
      <c r="G434" s="26">
        <v>0</v>
      </c>
      <c r="H434" s="39">
        <v>0</v>
      </c>
      <c r="I434" s="26">
        <v>0</v>
      </c>
      <c r="J434" s="26">
        <v>0</v>
      </c>
      <c r="K434" s="26">
        <v>0</v>
      </c>
      <c r="L434" s="26">
        <v>0</v>
      </c>
      <c r="M434" s="26">
        <v>0</v>
      </c>
      <c r="N434" s="26">
        <v>0</v>
      </c>
      <c r="O434" s="26">
        <v>0</v>
      </c>
      <c r="P434" s="26">
        <v>0</v>
      </c>
      <c r="Q434" s="26">
        <v>0</v>
      </c>
      <c r="R434" s="26">
        <v>0</v>
      </c>
      <c r="S434" s="27">
        <v>0</v>
      </c>
      <c r="T434" s="10" t="s">
        <v>33</v>
      </c>
    </row>
    <row r="435" spans="1:20" ht="31.5" x14ac:dyDescent="0.25">
      <c r="A435" s="23" t="s">
        <v>803</v>
      </c>
      <c r="B435" s="28" t="s">
        <v>309</v>
      </c>
      <c r="C435" s="25" t="s">
        <v>32</v>
      </c>
      <c r="D435" s="26">
        <f t="shared" ref="D435:R435" si="128">SUM(D436:D466)</f>
        <v>693.95749146799994</v>
      </c>
      <c r="E435" s="26">
        <f t="shared" si="128"/>
        <v>381.50914165999995</v>
      </c>
      <c r="F435" s="26">
        <f t="shared" si="128"/>
        <v>312.44834980800005</v>
      </c>
      <c r="G435" s="26">
        <f t="shared" si="128"/>
        <v>311.61074980800004</v>
      </c>
      <c r="H435" s="26">
        <f t="shared" si="128"/>
        <v>5.82013596</v>
      </c>
      <c r="I435" s="26">
        <f t="shared" si="128"/>
        <v>42.071244984000018</v>
      </c>
      <c r="J435" s="26">
        <f t="shared" si="128"/>
        <v>5.82013596</v>
      </c>
      <c r="K435" s="26">
        <f t="shared" si="128"/>
        <v>0</v>
      </c>
      <c r="L435" s="26">
        <f t="shared" si="128"/>
        <v>0</v>
      </c>
      <c r="M435" s="26">
        <f t="shared" si="128"/>
        <v>3.2280000000000002</v>
      </c>
      <c r="N435" s="26">
        <f t="shared" si="128"/>
        <v>0</v>
      </c>
      <c r="O435" s="26">
        <f t="shared" si="128"/>
        <v>266.311504824</v>
      </c>
      <c r="P435" s="26">
        <f t="shared" si="128"/>
        <v>0</v>
      </c>
      <c r="Q435" s="26">
        <f t="shared" si="128"/>
        <v>308.82821384800002</v>
      </c>
      <c r="R435" s="26">
        <f t="shared" si="128"/>
        <v>-38.451109024000019</v>
      </c>
      <c r="S435" s="27">
        <f t="shared" si="122"/>
        <v>-0.91395225025128779</v>
      </c>
      <c r="T435" s="10" t="s">
        <v>33</v>
      </c>
    </row>
    <row r="436" spans="1:20" ht="63" x14ac:dyDescent="0.25">
      <c r="A436" s="44" t="s">
        <v>803</v>
      </c>
      <c r="B436" s="57" t="s">
        <v>804</v>
      </c>
      <c r="C436" s="83" t="s">
        <v>805</v>
      </c>
      <c r="D436" s="48">
        <v>235.375386644</v>
      </c>
      <c r="E436" s="47">
        <v>193.30414165999997</v>
      </c>
      <c r="F436" s="48">
        <v>42.071244984000032</v>
      </c>
      <c r="G436" s="48">
        <f t="shared" ref="G436:H461" si="129">I436+K436+M436+O436</f>
        <v>42.071244984000018</v>
      </c>
      <c r="H436" s="48">
        <f t="shared" si="129"/>
        <v>0</v>
      </c>
      <c r="I436" s="48">
        <v>42.071244984000018</v>
      </c>
      <c r="J436" s="48">
        <v>0</v>
      </c>
      <c r="K436" s="48">
        <v>0</v>
      </c>
      <c r="L436" s="48">
        <v>0</v>
      </c>
      <c r="M436" s="48">
        <v>0</v>
      </c>
      <c r="N436" s="48">
        <v>0</v>
      </c>
      <c r="O436" s="48">
        <v>0</v>
      </c>
      <c r="P436" s="48">
        <v>0</v>
      </c>
      <c r="Q436" s="48">
        <f t="shared" ref="Q436:Q461" si="130">F436-H436</f>
        <v>42.071244984000032</v>
      </c>
      <c r="R436" s="48">
        <f t="shared" ref="R436:R461" si="131">H436-(I436)</f>
        <v>-42.071244984000018</v>
      </c>
      <c r="S436" s="50">
        <f t="shared" si="122"/>
        <v>-1</v>
      </c>
      <c r="T436" s="51" t="s">
        <v>138</v>
      </c>
    </row>
    <row r="437" spans="1:20" ht="31.5" x14ac:dyDescent="0.25">
      <c r="A437" s="44" t="s">
        <v>803</v>
      </c>
      <c r="B437" s="57" t="s">
        <v>806</v>
      </c>
      <c r="C437" s="83" t="s">
        <v>807</v>
      </c>
      <c r="D437" s="48">
        <v>70.405199999999994</v>
      </c>
      <c r="E437" s="47">
        <v>0</v>
      </c>
      <c r="F437" s="48">
        <v>70.405199999999994</v>
      </c>
      <c r="G437" s="48">
        <f t="shared" si="129"/>
        <v>70.405199999999994</v>
      </c>
      <c r="H437" s="48">
        <f t="shared" si="129"/>
        <v>0</v>
      </c>
      <c r="I437" s="48">
        <v>0</v>
      </c>
      <c r="J437" s="48">
        <v>0</v>
      </c>
      <c r="K437" s="47">
        <v>0</v>
      </c>
      <c r="L437" s="48">
        <v>0</v>
      </c>
      <c r="M437" s="48">
        <v>0</v>
      </c>
      <c r="N437" s="48">
        <v>0</v>
      </c>
      <c r="O437" s="48">
        <v>70.405199999999994</v>
      </c>
      <c r="P437" s="48">
        <v>0</v>
      </c>
      <c r="Q437" s="48">
        <f t="shared" si="130"/>
        <v>70.405199999999994</v>
      </c>
      <c r="R437" s="48">
        <f t="shared" si="131"/>
        <v>0</v>
      </c>
      <c r="S437" s="50">
        <v>0</v>
      </c>
      <c r="T437" s="51" t="s">
        <v>33</v>
      </c>
    </row>
    <row r="438" spans="1:20" ht="31.5" x14ac:dyDescent="0.25">
      <c r="A438" s="44" t="s">
        <v>803</v>
      </c>
      <c r="B438" s="57" t="s">
        <v>808</v>
      </c>
      <c r="C438" s="75" t="s">
        <v>809</v>
      </c>
      <c r="D438" s="48">
        <v>162.64620000000002</v>
      </c>
      <c r="E438" s="47">
        <v>102.94500000000002</v>
      </c>
      <c r="F438" s="48">
        <v>59.7012</v>
      </c>
      <c r="G438" s="48">
        <f t="shared" si="129"/>
        <v>59.7012</v>
      </c>
      <c r="H438" s="48">
        <f t="shared" si="129"/>
        <v>0.45</v>
      </c>
      <c r="I438" s="48">
        <v>0</v>
      </c>
      <c r="J438" s="48">
        <v>0.45</v>
      </c>
      <c r="K438" s="47">
        <v>0</v>
      </c>
      <c r="L438" s="48">
        <v>0</v>
      </c>
      <c r="M438" s="48">
        <v>0</v>
      </c>
      <c r="N438" s="48">
        <v>0</v>
      </c>
      <c r="O438" s="48">
        <v>59.7012</v>
      </c>
      <c r="P438" s="48">
        <v>0</v>
      </c>
      <c r="Q438" s="48">
        <f t="shared" si="130"/>
        <v>59.251199999999997</v>
      </c>
      <c r="R438" s="48">
        <f t="shared" si="131"/>
        <v>0.45</v>
      </c>
      <c r="S438" s="50">
        <v>1</v>
      </c>
      <c r="T438" s="51" t="s">
        <v>75</v>
      </c>
    </row>
    <row r="439" spans="1:20" ht="31.5" x14ac:dyDescent="0.25">
      <c r="A439" s="44" t="s">
        <v>803</v>
      </c>
      <c r="B439" s="57" t="s">
        <v>810</v>
      </c>
      <c r="C439" s="75" t="s">
        <v>811</v>
      </c>
      <c r="D439" s="48">
        <v>0.20760000000000001</v>
      </c>
      <c r="E439" s="47">
        <v>0</v>
      </c>
      <c r="F439" s="48">
        <v>0.20760000000000001</v>
      </c>
      <c r="G439" s="48">
        <f t="shared" si="129"/>
        <v>0.10199999999999999</v>
      </c>
      <c r="H439" s="48">
        <f t="shared" si="129"/>
        <v>0</v>
      </c>
      <c r="I439" s="48">
        <v>0</v>
      </c>
      <c r="J439" s="48">
        <v>0</v>
      </c>
      <c r="K439" s="47">
        <v>0</v>
      </c>
      <c r="L439" s="48">
        <v>0</v>
      </c>
      <c r="M439" s="48">
        <v>0</v>
      </c>
      <c r="N439" s="48">
        <v>0</v>
      </c>
      <c r="O439" s="48">
        <v>0.10199999999999999</v>
      </c>
      <c r="P439" s="48">
        <v>0</v>
      </c>
      <c r="Q439" s="48">
        <f t="shared" si="130"/>
        <v>0.20760000000000001</v>
      </c>
      <c r="R439" s="48">
        <f t="shared" si="131"/>
        <v>0</v>
      </c>
      <c r="S439" s="50">
        <v>0</v>
      </c>
      <c r="T439" s="51" t="s">
        <v>33</v>
      </c>
    </row>
    <row r="440" spans="1:20" ht="31.5" x14ac:dyDescent="0.25">
      <c r="A440" s="44" t="s">
        <v>803</v>
      </c>
      <c r="B440" s="57" t="s">
        <v>812</v>
      </c>
      <c r="C440" s="75" t="s">
        <v>813</v>
      </c>
      <c r="D440" s="48">
        <v>1.5492000000000001</v>
      </c>
      <c r="E440" s="47">
        <v>0</v>
      </c>
      <c r="F440" s="48">
        <v>1.5492000000000001</v>
      </c>
      <c r="G440" s="48">
        <f t="shared" si="129"/>
        <v>1.5492000000000001</v>
      </c>
      <c r="H440" s="48">
        <f t="shared" si="129"/>
        <v>0</v>
      </c>
      <c r="I440" s="48">
        <v>0</v>
      </c>
      <c r="J440" s="48">
        <v>0</v>
      </c>
      <c r="K440" s="48">
        <v>0</v>
      </c>
      <c r="L440" s="48">
        <v>0</v>
      </c>
      <c r="M440" s="48">
        <v>0</v>
      </c>
      <c r="N440" s="48">
        <v>0</v>
      </c>
      <c r="O440" s="48">
        <v>1.5492000000000001</v>
      </c>
      <c r="P440" s="48">
        <v>0</v>
      </c>
      <c r="Q440" s="48">
        <f t="shared" si="130"/>
        <v>1.5492000000000001</v>
      </c>
      <c r="R440" s="48">
        <f t="shared" si="131"/>
        <v>0</v>
      </c>
      <c r="S440" s="50">
        <v>0</v>
      </c>
      <c r="T440" s="51" t="s">
        <v>33</v>
      </c>
    </row>
    <row r="441" spans="1:20" ht="31.5" x14ac:dyDescent="0.25">
      <c r="A441" s="44" t="s">
        <v>803</v>
      </c>
      <c r="B441" s="57" t="s">
        <v>814</v>
      </c>
      <c r="C441" s="75" t="s">
        <v>815</v>
      </c>
      <c r="D441" s="48">
        <v>0.11987718</v>
      </c>
      <c r="E441" s="47">
        <v>0</v>
      </c>
      <c r="F441" s="48">
        <v>0.11987718</v>
      </c>
      <c r="G441" s="48">
        <f t="shared" si="129"/>
        <v>0.11987718</v>
      </c>
      <c r="H441" s="48">
        <f t="shared" si="129"/>
        <v>0</v>
      </c>
      <c r="I441" s="48">
        <v>0</v>
      </c>
      <c r="J441" s="48">
        <v>0</v>
      </c>
      <c r="K441" s="48">
        <v>0</v>
      </c>
      <c r="L441" s="48">
        <v>0</v>
      </c>
      <c r="M441" s="48">
        <v>0</v>
      </c>
      <c r="N441" s="48">
        <v>0</v>
      </c>
      <c r="O441" s="48">
        <v>0.11987718</v>
      </c>
      <c r="P441" s="48">
        <v>0</v>
      </c>
      <c r="Q441" s="48">
        <f t="shared" si="130"/>
        <v>0.11987718</v>
      </c>
      <c r="R441" s="48">
        <f t="shared" si="131"/>
        <v>0</v>
      </c>
      <c r="S441" s="50">
        <v>0</v>
      </c>
      <c r="T441" s="51" t="s">
        <v>33</v>
      </c>
    </row>
    <row r="442" spans="1:20" ht="63" x14ac:dyDescent="0.25">
      <c r="A442" s="44" t="s">
        <v>803</v>
      </c>
      <c r="B442" s="57" t="s">
        <v>816</v>
      </c>
      <c r="C442" s="95" t="s">
        <v>817</v>
      </c>
      <c r="D442" s="48">
        <v>1.6084276439999998</v>
      </c>
      <c r="E442" s="47">
        <v>0</v>
      </c>
      <c r="F442" s="48">
        <v>1.6084276439999998</v>
      </c>
      <c r="G442" s="48">
        <f t="shared" si="129"/>
        <v>1.6084276439999998</v>
      </c>
      <c r="H442" s="48">
        <f t="shared" si="129"/>
        <v>0</v>
      </c>
      <c r="I442" s="48">
        <v>0</v>
      </c>
      <c r="J442" s="48">
        <v>0</v>
      </c>
      <c r="K442" s="48">
        <v>0</v>
      </c>
      <c r="L442" s="48">
        <v>0</v>
      </c>
      <c r="M442" s="48">
        <v>0</v>
      </c>
      <c r="N442" s="48">
        <v>0</v>
      </c>
      <c r="O442" s="48">
        <v>1.6084276439999998</v>
      </c>
      <c r="P442" s="48">
        <v>0</v>
      </c>
      <c r="Q442" s="48">
        <f t="shared" si="130"/>
        <v>1.6084276439999998</v>
      </c>
      <c r="R442" s="48">
        <f t="shared" si="131"/>
        <v>0</v>
      </c>
      <c r="S442" s="50">
        <v>0</v>
      </c>
      <c r="T442" s="51" t="s">
        <v>33</v>
      </c>
    </row>
    <row r="443" spans="1:20" ht="31.5" x14ac:dyDescent="0.25">
      <c r="A443" s="44" t="s">
        <v>803</v>
      </c>
      <c r="B443" s="57" t="s">
        <v>818</v>
      </c>
      <c r="C443" s="75" t="s">
        <v>819</v>
      </c>
      <c r="D443" s="48">
        <v>8.5199999999999998E-2</v>
      </c>
      <c r="E443" s="47">
        <v>0</v>
      </c>
      <c r="F443" s="48">
        <v>8.5199999999999998E-2</v>
      </c>
      <c r="G443" s="48">
        <f t="shared" si="129"/>
        <v>8.5199999999999998E-2</v>
      </c>
      <c r="H443" s="48">
        <f t="shared" si="129"/>
        <v>0</v>
      </c>
      <c r="I443" s="48">
        <v>0</v>
      </c>
      <c r="J443" s="48">
        <v>0</v>
      </c>
      <c r="K443" s="48">
        <v>0</v>
      </c>
      <c r="L443" s="48">
        <v>0</v>
      </c>
      <c r="M443" s="48">
        <v>0</v>
      </c>
      <c r="N443" s="48">
        <v>0</v>
      </c>
      <c r="O443" s="48">
        <v>8.5199999999999998E-2</v>
      </c>
      <c r="P443" s="48">
        <v>0</v>
      </c>
      <c r="Q443" s="48">
        <f t="shared" si="130"/>
        <v>8.5199999999999998E-2</v>
      </c>
      <c r="R443" s="48">
        <f t="shared" si="131"/>
        <v>0</v>
      </c>
      <c r="S443" s="50">
        <v>0</v>
      </c>
      <c r="T443" s="51" t="s">
        <v>33</v>
      </c>
    </row>
    <row r="444" spans="1:20" ht="31.5" x14ac:dyDescent="0.25">
      <c r="A444" s="44" t="s">
        <v>803</v>
      </c>
      <c r="B444" s="57" t="s">
        <v>820</v>
      </c>
      <c r="C444" s="75" t="s">
        <v>821</v>
      </c>
      <c r="D444" s="48">
        <v>0.19800000000000001</v>
      </c>
      <c r="E444" s="47">
        <v>0</v>
      </c>
      <c r="F444" s="48">
        <v>0.19800000000000001</v>
      </c>
      <c r="G444" s="48">
        <f t="shared" si="129"/>
        <v>0.19800000000000001</v>
      </c>
      <c r="H444" s="48">
        <f t="shared" si="129"/>
        <v>0</v>
      </c>
      <c r="I444" s="48">
        <v>0</v>
      </c>
      <c r="J444" s="48">
        <v>0</v>
      </c>
      <c r="K444" s="48">
        <v>0</v>
      </c>
      <c r="L444" s="48">
        <v>0</v>
      </c>
      <c r="M444" s="48">
        <v>0</v>
      </c>
      <c r="N444" s="48">
        <v>0</v>
      </c>
      <c r="O444" s="48">
        <v>0.19800000000000001</v>
      </c>
      <c r="P444" s="48">
        <v>0</v>
      </c>
      <c r="Q444" s="48">
        <f t="shared" si="130"/>
        <v>0.19800000000000001</v>
      </c>
      <c r="R444" s="48">
        <f t="shared" si="131"/>
        <v>0</v>
      </c>
      <c r="S444" s="50">
        <v>0</v>
      </c>
      <c r="T444" s="51" t="s">
        <v>33</v>
      </c>
    </row>
    <row r="445" spans="1:20" ht="31.5" x14ac:dyDescent="0.25">
      <c r="A445" s="44" t="s">
        <v>803</v>
      </c>
      <c r="B445" s="57" t="s">
        <v>822</v>
      </c>
      <c r="C445" s="75" t="s">
        <v>823</v>
      </c>
      <c r="D445" s="48">
        <v>0.23760000000000001</v>
      </c>
      <c r="E445" s="47">
        <v>0</v>
      </c>
      <c r="F445" s="48">
        <v>0.23760000000000001</v>
      </c>
      <c r="G445" s="48">
        <f t="shared" si="129"/>
        <v>0.23760000000000001</v>
      </c>
      <c r="H445" s="48">
        <f t="shared" si="129"/>
        <v>0</v>
      </c>
      <c r="I445" s="48">
        <v>0</v>
      </c>
      <c r="J445" s="48">
        <v>0</v>
      </c>
      <c r="K445" s="48">
        <v>0</v>
      </c>
      <c r="L445" s="48">
        <v>0</v>
      </c>
      <c r="M445" s="48">
        <v>0</v>
      </c>
      <c r="N445" s="48">
        <v>0</v>
      </c>
      <c r="O445" s="48">
        <v>0.23760000000000001</v>
      </c>
      <c r="P445" s="48">
        <v>0</v>
      </c>
      <c r="Q445" s="48">
        <f t="shared" si="130"/>
        <v>0.23760000000000001</v>
      </c>
      <c r="R445" s="48">
        <f t="shared" si="131"/>
        <v>0</v>
      </c>
      <c r="S445" s="50">
        <v>0</v>
      </c>
      <c r="T445" s="51" t="s">
        <v>33</v>
      </c>
    </row>
    <row r="446" spans="1:20" ht="47.25" x14ac:dyDescent="0.25">
      <c r="A446" s="44" t="s">
        <v>803</v>
      </c>
      <c r="B446" s="57" t="s">
        <v>824</v>
      </c>
      <c r="C446" s="75" t="s">
        <v>825</v>
      </c>
      <c r="D446" s="48">
        <v>0.74039999999999995</v>
      </c>
      <c r="E446" s="47">
        <v>0</v>
      </c>
      <c r="F446" s="48">
        <v>0.74039999999999995</v>
      </c>
      <c r="G446" s="48">
        <f t="shared" si="129"/>
        <v>0.36359999999999998</v>
      </c>
      <c r="H446" s="48">
        <f t="shared" si="129"/>
        <v>0</v>
      </c>
      <c r="I446" s="48">
        <v>0</v>
      </c>
      <c r="J446" s="48">
        <v>0</v>
      </c>
      <c r="K446" s="47">
        <v>0</v>
      </c>
      <c r="L446" s="48">
        <v>0</v>
      </c>
      <c r="M446" s="48">
        <v>0</v>
      </c>
      <c r="N446" s="48">
        <v>0</v>
      </c>
      <c r="O446" s="48">
        <v>0.36359999999999998</v>
      </c>
      <c r="P446" s="48">
        <v>0</v>
      </c>
      <c r="Q446" s="48">
        <f t="shared" si="130"/>
        <v>0.74039999999999995</v>
      </c>
      <c r="R446" s="48">
        <f t="shared" si="131"/>
        <v>0</v>
      </c>
      <c r="S446" s="50">
        <v>0</v>
      </c>
      <c r="T446" s="51" t="s">
        <v>33</v>
      </c>
    </row>
    <row r="447" spans="1:20" ht="63" x14ac:dyDescent="0.25">
      <c r="A447" s="44" t="s">
        <v>803</v>
      </c>
      <c r="B447" s="57" t="s">
        <v>826</v>
      </c>
      <c r="C447" s="75" t="s">
        <v>827</v>
      </c>
      <c r="D447" s="48">
        <v>0.23760000000000001</v>
      </c>
      <c r="E447" s="47">
        <v>0</v>
      </c>
      <c r="F447" s="48">
        <v>0.23760000000000001</v>
      </c>
      <c r="G447" s="48">
        <f t="shared" si="129"/>
        <v>0.23760000000000001</v>
      </c>
      <c r="H447" s="48">
        <f t="shared" si="129"/>
        <v>0</v>
      </c>
      <c r="I447" s="48">
        <v>0</v>
      </c>
      <c r="J447" s="48">
        <v>0</v>
      </c>
      <c r="K447" s="48">
        <v>0</v>
      </c>
      <c r="L447" s="48">
        <v>0</v>
      </c>
      <c r="M447" s="48">
        <v>0</v>
      </c>
      <c r="N447" s="48">
        <v>0</v>
      </c>
      <c r="O447" s="48">
        <v>0.23760000000000001</v>
      </c>
      <c r="P447" s="48">
        <v>0</v>
      </c>
      <c r="Q447" s="48">
        <f t="shared" si="130"/>
        <v>0.23760000000000001</v>
      </c>
      <c r="R447" s="48">
        <f t="shared" si="131"/>
        <v>0</v>
      </c>
      <c r="S447" s="50">
        <v>0</v>
      </c>
      <c r="T447" s="51" t="s">
        <v>33</v>
      </c>
    </row>
    <row r="448" spans="1:20" ht="47.25" x14ac:dyDescent="0.25">
      <c r="A448" s="44" t="s">
        <v>803</v>
      </c>
      <c r="B448" s="57" t="s">
        <v>828</v>
      </c>
      <c r="C448" s="75" t="s">
        <v>829</v>
      </c>
      <c r="D448" s="48">
        <v>0.1812</v>
      </c>
      <c r="E448" s="47">
        <v>0</v>
      </c>
      <c r="F448" s="48">
        <v>0.1812</v>
      </c>
      <c r="G448" s="48">
        <f t="shared" si="129"/>
        <v>7.9200000000000007E-2</v>
      </c>
      <c r="H448" s="48">
        <f t="shared" si="129"/>
        <v>0</v>
      </c>
      <c r="I448" s="48">
        <v>0</v>
      </c>
      <c r="J448" s="48">
        <v>0</v>
      </c>
      <c r="K448" s="48">
        <v>0</v>
      </c>
      <c r="L448" s="48">
        <v>0</v>
      </c>
      <c r="M448" s="48">
        <v>0</v>
      </c>
      <c r="N448" s="48">
        <v>0</v>
      </c>
      <c r="O448" s="48">
        <v>7.9200000000000007E-2</v>
      </c>
      <c r="P448" s="48">
        <v>0</v>
      </c>
      <c r="Q448" s="48">
        <f t="shared" si="130"/>
        <v>0.1812</v>
      </c>
      <c r="R448" s="48">
        <f t="shared" si="131"/>
        <v>0</v>
      </c>
      <c r="S448" s="50">
        <v>0</v>
      </c>
      <c r="T448" s="51" t="s">
        <v>33</v>
      </c>
    </row>
    <row r="449" spans="1:20" ht="47.25" x14ac:dyDescent="0.25">
      <c r="A449" s="44" t="s">
        <v>803</v>
      </c>
      <c r="B449" s="57" t="s">
        <v>830</v>
      </c>
      <c r="C449" s="75" t="s">
        <v>831</v>
      </c>
      <c r="D449" s="48">
        <v>4.6235999999999997</v>
      </c>
      <c r="E449" s="47">
        <v>0</v>
      </c>
      <c r="F449" s="48">
        <v>4.6235999999999997</v>
      </c>
      <c r="G449" s="48">
        <f t="shared" si="129"/>
        <v>4.6235999999999997</v>
      </c>
      <c r="H449" s="48">
        <f t="shared" si="129"/>
        <v>0</v>
      </c>
      <c r="I449" s="48">
        <v>0</v>
      </c>
      <c r="J449" s="48">
        <v>0</v>
      </c>
      <c r="K449" s="48">
        <v>0</v>
      </c>
      <c r="L449" s="48">
        <v>0</v>
      </c>
      <c r="M449" s="48">
        <v>0</v>
      </c>
      <c r="N449" s="48">
        <v>0</v>
      </c>
      <c r="O449" s="48">
        <v>4.6235999999999997</v>
      </c>
      <c r="P449" s="48">
        <v>0</v>
      </c>
      <c r="Q449" s="48">
        <f t="shared" si="130"/>
        <v>4.6235999999999997</v>
      </c>
      <c r="R449" s="48">
        <f t="shared" si="131"/>
        <v>0</v>
      </c>
      <c r="S449" s="50">
        <v>0</v>
      </c>
      <c r="T449" s="51" t="s">
        <v>33</v>
      </c>
    </row>
    <row r="450" spans="1:20" ht="31.5" x14ac:dyDescent="0.25">
      <c r="A450" s="44" t="s">
        <v>803</v>
      </c>
      <c r="B450" s="57" t="s">
        <v>832</v>
      </c>
      <c r="C450" s="75" t="s">
        <v>833</v>
      </c>
      <c r="D450" s="48">
        <v>0.17399999999999999</v>
      </c>
      <c r="E450" s="47">
        <v>0</v>
      </c>
      <c r="F450" s="48">
        <v>0.17399999999999999</v>
      </c>
      <c r="G450" s="48">
        <f t="shared" si="129"/>
        <v>0.17399999999999999</v>
      </c>
      <c r="H450" s="48">
        <f t="shared" si="129"/>
        <v>0.17399999999999999</v>
      </c>
      <c r="I450" s="48">
        <v>0</v>
      </c>
      <c r="J450" s="48">
        <v>0.17399999999999999</v>
      </c>
      <c r="K450" s="48">
        <v>0</v>
      </c>
      <c r="L450" s="48">
        <v>0</v>
      </c>
      <c r="M450" s="48">
        <v>0</v>
      </c>
      <c r="N450" s="48">
        <v>0</v>
      </c>
      <c r="O450" s="48">
        <v>0.17399999999999999</v>
      </c>
      <c r="P450" s="48">
        <v>0</v>
      </c>
      <c r="Q450" s="48">
        <f t="shared" si="130"/>
        <v>0</v>
      </c>
      <c r="R450" s="48">
        <f t="shared" si="131"/>
        <v>0.17399999999999999</v>
      </c>
      <c r="S450" s="50">
        <v>1</v>
      </c>
      <c r="T450" s="51" t="s">
        <v>174</v>
      </c>
    </row>
    <row r="451" spans="1:20" ht="31.5" x14ac:dyDescent="0.25">
      <c r="A451" s="44" t="s">
        <v>803</v>
      </c>
      <c r="B451" s="57" t="s">
        <v>834</v>
      </c>
      <c r="C451" s="75" t="s">
        <v>835</v>
      </c>
      <c r="D451" s="48">
        <v>0.18840000000000001</v>
      </c>
      <c r="E451" s="47">
        <v>0</v>
      </c>
      <c r="F451" s="48">
        <v>0.18840000000000001</v>
      </c>
      <c r="G451" s="48">
        <f t="shared" si="129"/>
        <v>0.18840000000000001</v>
      </c>
      <c r="H451" s="48">
        <f t="shared" si="129"/>
        <v>0</v>
      </c>
      <c r="I451" s="48">
        <v>0</v>
      </c>
      <c r="J451" s="48">
        <v>0</v>
      </c>
      <c r="K451" s="48">
        <v>0</v>
      </c>
      <c r="L451" s="48">
        <v>0</v>
      </c>
      <c r="M451" s="48">
        <v>0</v>
      </c>
      <c r="N451" s="48">
        <v>0</v>
      </c>
      <c r="O451" s="48">
        <v>0.18840000000000001</v>
      </c>
      <c r="P451" s="48">
        <v>0</v>
      </c>
      <c r="Q451" s="48">
        <f t="shared" si="130"/>
        <v>0.18840000000000001</v>
      </c>
      <c r="R451" s="48">
        <f t="shared" si="131"/>
        <v>0</v>
      </c>
      <c r="S451" s="50">
        <v>0</v>
      </c>
      <c r="T451" s="51" t="s">
        <v>33</v>
      </c>
    </row>
    <row r="452" spans="1:20" ht="47.25" x14ac:dyDescent="0.25">
      <c r="A452" s="44" t="s">
        <v>803</v>
      </c>
      <c r="B452" s="57" t="s">
        <v>836</v>
      </c>
      <c r="C452" s="75" t="s">
        <v>837</v>
      </c>
      <c r="D452" s="48">
        <v>9.9599999999999994E-2</v>
      </c>
      <c r="E452" s="47">
        <v>0</v>
      </c>
      <c r="F452" s="48">
        <v>9.9599999999999994E-2</v>
      </c>
      <c r="G452" s="48">
        <f t="shared" si="129"/>
        <v>9.9599999999999994E-2</v>
      </c>
      <c r="H452" s="48">
        <f t="shared" si="129"/>
        <v>0</v>
      </c>
      <c r="I452" s="48">
        <v>0</v>
      </c>
      <c r="J452" s="48">
        <v>0</v>
      </c>
      <c r="K452" s="48">
        <v>0</v>
      </c>
      <c r="L452" s="48">
        <v>0</v>
      </c>
      <c r="M452" s="48">
        <v>0</v>
      </c>
      <c r="N452" s="48">
        <v>0</v>
      </c>
      <c r="O452" s="48">
        <v>9.9599999999999994E-2</v>
      </c>
      <c r="P452" s="48">
        <v>0</v>
      </c>
      <c r="Q452" s="48">
        <f t="shared" si="130"/>
        <v>9.9599999999999994E-2</v>
      </c>
      <c r="R452" s="48">
        <f t="shared" si="131"/>
        <v>0</v>
      </c>
      <c r="S452" s="50">
        <v>0</v>
      </c>
      <c r="T452" s="51" t="s">
        <v>33</v>
      </c>
    </row>
    <row r="453" spans="1:20" ht="31.5" x14ac:dyDescent="0.25">
      <c r="A453" s="44" t="s">
        <v>803</v>
      </c>
      <c r="B453" s="57" t="s">
        <v>838</v>
      </c>
      <c r="C453" s="75" t="s">
        <v>839</v>
      </c>
      <c r="D453" s="48">
        <v>0.1956</v>
      </c>
      <c r="E453" s="47">
        <v>0</v>
      </c>
      <c r="F453" s="48">
        <v>0.1956</v>
      </c>
      <c r="G453" s="48">
        <f t="shared" si="129"/>
        <v>0.1956</v>
      </c>
      <c r="H453" s="48">
        <f t="shared" si="129"/>
        <v>0</v>
      </c>
      <c r="I453" s="48">
        <v>0</v>
      </c>
      <c r="J453" s="48">
        <v>0</v>
      </c>
      <c r="K453" s="48">
        <v>0</v>
      </c>
      <c r="L453" s="48">
        <v>0</v>
      </c>
      <c r="M453" s="48">
        <v>0</v>
      </c>
      <c r="N453" s="48">
        <v>0</v>
      </c>
      <c r="O453" s="48">
        <v>0.1956</v>
      </c>
      <c r="P453" s="48">
        <v>0</v>
      </c>
      <c r="Q453" s="48">
        <f t="shared" si="130"/>
        <v>0.1956</v>
      </c>
      <c r="R453" s="48">
        <f t="shared" si="131"/>
        <v>0</v>
      </c>
      <c r="S453" s="50">
        <v>0</v>
      </c>
      <c r="T453" s="51" t="s">
        <v>33</v>
      </c>
    </row>
    <row r="454" spans="1:20" ht="31.5" x14ac:dyDescent="0.25">
      <c r="A454" s="44" t="s">
        <v>803</v>
      </c>
      <c r="B454" s="57" t="s">
        <v>840</v>
      </c>
      <c r="C454" s="75" t="s">
        <v>841</v>
      </c>
      <c r="D454" s="48">
        <v>0.35520000000000002</v>
      </c>
      <c r="E454" s="47">
        <v>0</v>
      </c>
      <c r="F454" s="48">
        <v>0.35520000000000002</v>
      </c>
      <c r="G454" s="48">
        <f t="shared" si="129"/>
        <v>0.35520000000000002</v>
      </c>
      <c r="H454" s="48">
        <f t="shared" si="129"/>
        <v>0</v>
      </c>
      <c r="I454" s="48">
        <v>0</v>
      </c>
      <c r="J454" s="48">
        <v>0</v>
      </c>
      <c r="K454" s="48">
        <v>0</v>
      </c>
      <c r="L454" s="48">
        <v>0</v>
      </c>
      <c r="M454" s="48">
        <v>0</v>
      </c>
      <c r="N454" s="48">
        <v>0</v>
      </c>
      <c r="O454" s="48">
        <v>0.35520000000000002</v>
      </c>
      <c r="P454" s="48">
        <v>0</v>
      </c>
      <c r="Q454" s="48">
        <f t="shared" si="130"/>
        <v>0.35520000000000002</v>
      </c>
      <c r="R454" s="48">
        <f t="shared" si="131"/>
        <v>0</v>
      </c>
      <c r="S454" s="50">
        <v>0</v>
      </c>
      <c r="T454" s="51" t="s">
        <v>33</v>
      </c>
    </row>
    <row r="455" spans="1:20" ht="31.5" x14ac:dyDescent="0.25">
      <c r="A455" s="44" t="s">
        <v>803</v>
      </c>
      <c r="B455" s="57" t="s">
        <v>842</v>
      </c>
      <c r="C455" s="75" t="s">
        <v>843</v>
      </c>
      <c r="D455" s="48">
        <v>5.16E-2</v>
      </c>
      <c r="E455" s="47">
        <v>0</v>
      </c>
      <c r="F455" s="48">
        <v>5.16E-2</v>
      </c>
      <c r="G455" s="48">
        <f t="shared" si="129"/>
        <v>5.16E-2</v>
      </c>
      <c r="H455" s="48">
        <f t="shared" si="129"/>
        <v>0</v>
      </c>
      <c r="I455" s="48">
        <v>0</v>
      </c>
      <c r="J455" s="48">
        <v>0</v>
      </c>
      <c r="K455" s="48">
        <v>0</v>
      </c>
      <c r="L455" s="48">
        <v>0</v>
      </c>
      <c r="M455" s="48">
        <v>0</v>
      </c>
      <c r="N455" s="48">
        <v>0</v>
      </c>
      <c r="O455" s="48">
        <v>5.16E-2</v>
      </c>
      <c r="P455" s="48">
        <v>0</v>
      </c>
      <c r="Q455" s="48">
        <f t="shared" si="130"/>
        <v>5.16E-2</v>
      </c>
      <c r="R455" s="48">
        <f t="shared" si="131"/>
        <v>0</v>
      </c>
      <c r="S455" s="50">
        <v>0</v>
      </c>
      <c r="T455" s="51" t="s">
        <v>33</v>
      </c>
    </row>
    <row r="456" spans="1:20" ht="47.25" x14ac:dyDescent="0.25">
      <c r="A456" s="44" t="s">
        <v>803</v>
      </c>
      <c r="B456" s="57" t="s">
        <v>844</v>
      </c>
      <c r="C456" s="75" t="s">
        <v>845</v>
      </c>
      <c r="D456" s="48">
        <v>6.359999999999999E-2</v>
      </c>
      <c r="E456" s="47">
        <v>0</v>
      </c>
      <c r="F456" s="48">
        <v>6.359999999999999E-2</v>
      </c>
      <c r="G456" s="48">
        <f t="shared" si="129"/>
        <v>6.359999999999999E-2</v>
      </c>
      <c r="H456" s="48">
        <f t="shared" si="129"/>
        <v>0</v>
      </c>
      <c r="I456" s="48">
        <v>0</v>
      </c>
      <c r="J456" s="48">
        <v>0</v>
      </c>
      <c r="K456" s="48">
        <v>0</v>
      </c>
      <c r="L456" s="48">
        <v>0</v>
      </c>
      <c r="M456" s="48">
        <v>0</v>
      </c>
      <c r="N456" s="48">
        <v>0</v>
      </c>
      <c r="O456" s="48">
        <v>6.359999999999999E-2</v>
      </c>
      <c r="P456" s="48">
        <v>0</v>
      </c>
      <c r="Q456" s="48">
        <f t="shared" si="130"/>
        <v>6.359999999999999E-2</v>
      </c>
      <c r="R456" s="48">
        <f t="shared" si="131"/>
        <v>0</v>
      </c>
      <c r="S456" s="50">
        <v>0</v>
      </c>
      <c r="T456" s="51" t="s">
        <v>33</v>
      </c>
    </row>
    <row r="457" spans="1:20" ht="47.25" x14ac:dyDescent="0.25">
      <c r="A457" s="44" t="s">
        <v>803</v>
      </c>
      <c r="B457" s="57" t="s">
        <v>846</v>
      </c>
      <c r="C457" s="75" t="s">
        <v>847</v>
      </c>
      <c r="D457" s="48">
        <v>0.1764</v>
      </c>
      <c r="E457" s="47">
        <v>0</v>
      </c>
      <c r="F457" s="48">
        <v>0.1764</v>
      </c>
      <c r="G457" s="48">
        <f t="shared" si="129"/>
        <v>0.1764</v>
      </c>
      <c r="H457" s="48">
        <f t="shared" si="129"/>
        <v>0</v>
      </c>
      <c r="I457" s="48">
        <v>0</v>
      </c>
      <c r="J457" s="48">
        <v>0</v>
      </c>
      <c r="K457" s="48">
        <v>0</v>
      </c>
      <c r="L457" s="48">
        <v>0</v>
      </c>
      <c r="M457" s="48">
        <v>0</v>
      </c>
      <c r="N457" s="48">
        <v>0</v>
      </c>
      <c r="O457" s="48">
        <v>0.1764</v>
      </c>
      <c r="P457" s="48">
        <v>0</v>
      </c>
      <c r="Q457" s="48">
        <f t="shared" si="130"/>
        <v>0.1764</v>
      </c>
      <c r="R457" s="48">
        <f t="shared" si="131"/>
        <v>0</v>
      </c>
      <c r="S457" s="50">
        <v>0</v>
      </c>
      <c r="T457" s="51" t="s">
        <v>33</v>
      </c>
    </row>
    <row r="458" spans="1:20" ht="31.5" x14ac:dyDescent="0.25">
      <c r="A458" s="44" t="s">
        <v>803</v>
      </c>
      <c r="B458" s="57" t="s">
        <v>848</v>
      </c>
      <c r="C458" s="75" t="s">
        <v>849</v>
      </c>
      <c r="D458" s="48">
        <v>1.6728000000000001</v>
      </c>
      <c r="E458" s="47">
        <v>0</v>
      </c>
      <c r="F458" s="48">
        <v>1.6728000000000001</v>
      </c>
      <c r="G458" s="48">
        <f t="shared" si="129"/>
        <v>1.6728000000000001</v>
      </c>
      <c r="H458" s="48">
        <f t="shared" si="129"/>
        <v>1.65607196</v>
      </c>
      <c r="I458" s="48">
        <v>0</v>
      </c>
      <c r="J458" s="48">
        <v>1.65607196</v>
      </c>
      <c r="K458" s="48">
        <v>0</v>
      </c>
      <c r="L458" s="48">
        <v>0</v>
      </c>
      <c r="M458" s="48">
        <v>0</v>
      </c>
      <c r="N458" s="48">
        <v>0</v>
      </c>
      <c r="O458" s="48">
        <v>1.6728000000000001</v>
      </c>
      <c r="P458" s="48">
        <v>0</v>
      </c>
      <c r="Q458" s="48">
        <f t="shared" si="130"/>
        <v>1.6728040000000055E-2</v>
      </c>
      <c r="R458" s="48">
        <f t="shared" si="131"/>
        <v>1.65607196</v>
      </c>
      <c r="S458" s="50">
        <v>1</v>
      </c>
      <c r="T458" s="51" t="s">
        <v>174</v>
      </c>
    </row>
    <row r="459" spans="1:20" ht="31.5" x14ac:dyDescent="0.25">
      <c r="A459" s="44" t="s">
        <v>803</v>
      </c>
      <c r="B459" s="57" t="s">
        <v>850</v>
      </c>
      <c r="C459" s="75" t="s">
        <v>851</v>
      </c>
      <c r="D459" s="48">
        <v>1.3535999999999999</v>
      </c>
      <c r="E459" s="47">
        <v>0</v>
      </c>
      <c r="F459" s="48">
        <v>1.3535999999999999</v>
      </c>
      <c r="G459" s="48">
        <f t="shared" si="129"/>
        <v>1.3535999999999999</v>
      </c>
      <c r="H459" s="48">
        <f t="shared" si="129"/>
        <v>1.3400640000000001</v>
      </c>
      <c r="I459" s="48">
        <v>0</v>
      </c>
      <c r="J459" s="48">
        <v>1.3400640000000001</v>
      </c>
      <c r="K459" s="48">
        <v>0</v>
      </c>
      <c r="L459" s="48">
        <v>0</v>
      </c>
      <c r="M459" s="48">
        <v>0</v>
      </c>
      <c r="N459" s="48">
        <v>0</v>
      </c>
      <c r="O459" s="48">
        <v>1.3535999999999999</v>
      </c>
      <c r="P459" s="48">
        <v>0</v>
      </c>
      <c r="Q459" s="48">
        <f t="shared" si="130"/>
        <v>1.353599999999977E-2</v>
      </c>
      <c r="R459" s="48">
        <f t="shared" si="131"/>
        <v>1.3400640000000001</v>
      </c>
      <c r="S459" s="50">
        <v>1</v>
      </c>
      <c r="T459" s="51" t="s">
        <v>174</v>
      </c>
    </row>
    <row r="460" spans="1:20" ht="31.5" x14ac:dyDescent="0.25">
      <c r="A460" s="44" t="s">
        <v>803</v>
      </c>
      <c r="B460" s="57" t="s">
        <v>852</v>
      </c>
      <c r="C460" s="75" t="s">
        <v>853</v>
      </c>
      <c r="D460" s="48">
        <v>1.1232</v>
      </c>
      <c r="E460" s="47">
        <v>0</v>
      </c>
      <c r="F460" s="48">
        <v>1.1232</v>
      </c>
      <c r="G460" s="48">
        <f t="shared" si="129"/>
        <v>0.87</v>
      </c>
      <c r="H460" s="48">
        <f t="shared" si="129"/>
        <v>0</v>
      </c>
      <c r="I460" s="48">
        <v>0</v>
      </c>
      <c r="J460" s="48">
        <v>0</v>
      </c>
      <c r="K460" s="48">
        <v>0</v>
      </c>
      <c r="L460" s="48">
        <v>0</v>
      </c>
      <c r="M460" s="48">
        <v>0</v>
      </c>
      <c r="N460" s="48">
        <v>0</v>
      </c>
      <c r="O460" s="48">
        <v>0.87</v>
      </c>
      <c r="P460" s="48">
        <v>0</v>
      </c>
      <c r="Q460" s="48">
        <f t="shared" si="130"/>
        <v>1.1232</v>
      </c>
      <c r="R460" s="48">
        <f t="shared" si="131"/>
        <v>0</v>
      </c>
      <c r="S460" s="50">
        <v>0</v>
      </c>
      <c r="T460" s="51" t="s">
        <v>33</v>
      </c>
    </row>
    <row r="461" spans="1:20" ht="64.5" customHeight="1" x14ac:dyDescent="0.25">
      <c r="A461" s="44" t="s">
        <v>803</v>
      </c>
      <c r="B461" s="57" t="s">
        <v>854</v>
      </c>
      <c r="C461" s="75" t="s">
        <v>855</v>
      </c>
      <c r="D461" s="48">
        <v>4.4880000000000004</v>
      </c>
      <c r="E461" s="47">
        <v>1.2599999999999998</v>
      </c>
      <c r="F461" s="48">
        <v>3.2280000000000006</v>
      </c>
      <c r="G461" s="48">
        <f t="shared" si="129"/>
        <v>3.2280000000000002</v>
      </c>
      <c r="H461" s="48">
        <f t="shared" si="129"/>
        <v>0</v>
      </c>
      <c r="I461" s="48">
        <v>0</v>
      </c>
      <c r="J461" s="48">
        <v>0</v>
      </c>
      <c r="K461" s="48">
        <v>0</v>
      </c>
      <c r="L461" s="48">
        <v>0</v>
      </c>
      <c r="M461" s="48">
        <v>3.2280000000000002</v>
      </c>
      <c r="N461" s="48">
        <v>0</v>
      </c>
      <c r="O461" s="48">
        <v>0</v>
      </c>
      <c r="P461" s="48">
        <v>0</v>
      </c>
      <c r="Q461" s="48">
        <f t="shared" si="130"/>
        <v>3.2280000000000006</v>
      </c>
      <c r="R461" s="48">
        <f t="shared" si="131"/>
        <v>0</v>
      </c>
      <c r="S461" s="50">
        <v>0</v>
      </c>
      <c r="T461" s="51" t="s">
        <v>33</v>
      </c>
    </row>
    <row r="462" spans="1:20" ht="54" customHeight="1" x14ac:dyDescent="0.25">
      <c r="A462" s="52" t="s">
        <v>803</v>
      </c>
      <c r="B462" s="96" t="s">
        <v>856</v>
      </c>
      <c r="C462" s="94" t="s">
        <v>857</v>
      </c>
      <c r="D462" s="48" t="s">
        <v>33</v>
      </c>
      <c r="E462" s="47" t="s">
        <v>33</v>
      </c>
      <c r="F462" s="48" t="s">
        <v>33</v>
      </c>
      <c r="G462" s="48" t="s">
        <v>33</v>
      </c>
      <c r="H462" s="48">
        <f>J462+L462+N462+P462</f>
        <v>2.2000000000000002</v>
      </c>
      <c r="I462" s="48" t="s">
        <v>33</v>
      </c>
      <c r="J462" s="48">
        <v>2.2000000000000002</v>
      </c>
      <c r="K462" s="48" t="s">
        <v>33</v>
      </c>
      <c r="L462" s="48">
        <v>0</v>
      </c>
      <c r="M462" s="48" t="s">
        <v>33</v>
      </c>
      <c r="N462" s="48">
        <v>0</v>
      </c>
      <c r="O462" s="48" t="s">
        <v>33</v>
      </c>
      <c r="P462" s="48">
        <v>0</v>
      </c>
      <c r="Q462" s="48" t="s">
        <v>33</v>
      </c>
      <c r="R462" s="48" t="s">
        <v>33</v>
      </c>
      <c r="S462" s="50" t="s">
        <v>33</v>
      </c>
      <c r="T462" s="51" t="s">
        <v>635</v>
      </c>
    </row>
    <row r="463" spans="1:20" ht="31.5" x14ac:dyDescent="0.25">
      <c r="A463" s="44" t="s">
        <v>803</v>
      </c>
      <c r="B463" s="57" t="s">
        <v>858</v>
      </c>
      <c r="C463" s="75" t="s">
        <v>859</v>
      </c>
      <c r="D463" s="48">
        <v>3.5579999999999998</v>
      </c>
      <c r="E463" s="47">
        <v>0</v>
      </c>
      <c r="F463" s="48">
        <v>3.5579999999999998</v>
      </c>
      <c r="G463" s="48">
        <f>I463+K463+M463+O463</f>
        <v>3.5579999999999998</v>
      </c>
      <c r="H463" s="48">
        <f>J463+L463+N463+P463</f>
        <v>0</v>
      </c>
      <c r="I463" s="48">
        <v>0</v>
      </c>
      <c r="J463" s="48">
        <v>0</v>
      </c>
      <c r="K463" s="48">
        <v>0</v>
      </c>
      <c r="L463" s="48">
        <v>0</v>
      </c>
      <c r="M463" s="48">
        <v>0</v>
      </c>
      <c r="N463" s="48">
        <v>0</v>
      </c>
      <c r="O463" s="48">
        <v>3.5579999999999998</v>
      </c>
      <c r="P463" s="48">
        <v>0</v>
      </c>
      <c r="Q463" s="48">
        <f>F463-H463</f>
        <v>3.5579999999999998</v>
      </c>
      <c r="R463" s="48">
        <f>H463-(I463)</f>
        <v>0</v>
      </c>
      <c r="S463" s="50">
        <v>0</v>
      </c>
      <c r="T463" s="51" t="s">
        <v>33</v>
      </c>
    </row>
    <row r="464" spans="1:20" ht="47.25" x14ac:dyDescent="0.25">
      <c r="A464" s="44" t="s">
        <v>803</v>
      </c>
      <c r="B464" s="57" t="s">
        <v>860</v>
      </c>
      <c r="C464" s="75" t="s">
        <v>861</v>
      </c>
      <c r="D464" s="48">
        <v>12.4908</v>
      </c>
      <c r="E464" s="47">
        <v>0</v>
      </c>
      <c r="F464" s="48">
        <v>12.4908</v>
      </c>
      <c r="G464" s="48">
        <f>I464+K464+M464+O464</f>
        <v>12.4908</v>
      </c>
      <c r="H464" s="48">
        <f>J464+L464+N464+P464</f>
        <v>0</v>
      </c>
      <c r="I464" s="48">
        <v>0</v>
      </c>
      <c r="J464" s="48">
        <v>0</v>
      </c>
      <c r="K464" s="48">
        <v>0</v>
      </c>
      <c r="L464" s="48">
        <v>0</v>
      </c>
      <c r="M464" s="48">
        <v>0</v>
      </c>
      <c r="N464" s="48">
        <v>0</v>
      </c>
      <c r="O464" s="48">
        <v>12.4908</v>
      </c>
      <c r="P464" s="48">
        <v>0</v>
      </c>
      <c r="Q464" s="48">
        <f>F464-H464</f>
        <v>12.4908</v>
      </c>
      <c r="R464" s="48">
        <f>H464-(I464)</f>
        <v>0</v>
      </c>
      <c r="S464" s="50">
        <v>0</v>
      </c>
      <c r="T464" s="51" t="s">
        <v>33</v>
      </c>
    </row>
    <row r="465" spans="1:20" ht="31.5" x14ac:dyDescent="0.25">
      <c r="A465" s="44" t="s">
        <v>803</v>
      </c>
      <c r="B465" s="57" t="s">
        <v>862</v>
      </c>
      <c r="C465" s="75" t="s">
        <v>863</v>
      </c>
      <c r="D465" s="48">
        <v>33.751199999999997</v>
      </c>
      <c r="E465" s="47">
        <v>0</v>
      </c>
      <c r="F465" s="48">
        <v>33.751199999999997</v>
      </c>
      <c r="G465" s="48">
        <f>I465+K465+M465+O465</f>
        <v>33.751199999999997</v>
      </c>
      <c r="H465" s="48">
        <f>J465+L465+N465+P465</f>
        <v>0</v>
      </c>
      <c r="I465" s="48">
        <v>0</v>
      </c>
      <c r="J465" s="48">
        <v>0</v>
      </c>
      <c r="K465" s="48">
        <v>0</v>
      </c>
      <c r="L465" s="48">
        <v>0</v>
      </c>
      <c r="M465" s="48">
        <v>0</v>
      </c>
      <c r="N465" s="48">
        <v>0</v>
      </c>
      <c r="O465" s="48">
        <v>33.751199999999997</v>
      </c>
      <c r="P465" s="48">
        <v>0</v>
      </c>
      <c r="Q465" s="48">
        <f>F465-H465</f>
        <v>33.751199999999997</v>
      </c>
      <c r="R465" s="48">
        <f>H465-(I465)</f>
        <v>0</v>
      </c>
      <c r="S465" s="50">
        <v>0</v>
      </c>
      <c r="T465" s="51" t="s">
        <v>33</v>
      </c>
    </row>
    <row r="466" spans="1:20" ht="94.5" x14ac:dyDescent="0.25">
      <c r="A466" s="30" t="s">
        <v>803</v>
      </c>
      <c r="B466" s="66" t="s">
        <v>864</v>
      </c>
      <c r="C466" s="81" t="s">
        <v>865</v>
      </c>
      <c r="D466" s="33">
        <v>156</v>
      </c>
      <c r="E466" s="42">
        <v>84</v>
      </c>
      <c r="F466" s="33">
        <v>72</v>
      </c>
      <c r="G466" s="33">
        <f>I466+K466+M466+O466</f>
        <v>72</v>
      </c>
      <c r="H466" s="33">
        <f>J466+L466+N466+P466</f>
        <v>0</v>
      </c>
      <c r="I466" s="33">
        <v>0</v>
      </c>
      <c r="J466" s="33">
        <v>0</v>
      </c>
      <c r="K466" s="33">
        <v>0</v>
      </c>
      <c r="L466" s="33">
        <v>0</v>
      </c>
      <c r="M466" s="33">
        <v>0</v>
      </c>
      <c r="N466" s="33">
        <v>0</v>
      </c>
      <c r="O466" s="33">
        <v>72</v>
      </c>
      <c r="P466" s="33">
        <v>0</v>
      </c>
      <c r="Q466" s="33">
        <f>F466-H466</f>
        <v>72</v>
      </c>
      <c r="R466" s="33">
        <f>H466-(I466)</f>
        <v>0</v>
      </c>
      <c r="S466" s="34">
        <v>0</v>
      </c>
      <c r="T466" s="35" t="s">
        <v>33</v>
      </c>
    </row>
    <row r="467" spans="1:20" x14ac:dyDescent="0.25">
      <c r="A467" s="23" t="s">
        <v>866</v>
      </c>
      <c r="B467" s="28" t="s">
        <v>867</v>
      </c>
      <c r="C467" s="25" t="s">
        <v>32</v>
      </c>
      <c r="D467" s="26">
        <f t="shared" ref="D467:R467" si="132">SUM(D468,D486,D499,D524,D531,D537,D538)</f>
        <v>4985.8870317401997</v>
      </c>
      <c r="E467" s="26">
        <f t="shared" si="132"/>
        <v>731.17066482599967</v>
      </c>
      <c r="F467" s="26">
        <f t="shared" si="132"/>
        <v>4254.7163669142001</v>
      </c>
      <c r="G467" s="26">
        <f t="shared" si="132"/>
        <v>533.46045543799994</v>
      </c>
      <c r="H467" s="39">
        <f t="shared" si="132"/>
        <v>85.145689570000002</v>
      </c>
      <c r="I467" s="26">
        <f t="shared" si="132"/>
        <v>48.426074666000005</v>
      </c>
      <c r="J467" s="26">
        <f t="shared" si="132"/>
        <v>85.145689570000002</v>
      </c>
      <c r="K467" s="26">
        <f t="shared" si="132"/>
        <v>124.509117823</v>
      </c>
      <c r="L467" s="26">
        <f t="shared" si="132"/>
        <v>0</v>
      </c>
      <c r="M467" s="26">
        <f t="shared" si="132"/>
        <v>197.20604341800001</v>
      </c>
      <c r="N467" s="26">
        <f t="shared" si="132"/>
        <v>0</v>
      </c>
      <c r="O467" s="26">
        <f t="shared" si="132"/>
        <v>163.31921953099996</v>
      </c>
      <c r="P467" s="26">
        <f t="shared" si="132"/>
        <v>0</v>
      </c>
      <c r="Q467" s="26">
        <f t="shared" si="132"/>
        <v>4213.1340452842005</v>
      </c>
      <c r="R467" s="26">
        <f t="shared" si="132"/>
        <v>-6.8437530360000114</v>
      </c>
      <c r="S467" s="27">
        <f t="shared" ref="S467" si="133">R467/(I467)</f>
        <v>-0.14132372039654531</v>
      </c>
      <c r="T467" s="10" t="s">
        <v>33</v>
      </c>
    </row>
    <row r="468" spans="1:20" ht="31.5" x14ac:dyDescent="0.25">
      <c r="A468" s="23" t="s">
        <v>868</v>
      </c>
      <c r="B468" s="28" t="s">
        <v>51</v>
      </c>
      <c r="C468" s="25" t="s">
        <v>32</v>
      </c>
      <c r="D468" s="26">
        <f t="shared" ref="D468:R468" si="134">D469+D473+D476+D485</f>
        <v>145.12079999999997</v>
      </c>
      <c r="E468" s="26">
        <f t="shared" si="134"/>
        <v>0.14346699999998691</v>
      </c>
      <c r="F468" s="26">
        <f t="shared" si="134"/>
        <v>144.97733299999999</v>
      </c>
      <c r="G468" s="26">
        <f t="shared" si="134"/>
        <v>144.97733299999999</v>
      </c>
      <c r="H468" s="39">
        <f t="shared" si="134"/>
        <v>17.86913594</v>
      </c>
      <c r="I468" s="26">
        <f t="shared" si="134"/>
        <v>0</v>
      </c>
      <c r="J468" s="26">
        <f t="shared" si="134"/>
        <v>17.86913594</v>
      </c>
      <c r="K468" s="26">
        <f t="shared" si="134"/>
        <v>5.76</v>
      </c>
      <c r="L468" s="26">
        <f t="shared" si="134"/>
        <v>0</v>
      </c>
      <c r="M468" s="26">
        <f t="shared" si="134"/>
        <v>49.363489999999999</v>
      </c>
      <c r="N468" s="26">
        <f t="shared" si="134"/>
        <v>0</v>
      </c>
      <c r="O468" s="26">
        <f t="shared" si="134"/>
        <v>89.853842999999998</v>
      </c>
      <c r="P468" s="26">
        <f t="shared" si="134"/>
        <v>0</v>
      </c>
      <c r="Q468" s="26">
        <f t="shared" si="134"/>
        <v>144.97733299999999</v>
      </c>
      <c r="R468" s="26">
        <f t="shared" si="134"/>
        <v>0</v>
      </c>
      <c r="S468" s="27">
        <v>0</v>
      </c>
      <c r="T468" s="10" t="s">
        <v>33</v>
      </c>
    </row>
    <row r="469" spans="1:20" ht="94.5" x14ac:dyDescent="0.25">
      <c r="A469" s="23" t="s">
        <v>869</v>
      </c>
      <c r="B469" s="24" t="s">
        <v>53</v>
      </c>
      <c r="C469" s="97" t="s">
        <v>32</v>
      </c>
      <c r="D469" s="26">
        <f t="shared" ref="D469:R469" si="135">D470+D471</f>
        <v>145.12079999999997</v>
      </c>
      <c r="E469" s="26">
        <f t="shared" si="135"/>
        <v>0.14346699999998691</v>
      </c>
      <c r="F469" s="26">
        <f t="shared" si="135"/>
        <v>144.97733299999999</v>
      </c>
      <c r="G469" s="26">
        <f t="shared" si="135"/>
        <v>144.97733299999999</v>
      </c>
      <c r="H469" s="26">
        <f t="shared" si="135"/>
        <v>0</v>
      </c>
      <c r="I469" s="26">
        <f t="shared" si="135"/>
        <v>0</v>
      </c>
      <c r="J469" s="26">
        <f t="shared" si="135"/>
        <v>0</v>
      </c>
      <c r="K469" s="26">
        <f t="shared" si="135"/>
        <v>5.76</v>
      </c>
      <c r="L469" s="26">
        <f t="shared" si="135"/>
        <v>0</v>
      </c>
      <c r="M469" s="26">
        <f t="shared" si="135"/>
        <v>49.363489999999999</v>
      </c>
      <c r="N469" s="26">
        <f t="shared" si="135"/>
        <v>0</v>
      </c>
      <c r="O469" s="26">
        <f t="shared" si="135"/>
        <v>89.853842999999998</v>
      </c>
      <c r="P469" s="26">
        <f t="shared" si="135"/>
        <v>0</v>
      </c>
      <c r="Q469" s="26">
        <f t="shared" si="135"/>
        <v>144.97733299999999</v>
      </c>
      <c r="R469" s="26">
        <f t="shared" si="135"/>
        <v>0</v>
      </c>
      <c r="S469" s="27">
        <v>0</v>
      </c>
      <c r="T469" s="10" t="s">
        <v>33</v>
      </c>
    </row>
    <row r="470" spans="1:20" x14ac:dyDescent="0.25">
      <c r="A470" s="28" t="s">
        <v>870</v>
      </c>
      <c r="B470" s="28" t="s">
        <v>871</v>
      </c>
      <c r="C470" s="97" t="s">
        <v>32</v>
      </c>
      <c r="D470" s="26">
        <v>0</v>
      </c>
      <c r="E470" s="26">
        <v>0</v>
      </c>
      <c r="F470" s="26">
        <v>0</v>
      </c>
      <c r="G470" s="26">
        <v>0</v>
      </c>
      <c r="H470" s="26">
        <v>0</v>
      </c>
      <c r="I470" s="26">
        <v>0</v>
      </c>
      <c r="J470" s="26">
        <v>0</v>
      </c>
      <c r="K470" s="26">
        <v>0</v>
      </c>
      <c r="L470" s="26">
        <v>0</v>
      </c>
      <c r="M470" s="26">
        <v>0</v>
      </c>
      <c r="N470" s="26">
        <v>0</v>
      </c>
      <c r="O470" s="26">
        <v>0</v>
      </c>
      <c r="P470" s="26">
        <v>0</v>
      </c>
      <c r="Q470" s="26">
        <v>0</v>
      </c>
      <c r="R470" s="26">
        <v>0</v>
      </c>
      <c r="S470" s="27">
        <v>0</v>
      </c>
      <c r="T470" s="10" t="s">
        <v>33</v>
      </c>
    </row>
    <row r="471" spans="1:20" x14ac:dyDescent="0.25">
      <c r="A471" s="25" t="s">
        <v>872</v>
      </c>
      <c r="B471" s="28" t="s">
        <v>873</v>
      </c>
      <c r="C471" s="97" t="s">
        <v>32</v>
      </c>
      <c r="D471" s="26">
        <f t="shared" ref="D471:R471" si="136">SUM(D472)</f>
        <v>145.12079999999997</v>
      </c>
      <c r="E471" s="26">
        <f t="shared" si="136"/>
        <v>0.14346699999998691</v>
      </c>
      <c r="F471" s="26">
        <f t="shared" si="136"/>
        <v>144.97733299999999</v>
      </c>
      <c r="G471" s="26">
        <f t="shared" si="136"/>
        <v>144.97733299999999</v>
      </c>
      <c r="H471" s="26">
        <f t="shared" si="136"/>
        <v>0</v>
      </c>
      <c r="I471" s="26">
        <f t="shared" si="136"/>
        <v>0</v>
      </c>
      <c r="J471" s="26">
        <f t="shared" si="136"/>
        <v>0</v>
      </c>
      <c r="K471" s="26">
        <f t="shared" si="136"/>
        <v>5.76</v>
      </c>
      <c r="L471" s="26">
        <f t="shared" si="136"/>
        <v>0</v>
      </c>
      <c r="M471" s="26">
        <f t="shared" si="136"/>
        <v>49.363489999999999</v>
      </c>
      <c r="N471" s="26">
        <f t="shared" si="136"/>
        <v>0</v>
      </c>
      <c r="O471" s="26">
        <f t="shared" si="136"/>
        <v>89.853842999999998</v>
      </c>
      <c r="P471" s="26">
        <f t="shared" si="136"/>
        <v>0</v>
      </c>
      <c r="Q471" s="26">
        <f t="shared" si="136"/>
        <v>144.97733299999999</v>
      </c>
      <c r="R471" s="26">
        <f t="shared" si="136"/>
        <v>0</v>
      </c>
      <c r="S471" s="27">
        <v>0</v>
      </c>
      <c r="T471" s="10" t="s">
        <v>33</v>
      </c>
    </row>
    <row r="472" spans="1:20" ht="47.25" x14ac:dyDescent="0.25">
      <c r="A472" s="32" t="s">
        <v>872</v>
      </c>
      <c r="B472" s="31" t="s">
        <v>874</v>
      </c>
      <c r="C472" s="98" t="s">
        <v>875</v>
      </c>
      <c r="D472" s="33">
        <v>145.12079999999997</v>
      </c>
      <c r="E472" s="33">
        <v>0.14346699999998691</v>
      </c>
      <c r="F472" s="33">
        <v>144.97733299999999</v>
      </c>
      <c r="G472" s="33">
        <f>I472+K472+M472+O472</f>
        <v>144.97733299999999</v>
      </c>
      <c r="H472" s="33">
        <f>J472+L472+N472+P472</f>
        <v>0</v>
      </c>
      <c r="I472" s="33">
        <v>0</v>
      </c>
      <c r="J472" s="33">
        <v>0</v>
      </c>
      <c r="K472" s="33">
        <v>5.76</v>
      </c>
      <c r="L472" s="33">
        <v>0</v>
      </c>
      <c r="M472" s="33">
        <v>49.363489999999999</v>
      </c>
      <c r="N472" s="33">
        <v>0</v>
      </c>
      <c r="O472" s="33">
        <v>89.853842999999998</v>
      </c>
      <c r="P472" s="33">
        <v>0</v>
      </c>
      <c r="Q472" s="33">
        <f>F472-H472</f>
        <v>144.97733299999999</v>
      </c>
      <c r="R472" s="33">
        <f>H472-(I472)</f>
        <v>0</v>
      </c>
      <c r="S472" s="34">
        <v>0</v>
      </c>
      <c r="T472" s="35" t="s">
        <v>33</v>
      </c>
    </row>
    <row r="473" spans="1:20" ht="47.25" x14ac:dyDescent="0.25">
      <c r="A473" s="25" t="s">
        <v>876</v>
      </c>
      <c r="B473" s="28" t="s">
        <v>62</v>
      </c>
      <c r="C473" s="97" t="s">
        <v>32</v>
      </c>
      <c r="D473" s="26">
        <v>0</v>
      </c>
      <c r="E473" s="26">
        <f t="shared" ref="E473:R473" si="137">E474</f>
        <v>0</v>
      </c>
      <c r="F473" s="26">
        <f t="shared" si="137"/>
        <v>0</v>
      </c>
      <c r="G473" s="26">
        <f t="shared" si="137"/>
        <v>0</v>
      </c>
      <c r="H473" s="39">
        <f t="shared" si="137"/>
        <v>0</v>
      </c>
      <c r="I473" s="26">
        <f t="shared" si="137"/>
        <v>0</v>
      </c>
      <c r="J473" s="26">
        <f t="shared" si="137"/>
        <v>0</v>
      </c>
      <c r="K473" s="26">
        <f t="shared" si="137"/>
        <v>0</v>
      </c>
      <c r="L473" s="26">
        <f t="shared" si="137"/>
        <v>0</v>
      </c>
      <c r="M473" s="26">
        <f t="shared" si="137"/>
        <v>0</v>
      </c>
      <c r="N473" s="26">
        <f t="shared" si="137"/>
        <v>0</v>
      </c>
      <c r="O473" s="26">
        <f t="shared" si="137"/>
        <v>0</v>
      </c>
      <c r="P473" s="26">
        <f t="shared" si="137"/>
        <v>0</v>
      </c>
      <c r="Q473" s="26">
        <f t="shared" si="137"/>
        <v>0</v>
      </c>
      <c r="R473" s="26">
        <f t="shared" si="137"/>
        <v>0</v>
      </c>
      <c r="S473" s="27">
        <v>0</v>
      </c>
      <c r="T473" s="10" t="s">
        <v>33</v>
      </c>
    </row>
    <row r="474" spans="1:20" ht="47.25" x14ac:dyDescent="0.25">
      <c r="A474" s="23" t="s">
        <v>877</v>
      </c>
      <c r="B474" s="28" t="s">
        <v>878</v>
      </c>
      <c r="C474" s="97" t="s">
        <v>32</v>
      </c>
      <c r="D474" s="26">
        <v>0</v>
      </c>
      <c r="E474" s="26">
        <v>0</v>
      </c>
      <c r="F474" s="26">
        <v>0</v>
      </c>
      <c r="G474" s="26">
        <v>0</v>
      </c>
      <c r="H474" s="39">
        <v>0</v>
      </c>
      <c r="I474" s="26">
        <v>0</v>
      </c>
      <c r="J474" s="26">
        <v>0</v>
      </c>
      <c r="K474" s="26">
        <v>0</v>
      </c>
      <c r="L474" s="26">
        <v>0</v>
      </c>
      <c r="M474" s="26">
        <v>0</v>
      </c>
      <c r="N474" s="26">
        <v>0</v>
      </c>
      <c r="O474" s="26">
        <v>0</v>
      </c>
      <c r="P474" s="26">
        <v>0</v>
      </c>
      <c r="Q474" s="26">
        <v>0</v>
      </c>
      <c r="R474" s="26">
        <v>0</v>
      </c>
      <c r="S474" s="27">
        <v>0</v>
      </c>
      <c r="T474" s="10" t="s">
        <v>33</v>
      </c>
    </row>
    <row r="475" spans="1:20" ht="47.25" x14ac:dyDescent="0.25">
      <c r="A475" s="23" t="s">
        <v>879</v>
      </c>
      <c r="B475" s="28" t="s">
        <v>878</v>
      </c>
      <c r="C475" s="97" t="s">
        <v>32</v>
      </c>
      <c r="D475" s="26">
        <v>0</v>
      </c>
      <c r="E475" s="26">
        <v>0</v>
      </c>
      <c r="F475" s="26">
        <v>0</v>
      </c>
      <c r="G475" s="26">
        <v>0</v>
      </c>
      <c r="H475" s="39">
        <v>0</v>
      </c>
      <c r="I475" s="26">
        <v>0</v>
      </c>
      <c r="J475" s="26">
        <v>0</v>
      </c>
      <c r="K475" s="26">
        <v>0</v>
      </c>
      <c r="L475" s="26">
        <v>0</v>
      </c>
      <c r="M475" s="26">
        <v>0</v>
      </c>
      <c r="N475" s="26">
        <v>0</v>
      </c>
      <c r="O475" s="26">
        <v>0</v>
      </c>
      <c r="P475" s="26">
        <v>0</v>
      </c>
      <c r="Q475" s="26">
        <v>0</v>
      </c>
      <c r="R475" s="26">
        <v>0</v>
      </c>
      <c r="S475" s="27">
        <v>0</v>
      </c>
      <c r="T475" s="10" t="s">
        <v>33</v>
      </c>
    </row>
    <row r="476" spans="1:20" ht="63" x14ac:dyDescent="0.25">
      <c r="A476" s="23" t="s">
        <v>880</v>
      </c>
      <c r="B476" s="28" t="s">
        <v>66</v>
      </c>
      <c r="C476" s="97" t="s">
        <v>32</v>
      </c>
      <c r="D476" s="26">
        <f t="shared" ref="D476:R476" si="138">SUM(D477:D481)</f>
        <v>0</v>
      </c>
      <c r="E476" s="26">
        <f t="shared" si="138"/>
        <v>0</v>
      </c>
      <c r="F476" s="26">
        <f t="shared" si="138"/>
        <v>0</v>
      </c>
      <c r="G476" s="26">
        <f t="shared" si="138"/>
        <v>0</v>
      </c>
      <c r="H476" s="39">
        <f t="shared" si="138"/>
        <v>17.86913594</v>
      </c>
      <c r="I476" s="26">
        <f t="shared" si="138"/>
        <v>0</v>
      </c>
      <c r="J476" s="26">
        <f t="shared" si="138"/>
        <v>17.86913594</v>
      </c>
      <c r="K476" s="26">
        <f t="shared" si="138"/>
        <v>0</v>
      </c>
      <c r="L476" s="26">
        <f t="shared" si="138"/>
        <v>0</v>
      </c>
      <c r="M476" s="26">
        <f t="shared" si="138"/>
        <v>0</v>
      </c>
      <c r="N476" s="26">
        <f t="shared" si="138"/>
        <v>0</v>
      </c>
      <c r="O476" s="26">
        <f t="shared" si="138"/>
        <v>0</v>
      </c>
      <c r="P476" s="26">
        <f t="shared" si="138"/>
        <v>0</v>
      </c>
      <c r="Q476" s="26">
        <f t="shared" si="138"/>
        <v>0</v>
      </c>
      <c r="R476" s="26">
        <f t="shared" si="138"/>
        <v>0</v>
      </c>
      <c r="S476" s="27">
        <v>0</v>
      </c>
      <c r="T476" s="10" t="s">
        <v>33</v>
      </c>
    </row>
    <row r="477" spans="1:20" ht="78.75" x14ac:dyDescent="0.25">
      <c r="A477" s="23" t="s">
        <v>881</v>
      </c>
      <c r="B477" s="28" t="s">
        <v>68</v>
      </c>
      <c r="C477" s="97" t="s">
        <v>32</v>
      </c>
      <c r="D477" s="26">
        <v>0</v>
      </c>
      <c r="E477" s="26">
        <v>0</v>
      </c>
      <c r="F477" s="26">
        <v>0</v>
      </c>
      <c r="G477" s="26">
        <v>0</v>
      </c>
      <c r="H477" s="39">
        <v>0</v>
      </c>
      <c r="I477" s="26">
        <v>0</v>
      </c>
      <c r="J477" s="26">
        <v>0</v>
      </c>
      <c r="K477" s="26">
        <v>0</v>
      </c>
      <c r="L477" s="26">
        <v>0</v>
      </c>
      <c r="M477" s="26">
        <v>0</v>
      </c>
      <c r="N477" s="26">
        <v>0</v>
      </c>
      <c r="O477" s="26">
        <v>0</v>
      </c>
      <c r="P477" s="26">
        <v>0</v>
      </c>
      <c r="Q477" s="26">
        <v>0</v>
      </c>
      <c r="R477" s="26">
        <v>0</v>
      </c>
      <c r="S477" s="27">
        <v>0</v>
      </c>
      <c r="T477" s="10" t="s">
        <v>33</v>
      </c>
    </row>
    <row r="478" spans="1:20" ht="94.5" x14ac:dyDescent="0.25">
      <c r="A478" s="23" t="s">
        <v>882</v>
      </c>
      <c r="B478" s="28" t="s">
        <v>70</v>
      </c>
      <c r="C478" s="97" t="s">
        <v>32</v>
      </c>
      <c r="D478" s="26">
        <v>0</v>
      </c>
      <c r="E478" s="26">
        <v>0</v>
      </c>
      <c r="F478" s="26">
        <v>0</v>
      </c>
      <c r="G478" s="26">
        <v>0</v>
      </c>
      <c r="H478" s="39">
        <v>0</v>
      </c>
      <c r="I478" s="26">
        <v>0</v>
      </c>
      <c r="J478" s="26">
        <v>0</v>
      </c>
      <c r="K478" s="26">
        <v>0</v>
      </c>
      <c r="L478" s="26">
        <v>0</v>
      </c>
      <c r="M478" s="26">
        <v>0</v>
      </c>
      <c r="N478" s="26">
        <v>0</v>
      </c>
      <c r="O478" s="26">
        <v>0</v>
      </c>
      <c r="P478" s="26">
        <v>0</v>
      </c>
      <c r="Q478" s="26">
        <v>0</v>
      </c>
      <c r="R478" s="26">
        <v>0</v>
      </c>
      <c r="S478" s="27">
        <v>0</v>
      </c>
      <c r="T478" s="10" t="s">
        <v>33</v>
      </c>
    </row>
    <row r="479" spans="1:20" ht="78.75" x14ac:dyDescent="0.25">
      <c r="A479" s="23" t="s">
        <v>883</v>
      </c>
      <c r="B479" s="28" t="s">
        <v>72</v>
      </c>
      <c r="C479" s="97" t="s">
        <v>32</v>
      </c>
      <c r="D479" s="26">
        <v>0</v>
      </c>
      <c r="E479" s="26">
        <v>0</v>
      </c>
      <c r="F479" s="26">
        <v>0</v>
      </c>
      <c r="G479" s="26">
        <v>0</v>
      </c>
      <c r="H479" s="39">
        <v>0</v>
      </c>
      <c r="I479" s="26">
        <v>0</v>
      </c>
      <c r="J479" s="26">
        <v>0</v>
      </c>
      <c r="K479" s="26">
        <v>0</v>
      </c>
      <c r="L479" s="26">
        <v>0</v>
      </c>
      <c r="M479" s="26">
        <v>0</v>
      </c>
      <c r="N479" s="26">
        <v>0</v>
      </c>
      <c r="O479" s="26">
        <v>0</v>
      </c>
      <c r="P479" s="26">
        <v>0</v>
      </c>
      <c r="Q479" s="26">
        <v>0</v>
      </c>
      <c r="R479" s="26">
        <v>0</v>
      </c>
      <c r="S479" s="27">
        <v>0</v>
      </c>
      <c r="T479" s="10" t="s">
        <v>33</v>
      </c>
    </row>
    <row r="480" spans="1:20" ht="110.25" x14ac:dyDescent="0.25">
      <c r="A480" s="23" t="s">
        <v>884</v>
      </c>
      <c r="B480" s="28" t="s">
        <v>77</v>
      </c>
      <c r="C480" s="97" t="s">
        <v>32</v>
      </c>
      <c r="D480" s="26">
        <v>0</v>
      </c>
      <c r="E480" s="26">
        <v>0</v>
      </c>
      <c r="F480" s="26">
        <v>0</v>
      </c>
      <c r="G480" s="26">
        <v>0</v>
      </c>
      <c r="H480" s="26">
        <v>0</v>
      </c>
      <c r="I480" s="26">
        <v>0</v>
      </c>
      <c r="J480" s="26">
        <v>0</v>
      </c>
      <c r="K480" s="26">
        <v>0</v>
      </c>
      <c r="L480" s="26">
        <v>0</v>
      </c>
      <c r="M480" s="26">
        <v>0</v>
      </c>
      <c r="N480" s="26">
        <v>0</v>
      </c>
      <c r="O480" s="26">
        <v>0</v>
      </c>
      <c r="P480" s="26">
        <v>0</v>
      </c>
      <c r="Q480" s="26">
        <v>0</v>
      </c>
      <c r="R480" s="26">
        <v>0</v>
      </c>
      <c r="S480" s="27">
        <v>0</v>
      </c>
      <c r="T480" s="10" t="s">
        <v>33</v>
      </c>
    </row>
    <row r="481" spans="1:20" ht="110.25" x14ac:dyDescent="0.25">
      <c r="A481" s="23" t="s">
        <v>885</v>
      </c>
      <c r="B481" s="28" t="s">
        <v>79</v>
      </c>
      <c r="C481" s="97" t="s">
        <v>32</v>
      </c>
      <c r="D481" s="26">
        <f t="shared" ref="D481:R481" si="139">SUM(D482:D484)</f>
        <v>0</v>
      </c>
      <c r="E481" s="26">
        <f t="shared" si="139"/>
        <v>0</v>
      </c>
      <c r="F481" s="26">
        <f t="shared" si="139"/>
        <v>0</v>
      </c>
      <c r="G481" s="26">
        <f t="shared" si="139"/>
        <v>0</v>
      </c>
      <c r="H481" s="26">
        <f t="shared" si="139"/>
        <v>17.86913594</v>
      </c>
      <c r="I481" s="26">
        <f t="shared" si="139"/>
        <v>0</v>
      </c>
      <c r="J481" s="26">
        <f t="shared" si="139"/>
        <v>17.86913594</v>
      </c>
      <c r="K481" s="26">
        <f t="shared" si="139"/>
        <v>0</v>
      </c>
      <c r="L481" s="26">
        <f t="shared" si="139"/>
        <v>0</v>
      </c>
      <c r="M481" s="26">
        <f t="shared" si="139"/>
        <v>0</v>
      </c>
      <c r="N481" s="26">
        <f t="shared" si="139"/>
        <v>0</v>
      </c>
      <c r="O481" s="26">
        <f t="shared" si="139"/>
        <v>0</v>
      </c>
      <c r="P481" s="26">
        <f t="shared" si="139"/>
        <v>0</v>
      </c>
      <c r="Q481" s="26">
        <f t="shared" si="139"/>
        <v>0</v>
      </c>
      <c r="R481" s="26">
        <f t="shared" si="139"/>
        <v>0</v>
      </c>
      <c r="S481" s="27">
        <v>0</v>
      </c>
      <c r="T481" s="10" t="s">
        <v>33</v>
      </c>
    </row>
    <row r="482" spans="1:20" ht="78.75" x14ac:dyDescent="0.25">
      <c r="A482" s="52" t="s">
        <v>885</v>
      </c>
      <c r="B482" s="65" t="s">
        <v>886</v>
      </c>
      <c r="C482" s="99" t="s">
        <v>887</v>
      </c>
      <c r="D482" s="48" t="s">
        <v>33</v>
      </c>
      <c r="E482" s="48" t="s">
        <v>33</v>
      </c>
      <c r="F482" s="48" t="s">
        <v>33</v>
      </c>
      <c r="G482" s="48" t="s">
        <v>33</v>
      </c>
      <c r="H482" s="48">
        <f>J482+L482+N482+P482</f>
        <v>3.83439109</v>
      </c>
      <c r="I482" s="48" t="s">
        <v>33</v>
      </c>
      <c r="J482" s="48">
        <v>3.83439109</v>
      </c>
      <c r="K482" s="48" t="s">
        <v>33</v>
      </c>
      <c r="L482" s="48">
        <v>0</v>
      </c>
      <c r="M482" s="48" t="s">
        <v>33</v>
      </c>
      <c r="N482" s="48">
        <v>0</v>
      </c>
      <c r="O482" s="48" t="s">
        <v>33</v>
      </c>
      <c r="P482" s="48">
        <v>0</v>
      </c>
      <c r="Q482" s="48" t="s">
        <v>33</v>
      </c>
      <c r="R482" s="48" t="s">
        <v>33</v>
      </c>
      <c r="S482" s="50" t="s">
        <v>33</v>
      </c>
      <c r="T482" s="51" t="s">
        <v>75</v>
      </c>
    </row>
    <row r="483" spans="1:20" ht="78.75" x14ac:dyDescent="0.25">
      <c r="A483" s="52" t="s">
        <v>885</v>
      </c>
      <c r="B483" s="65" t="s">
        <v>888</v>
      </c>
      <c r="C483" s="99" t="s">
        <v>889</v>
      </c>
      <c r="D483" s="48" t="s">
        <v>33</v>
      </c>
      <c r="E483" s="48" t="s">
        <v>33</v>
      </c>
      <c r="F483" s="48" t="s">
        <v>33</v>
      </c>
      <c r="G483" s="48" t="s">
        <v>33</v>
      </c>
      <c r="H483" s="48">
        <f>J483+L483+N483+P483</f>
        <v>7.03801934</v>
      </c>
      <c r="I483" s="48" t="s">
        <v>33</v>
      </c>
      <c r="J483" s="48">
        <v>7.03801934</v>
      </c>
      <c r="K483" s="48" t="s">
        <v>33</v>
      </c>
      <c r="L483" s="48">
        <v>0</v>
      </c>
      <c r="M483" s="48" t="s">
        <v>33</v>
      </c>
      <c r="N483" s="48">
        <v>0</v>
      </c>
      <c r="O483" s="48" t="s">
        <v>33</v>
      </c>
      <c r="P483" s="48">
        <v>0</v>
      </c>
      <c r="Q483" s="48" t="s">
        <v>33</v>
      </c>
      <c r="R483" s="48" t="s">
        <v>33</v>
      </c>
      <c r="S483" s="50" t="s">
        <v>33</v>
      </c>
      <c r="T483" s="51" t="s">
        <v>75</v>
      </c>
    </row>
    <row r="484" spans="1:20" ht="94.5" x14ac:dyDescent="0.25">
      <c r="A484" s="60" t="s">
        <v>885</v>
      </c>
      <c r="B484" s="87" t="s">
        <v>890</v>
      </c>
      <c r="C484" s="100" t="s">
        <v>891</v>
      </c>
      <c r="D484" s="33" t="s">
        <v>33</v>
      </c>
      <c r="E484" s="33" t="s">
        <v>33</v>
      </c>
      <c r="F484" s="33" t="s">
        <v>33</v>
      </c>
      <c r="G484" s="33" t="s">
        <v>33</v>
      </c>
      <c r="H484" s="33">
        <f>J484+L484+N484+P484</f>
        <v>6.9967255100000001</v>
      </c>
      <c r="I484" s="33" t="s">
        <v>33</v>
      </c>
      <c r="J484" s="33">
        <v>6.9967255100000001</v>
      </c>
      <c r="K484" s="33" t="s">
        <v>33</v>
      </c>
      <c r="L484" s="33">
        <v>0</v>
      </c>
      <c r="M484" s="33" t="s">
        <v>33</v>
      </c>
      <c r="N484" s="33">
        <v>0</v>
      </c>
      <c r="O484" s="33" t="s">
        <v>33</v>
      </c>
      <c r="P484" s="33">
        <v>0</v>
      </c>
      <c r="Q484" s="33" t="s">
        <v>33</v>
      </c>
      <c r="R484" s="33" t="s">
        <v>33</v>
      </c>
      <c r="S484" s="34" t="s">
        <v>33</v>
      </c>
      <c r="T484" s="35" t="s">
        <v>75</v>
      </c>
    </row>
    <row r="485" spans="1:20" ht="47.25" x14ac:dyDescent="0.25">
      <c r="A485" s="23" t="s">
        <v>892</v>
      </c>
      <c r="B485" s="28" t="s">
        <v>90</v>
      </c>
      <c r="C485" s="97" t="s">
        <v>32</v>
      </c>
      <c r="D485" s="26">
        <v>0</v>
      </c>
      <c r="E485" s="26">
        <v>0</v>
      </c>
      <c r="F485" s="26">
        <v>0</v>
      </c>
      <c r="G485" s="26">
        <v>0</v>
      </c>
      <c r="H485" s="39">
        <v>0</v>
      </c>
      <c r="I485" s="26">
        <v>0</v>
      </c>
      <c r="J485" s="26">
        <v>0</v>
      </c>
      <c r="K485" s="26">
        <v>0</v>
      </c>
      <c r="L485" s="26">
        <v>0</v>
      </c>
      <c r="M485" s="26">
        <v>0</v>
      </c>
      <c r="N485" s="26">
        <v>0</v>
      </c>
      <c r="O485" s="26">
        <v>0</v>
      </c>
      <c r="P485" s="26">
        <v>0</v>
      </c>
      <c r="Q485" s="26">
        <v>0</v>
      </c>
      <c r="R485" s="26">
        <v>0</v>
      </c>
      <c r="S485" s="27">
        <v>0</v>
      </c>
      <c r="T485" s="10" t="s">
        <v>33</v>
      </c>
    </row>
    <row r="486" spans="1:20" ht="63" x14ac:dyDescent="0.25">
      <c r="A486" s="23" t="s">
        <v>893</v>
      </c>
      <c r="B486" s="28" t="s">
        <v>92</v>
      </c>
      <c r="C486" s="97" t="s">
        <v>32</v>
      </c>
      <c r="D486" s="26">
        <f t="shared" ref="D486:R486" si="140">D487+D492+D494+D496</f>
        <v>1583.4331791999998</v>
      </c>
      <c r="E486" s="26">
        <f t="shared" si="140"/>
        <v>542.65596016999996</v>
      </c>
      <c r="F486" s="26">
        <f t="shared" si="140"/>
        <v>1040.77721903</v>
      </c>
      <c r="G486" s="26">
        <f t="shared" si="140"/>
        <v>148.43473635800001</v>
      </c>
      <c r="H486" s="39">
        <f t="shared" si="140"/>
        <v>21.264100670000001</v>
      </c>
      <c r="I486" s="26">
        <f t="shared" si="140"/>
        <v>26.773726780000011</v>
      </c>
      <c r="J486" s="26">
        <f t="shared" si="140"/>
        <v>21.264100670000001</v>
      </c>
      <c r="K486" s="26">
        <f t="shared" si="140"/>
        <v>22.3462</v>
      </c>
      <c r="L486" s="26">
        <f t="shared" si="140"/>
        <v>0</v>
      </c>
      <c r="M486" s="26">
        <f t="shared" si="140"/>
        <v>69.739725000000007</v>
      </c>
      <c r="N486" s="26">
        <f t="shared" si="140"/>
        <v>0</v>
      </c>
      <c r="O486" s="26">
        <f t="shared" si="140"/>
        <v>29.575084578000002</v>
      </c>
      <c r="P486" s="26">
        <f t="shared" si="140"/>
        <v>0</v>
      </c>
      <c r="Q486" s="26">
        <f t="shared" si="140"/>
        <v>1028.75270447</v>
      </c>
      <c r="R486" s="26">
        <f t="shared" si="140"/>
        <v>-14.749212220000016</v>
      </c>
      <c r="S486" s="27">
        <f>R486/(I486)</f>
        <v>-0.55088379519199715</v>
      </c>
      <c r="T486" s="10" t="s">
        <v>33</v>
      </c>
    </row>
    <row r="487" spans="1:20" ht="31.5" x14ac:dyDescent="0.25">
      <c r="A487" s="23" t="s">
        <v>894</v>
      </c>
      <c r="B487" s="28" t="s">
        <v>94</v>
      </c>
      <c r="C487" s="97" t="s">
        <v>32</v>
      </c>
      <c r="D487" s="26">
        <f t="shared" ref="D487:R487" si="141">SUM(D488:D491)</f>
        <v>520.27925886399998</v>
      </c>
      <c r="E487" s="26">
        <f t="shared" si="141"/>
        <v>441.40329073000004</v>
      </c>
      <c r="F487" s="26">
        <f t="shared" si="141"/>
        <v>78.875968134000033</v>
      </c>
      <c r="G487" s="26">
        <f t="shared" si="141"/>
        <v>77.68096813400004</v>
      </c>
      <c r="H487" s="26">
        <f t="shared" si="141"/>
        <v>16.719272230000001</v>
      </c>
      <c r="I487" s="26">
        <f t="shared" si="141"/>
        <v>3.0396916000000203</v>
      </c>
      <c r="J487" s="26">
        <f t="shared" si="141"/>
        <v>16.719272230000001</v>
      </c>
      <c r="K487" s="26">
        <f t="shared" si="141"/>
        <v>7.1166999999999998</v>
      </c>
      <c r="L487" s="26">
        <f t="shared" si="141"/>
        <v>0</v>
      </c>
      <c r="M487" s="26">
        <f t="shared" si="141"/>
        <v>48.309725</v>
      </c>
      <c r="N487" s="26">
        <f t="shared" si="141"/>
        <v>0</v>
      </c>
      <c r="O487" s="26">
        <f t="shared" si="141"/>
        <v>19.214851534000005</v>
      </c>
      <c r="P487" s="26">
        <f t="shared" si="141"/>
        <v>0</v>
      </c>
      <c r="Q487" s="26">
        <f t="shared" si="141"/>
        <v>69.842272864000037</v>
      </c>
      <c r="R487" s="26">
        <f t="shared" si="141"/>
        <v>5.9940036699999784</v>
      </c>
      <c r="S487" s="27">
        <f>R487/(I487)</f>
        <v>1.9719117788133305</v>
      </c>
      <c r="T487" s="10" t="s">
        <v>33</v>
      </c>
    </row>
    <row r="488" spans="1:20" ht="38.25" customHeight="1" x14ac:dyDescent="0.25">
      <c r="A488" s="44" t="s">
        <v>894</v>
      </c>
      <c r="B488" s="57" t="s">
        <v>895</v>
      </c>
      <c r="C488" s="95" t="s">
        <v>896</v>
      </c>
      <c r="D488" s="48">
        <v>317.24377013000003</v>
      </c>
      <c r="E488" s="47">
        <v>314.20407853</v>
      </c>
      <c r="F488" s="48">
        <v>3.0396916000000402</v>
      </c>
      <c r="G488" s="48">
        <f>I488+K488+M488+O488</f>
        <v>3.0396916000000203</v>
      </c>
      <c r="H488" s="48">
        <f>J488+L488+N488+P488</f>
        <v>0</v>
      </c>
      <c r="I488" s="48">
        <v>3.0396916000000203</v>
      </c>
      <c r="J488" s="48">
        <v>0</v>
      </c>
      <c r="K488" s="48">
        <v>0</v>
      </c>
      <c r="L488" s="48">
        <v>0</v>
      </c>
      <c r="M488" s="48">
        <v>0</v>
      </c>
      <c r="N488" s="48">
        <v>0</v>
      </c>
      <c r="O488" s="48">
        <v>0</v>
      </c>
      <c r="P488" s="48">
        <v>0</v>
      </c>
      <c r="Q488" s="48">
        <f>F488-H488</f>
        <v>3.0396916000000402</v>
      </c>
      <c r="R488" s="48">
        <f>H488-(I488)</f>
        <v>-3.0396916000000203</v>
      </c>
      <c r="S488" s="50">
        <f>R488/(I488)</f>
        <v>-1</v>
      </c>
      <c r="T488" s="51" t="s">
        <v>897</v>
      </c>
    </row>
    <row r="489" spans="1:20" ht="42.75" customHeight="1" x14ac:dyDescent="0.25">
      <c r="A489" s="44" t="s">
        <v>894</v>
      </c>
      <c r="B489" s="57" t="s">
        <v>898</v>
      </c>
      <c r="C489" s="95" t="s">
        <v>899</v>
      </c>
      <c r="D489" s="48" t="s">
        <v>33</v>
      </c>
      <c r="E489" s="47" t="s">
        <v>33</v>
      </c>
      <c r="F489" s="48" t="s">
        <v>33</v>
      </c>
      <c r="G489" s="48" t="s">
        <v>33</v>
      </c>
      <c r="H489" s="48">
        <f>J489+L489+N489+P489</f>
        <v>6.0655589600000006</v>
      </c>
      <c r="I489" s="48" t="s">
        <v>33</v>
      </c>
      <c r="J489" s="48">
        <v>6.0655589600000006</v>
      </c>
      <c r="K489" s="48" t="s">
        <v>33</v>
      </c>
      <c r="L489" s="48">
        <v>0</v>
      </c>
      <c r="M489" s="48" t="s">
        <v>33</v>
      </c>
      <c r="N489" s="48">
        <v>0</v>
      </c>
      <c r="O489" s="48" t="s">
        <v>33</v>
      </c>
      <c r="P489" s="48">
        <v>0</v>
      </c>
      <c r="Q489" s="48" t="s">
        <v>33</v>
      </c>
      <c r="R489" s="48" t="s">
        <v>33</v>
      </c>
      <c r="S489" s="50" t="s">
        <v>33</v>
      </c>
      <c r="T489" s="51" t="s">
        <v>75</v>
      </c>
    </row>
    <row r="490" spans="1:20" ht="34.5" customHeight="1" x14ac:dyDescent="0.25">
      <c r="A490" s="44" t="s">
        <v>894</v>
      </c>
      <c r="B490" s="57" t="s">
        <v>900</v>
      </c>
      <c r="C490" s="95" t="s">
        <v>901</v>
      </c>
      <c r="D490" s="48">
        <v>203.03548873400001</v>
      </c>
      <c r="E490" s="47">
        <v>127.19921220000002</v>
      </c>
      <c r="F490" s="48">
        <v>75.836276533999992</v>
      </c>
      <c r="G490" s="48">
        <f>I490+K490+M490+O490</f>
        <v>74.641276534000013</v>
      </c>
      <c r="H490" s="48">
        <f>J490+L490+N490+P490</f>
        <v>9.0336952699999991</v>
      </c>
      <c r="I490" s="48">
        <v>0</v>
      </c>
      <c r="J490" s="48">
        <v>9.0336952699999991</v>
      </c>
      <c r="K490" s="48">
        <v>7.1166999999999998</v>
      </c>
      <c r="L490" s="48">
        <v>0</v>
      </c>
      <c r="M490" s="48">
        <v>48.309725</v>
      </c>
      <c r="N490" s="48">
        <v>0</v>
      </c>
      <c r="O490" s="48">
        <v>19.214851534000005</v>
      </c>
      <c r="P490" s="48">
        <v>0</v>
      </c>
      <c r="Q490" s="48">
        <f>F490-H490</f>
        <v>66.802581263999997</v>
      </c>
      <c r="R490" s="48">
        <f>H490-(I490)</f>
        <v>9.0336952699999991</v>
      </c>
      <c r="S490" s="50">
        <v>1</v>
      </c>
      <c r="T490" s="51" t="s">
        <v>902</v>
      </c>
    </row>
    <row r="491" spans="1:20" ht="34.5" customHeight="1" x14ac:dyDescent="0.25">
      <c r="A491" s="60" t="s">
        <v>894</v>
      </c>
      <c r="B491" s="87" t="s">
        <v>903</v>
      </c>
      <c r="C491" s="100" t="s">
        <v>904</v>
      </c>
      <c r="D491" s="33" t="s">
        <v>33</v>
      </c>
      <c r="E491" s="42" t="s">
        <v>33</v>
      </c>
      <c r="F491" s="33" t="s">
        <v>33</v>
      </c>
      <c r="G491" s="33" t="s">
        <v>33</v>
      </c>
      <c r="H491" s="33">
        <f>J491+L491+N491+P491</f>
        <v>1.620018</v>
      </c>
      <c r="I491" s="33" t="s">
        <v>33</v>
      </c>
      <c r="J491" s="33">
        <v>1.620018</v>
      </c>
      <c r="K491" s="33" t="s">
        <v>33</v>
      </c>
      <c r="L491" s="33">
        <v>0</v>
      </c>
      <c r="M491" s="33" t="s">
        <v>33</v>
      </c>
      <c r="N491" s="33">
        <v>0</v>
      </c>
      <c r="O491" s="33" t="s">
        <v>33</v>
      </c>
      <c r="P491" s="33">
        <v>0</v>
      </c>
      <c r="Q491" s="33" t="s">
        <v>33</v>
      </c>
      <c r="R491" s="33" t="s">
        <v>33</v>
      </c>
      <c r="S491" s="34" t="s">
        <v>33</v>
      </c>
      <c r="T491" s="35" t="s">
        <v>75</v>
      </c>
    </row>
    <row r="492" spans="1:20" ht="40.5" customHeight="1" x14ac:dyDescent="0.25">
      <c r="A492" s="23" t="s">
        <v>905</v>
      </c>
      <c r="B492" s="101" t="s">
        <v>100</v>
      </c>
      <c r="C492" s="101" t="s">
        <v>32</v>
      </c>
      <c r="D492" s="38">
        <f t="shared" ref="D492:R492" si="142">SUM(D493)</f>
        <v>0</v>
      </c>
      <c r="E492" s="38">
        <f t="shared" si="142"/>
        <v>0</v>
      </c>
      <c r="F492" s="38">
        <f t="shared" si="142"/>
        <v>0</v>
      </c>
      <c r="G492" s="38">
        <f t="shared" si="142"/>
        <v>0</v>
      </c>
      <c r="H492" s="38">
        <f t="shared" si="142"/>
        <v>1.5540091500000002</v>
      </c>
      <c r="I492" s="38">
        <f t="shared" si="142"/>
        <v>0</v>
      </c>
      <c r="J492" s="38">
        <f t="shared" si="142"/>
        <v>1.5540091500000002</v>
      </c>
      <c r="K492" s="38">
        <f t="shared" si="142"/>
        <v>0</v>
      </c>
      <c r="L492" s="38">
        <f t="shared" si="142"/>
        <v>0</v>
      </c>
      <c r="M492" s="38">
        <f t="shared" si="142"/>
        <v>0</v>
      </c>
      <c r="N492" s="38">
        <f t="shared" si="142"/>
        <v>0</v>
      </c>
      <c r="O492" s="38">
        <f t="shared" si="142"/>
        <v>0</v>
      </c>
      <c r="P492" s="38">
        <f t="shared" si="142"/>
        <v>0</v>
      </c>
      <c r="Q492" s="38">
        <f t="shared" si="142"/>
        <v>0</v>
      </c>
      <c r="R492" s="38">
        <f t="shared" si="142"/>
        <v>0</v>
      </c>
      <c r="S492" s="27">
        <v>0</v>
      </c>
      <c r="T492" s="101" t="s">
        <v>33</v>
      </c>
    </row>
    <row r="493" spans="1:20" ht="32.25" customHeight="1" x14ac:dyDescent="0.25">
      <c r="A493" s="60" t="s">
        <v>905</v>
      </c>
      <c r="B493" s="87" t="s">
        <v>906</v>
      </c>
      <c r="C493" s="100" t="s">
        <v>907</v>
      </c>
      <c r="D493" s="63" t="s">
        <v>33</v>
      </c>
      <c r="E493" s="63" t="s">
        <v>33</v>
      </c>
      <c r="F493" s="63" t="s">
        <v>33</v>
      </c>
      <c r="G493" s="63" t="s">
        <v>33</v>
      </c>
      <c r="H493" s="63">
        <f>J493+L493+N493+P493</f>
        <v>1.5540091500000002</v>
      </c>
      <c r="I493" s="63" t="s">
        <v>33</v>
      </c>
      <c r="J493" s="63">
        <v>1.5540091500000002</v>
      </c>
      <c r="K493" s="63" t="s">
        <v>33</v>
      </c>
      <c r="L493" s="63">
        <v>0</v>
      </c>
      <c r="M493" s="63" t="s">
        <v>33</v>
      </c>
      <c r="N493" s="63">
        <v>0</v>
      </c>
      <c r="O493" s="63" t="s">
        <v>33</v>
      </c>
      <c r="P493" s="63">
        <v>0</v>
      </c>
      <c r="Q493" s="63" t="s">
        <v>33</v>
      </c>
      <c r="R493" s="63" t="s">
        <v>33</v>
      </c>
      <c r="S493" s="34" t="s">
        <v>33</v>
      </c>
      <c r="T493" s="35" t="s">
        <v>75</v>
      </c>
    </row>
    <row r="494" spans="1:20" ht="31.5" x14ac:dyDescent="0.25">
      <c r="A494" s="23" t="s">
        <v>908</v>
      </c>
      <c r="B494" s="28" t="s">
        <v>109</v>
      </c>
      <c r="C494" s="25" t="s">
        <v>32</v>
      </c>
      <c r="D494" s="26">
        <f t="shared" ref="D494:R494" si="143">SUM(D495)</f>
        <v>106.07639999999999</v>
      </c>
      <c r="E494" s="26">
        <f t="shared" si="143"/>
        <v>3.5999999999999943</v>
      </c>
      <c r="F494" s="26">
        <f t="shared" si="143"/>
        <v>102.4764</v>
      </c>
      <c r="G494" s="26">
        <f t="shared" si="143"/>
        <v>31.300999999999995</v>
      </c>
      <c r="H494" s="26">
        <f t="shared" si="143"/>
        <v>0</v>
      </c>
      <c r="I494" s="26">
        <f t="shared" si="143"/>
        <v>0</v>
      </c>
      <c r="J494" s="26">
        <f t="shared" si="143"/>
        <v>0</v>
      </c>
      <c r="K494" s="26">
        <f t="shared" si="143"/>
        <v>6.1914999999999996</v>
      </c>
      <c r="L494" s="26">
        <f t="shared" si="143"/>
        <v>0</v>
      </c>
      <c r="M494" s="26">
        <f t="shared" si="143"/>
        <v>15.404999999999999</v>
      </c>
      <c r="N494" s="26">
        <f t="shared" si="143"/>
        <v>0</v>
      </c>
      <c r="O494" s="26">
        <f t="shared" si="143"/>
        <v>9.7044999999999977</v>
      </c>
      <c r="P494" s="26">
        <f t="shared" si="143"/>
        <v>0</v>
      </c>
      <c r="Q494" s="26">
        <f t="shared" si="143"/>
        <v>102.4764</v>
      </c>
      <c r="R494" s="26">
        <f t="shared" si="143"/>
        <v>0</v>
      </c>
      <c r="S494" s="27">
        <v>0</v>
      </c>
      <c r="T494" s="10" t="s">
        <v>33</v>
      </c>
    </row>
    <row r="495" spans="1:20" ht="31.5" x14ac:dyDescent="0.25">
      <c r="A495" s="30" t="s">
        <v>908</v>
      </c>
      <c r="B495" s="31" t="s">
        <v>909</v>
      </c>
      <c r="C495" s="32" t="s">
        <v>910</v>
      </c>
      <c r="D495" s="33">
        <v>106.07639999999999</v>
      </c>
      <c r="E495" s="33">
        <v>3.5999999999999943</v>
      </c>
      <c r="F495" s="33">
        <v>102.4764</v>
      </c>
      <c r="G495" s="33">
        <f>I495+K495+M495+O495</f>
        <v>31.300999999999995</v>
      </c>
      <c r="H495" s="33">
        <f>J495+L495+N495+P495</f>
        <v>0</v>
      </c>
      <c r="I495" s="42">
        <v>0</v>
      </c>
      <c r="J495" s="33">
        <v>0</v>
      </c>
      <c r="K495" s="42">
        <v>6.1914999999999996</v>
      </c>
      <c r="L495" s="33">
        <v>0</v>
      </c>
      <c r="M495" s="42">
        <v>15.404999999999999</v>
      </c>
      <c r="N495" s="33">
        <v>0</v>
      </c>
      <c r="O495" s="42">
        <v>9.7044999999999977</v>
      </c>
      <c r="P495" s="33">
        <v>0</v>
      </c>
      <c r="Q495" s="33">
        <f>F495-H495</f>
        <v>102.4764</v>
      </c>
      <c r="R495" s="33">
        <f>H495-(I495)</f>
        <v>0</v>
      </c>
      <c r="S495" s="34">
        <v>0</v>
      </c>
      <c r="T495" s="35" t="s">
        <v>33</v>
      </c>
    </row>
    <row r="496" spans="1:20" ht="31.5" x14ac:dyDescent="0.25">
      <c r="A496" s="23" t="s">
        <v>911</v>
      </c>
      <c r="B496" s="28" t="s">
        <v>113</v>
      </c>
      <c r="C496" s="25" t="s">
        <v>32</v>
      </c>
      <c r="D496" s="26">
        <f t="shared" ref="D496:R496" si="144">SUM(D497:D498)</f>
        <v>957.07752033599991</v>
      </c>
      <c r="E496" s="26">
        <f t="shared" si="144"/>
        <v>97.652669439999983</v>
      </c>
      <c r="F496" s="26">
        <f t="shared" si="144"/>
        <v>859.42485089599995</v>
      </c>
      <c r="G496" s="26">
        <f t="shared" si="144"/>
        <v>39.452768223999996</v>
      </c>
      <c r="H496" s="26">
        <f t="shared" si="144"/>
        <v>2.9908192900000001</v>
      </c>
      <c r="I496" s="26">
        <f t="shared" si="144"/>
        <v>23.734035179999992</v>
      </c>
      <c r="J496" s="26">
        <f t="shared" si="144"/>
        <v>2.9908192900000001</v>
      </c>
      <c r="K496" s="26">
        <f t="shared" si="144"/>
        <v>9.0380000000000003</v>
      </c>
      <c r="L496" s="26">
        <f t="shared" si="144"/>
        <v>0</v>
      </c>
      <c r="M496" s="26">
        <f t="shared" si="144"/>
        <v>6.0250000000000004</v>
      </c>
      <c r="N496" s="26">
        <f t="shared" si="144"/>
        <v>0</v>
      </c>
      <c r="O496" s="26">
        <f t="shared" si="144"/>
        <v>0.65573304400000332</v>
      </c>
      <c r="P496" s="26">
        <f t="shared" si="144"/>
        <v>0</v>
      </c>
      <c r="Q496" s="26">
        <f t="shared" si="144"/>
        <v>856.43403160599996</v>
      </c>
      <c r="R496" s="26">
        <f t="shared" si="144"/>
        <v>-20.743215889999995</v>
      </c>
      <c r="S496" s="27">
        <f t="shared" ref="S496:S508" si="145">R496/(I496)</f>
        <v>-0.8739860597948268</v>
      </c>
      <c r="T496" s="10" t="s">
        <v>33</v>
      </c>
    </row>
    <row r="497" spans="1:20" ht="31.5" x14ac:dyDescent="0.25">
      <c r="A497" s="44" t="s">
        <v>911</v>
      </c>
      <c r="B497" s="76" t="s">
        <v>912</v>
      </c>
      <c r="C497" s="83" t="s">
        <v>913</v>
      </c>
      <c r="D497" s="48">
        <v>844.72881571599999</v>
      </c>
      <c r="E497" s="48">
        <v>0</v>
      </c>
      <c r="F497" s="48">
        <v>844.72881571599999</v>
      </c>
      <c r="G497" s="48">
        <f>I497+K497+M497+O497</f>
        <v>24.756733044000001</v>
      </c>
      <c r="H497" s="48">
        <f>J497+L497+N497+P497</f>
        <v>2.4726429800000003</v>
      </c>
      <c r="I497" s="48">
        <v>9.0380000000000003</v>
      </c>
      <c r="J497" s="48">
        <v>2.4726429800000003</v>
      </c>
      <c r="K497" s="48">
        <v>9.0380000000000003</v>
      </c>
      <c r="L497" s="48">
        <v>0</v>
      </c>
      <c r="M497" s="48">
        <v>6.0250000000000004</v>
      </c>
      <c r="N497" s="48">
        <v>0</v>
      </c>
      <c r="O497" s="48">
        <v>0.65573304400000332</v>
      </c>
      <c r="P497" s="48">
        <v>0</v>
      </c>
      <c r="Q497" s="48">
        <f>F497-H497</f>
        <v>842.25617273599994</v>
      </c>
      <c r="R497" s="48">
        <f>H497-(I497)</f>
        <v>-6.5653570200000004</v>
      </c>
      <c r="S497" s="50">
        <f t="shared" si="145"/>
        <v>-0.72641701925204694</v>
      </c>
      <c r="T497" s="51" t="s">
        <v>902</v>
      </c>
    </row>
    <row r="498" spans="1:20" ht="47.25" x14ac:dyDescent="0.25">
      <c r="A498" s="30" t="s">
        <v>911</v>
      </c>
      <c r="B498" s="66" t="s">
        <v>914</v>
      </c>
      <c r="C498" s="81" t="s">
        <v>915</v>
      </c>
      <c r="D498" s="33">
        <v>112.34870461999998</v>
      </c>
      <c r="E498" s="42">
        <v>97.652669439999983</v>
      </c>
      <c r="F498" s="33">
        <v>14.696035179999996</v>
      </c>
      <c r="G498" s="33">
        <f>I498+K498+M498+O498</f>
        <v>14.696035179999992</v>
      </c>
      <c r="H498" s="33">
        <f>J498+L498+N498+P498</f>
        <v>0.51817630999999997</v>
      </c>
      <c r="I498" s="33">
        <v>14.696035179999992</v>
      </c>
      <c r="J498" s="33">
        <v>0.51817630999999997</v>
      </c>
      <c r="K498" s="33">
        <v>0</v>
      </c>
      <c r="L498" s="33">
        <v>0</v>
      </c>
      <c r="M498" s="33">
        <v>0</v>
      </c>
      <c r="N498" s="33">
        <v>0</v>
      </c>
      <c r="O498" s="33">
        <v>0</v>
      </c>
      <c r="P498" s="33">
        <v>0</v>
      </c>
      <c r="Q498" s="33">
        <f>F498-H498</f>
        <v>14.177858869999996</v>
      </c>
      <c r="R498" s="33">
        <f>H498-(I498)</f>
        <v>-14.177858869999993</v>
      </c>
      <c r="S498" s="34">
        <f t="shared" si="145"/>
        <v>-0.96474040081877377</v>
      </c>
      <c r="T498" s="35" t="s">
        <v>75</v>
      </c>
    </row>
    <row r="499" spans="1:20" ht="31.5" x14ac:dyDescent="0.25">
      <c r="A499" s="23" t="s">
        <v>916</v>
      </c>
      <c r="B499" s="28" t="s">
        <v>123</v>
      </c>
      <c r="C499" s="25" t="s">
        <v>32</v>
      </c>
      <c r="D499" s="26">
        <f t="shared" ref="D499:R499" si="146">D500+D504+D505+D506</f>
        <v>648.55945254020003</v>
      </c>
      <c r="E499" s="26">
        <f t="shared" si="146"/>
        <v>169.85673765599998</v>
      </c>
      <c r="F499" s="26">
        <f t="shared" si="146"/>
        <v>478.70271488419996</v>
      </c>
      <c r="G499" s="26">
        <f t="shared" si="146"/>
        <v>199.66065276799998</v>
      </c>
      <c r="H499" s="26">
        <f t="shared" si="146"/>
        <v>45.731240490000005</v>
      </c>
      <c r="I499" s="26">
        <f t="shared" si="146"/>
        <v>14.167647885999994</v>
      </c>
      <c r="J499" s="26">
        <f t="shared" si="146"/>
        <v>45.731240490000005</v>
      </c>
      <c r="K499" s="26">
        <f t="shared" si="146"/>
        <v>83.387557822999995</v>
      </c>
      <c r="L499" s="26">
        <f t="shared" si="146"/>
        <v>0</v>
      </c>
      <c r="M499" s="26">
        <f t="shared" si="146"/>
        <v>64.853828418000006</v>
      </c>
      <c r="N499" s="26">
        <f t="shared" si="146"/>
        <v>0</v>
      </c>
      <c r="O499" s="26">
        <f t="shared" si="146"/>
        <v>37.251618640999972</v>
      </c>
      <c r="P499" s="26">
        <f t="shared" si="146"/>
        <v>0</v>
      </c>
      <c r="Q499" s="26">
        <f t="shared" si="146"/>
        <v>449.3226166842</v>
      </c>
      <c r="R499" s="26">
        <f t="shared" si="146"/>
        <v>15.212450314000005</v>
      </c>
      <c r="S499" s="27">
        <f t="shared" si="145"/>
        <v>1.073745651812285</v>
      </c>
      <c r="T499" s="10" t="s">
        <v>33</v>
      </c>
    </row>
    <row r="500" spans="1:20" ht="47.25" x14ac:dyDescent="0.25">
      <c r="A500" s="23" t="s">
        <v>917</v>
      </c>
      <c r="B500" s="28" t="s">
        <v>125</v>
      </c>
      <c r="C500" s="25" t="s">
        <v>32</v>
      </c>
      <c r="D500" s="26">
        <f t="shared" ref="D500:R500" si="147">SUM(D501:D503)</f>
        <v>198.136088352</v>
      </c>
      <c r="E500" s="26">
        <f t="shared" si="147"/>
        <v>28.768560309999998</v>
      </c>
      <c r="F500" s="26">
        <f t="shared" si="147"/>
        <v>169.36752804199998</v>
      </c>
      <c r="G500" s="26">
        <f t="shared" si="147"/>
        <v>145.83179136599998</v>
      </c>
      <c r="H500" s="26">
        <f t="shared" si="147"/>
        <v>13.03361129</v>
      </c>
      <c r="I500" s="26">
        <f t="shared" si="147"/>
        <v>5.9009999999999998</v>
      </c>
      <c r="J500" s="26">
        <f t="shared" si="147"/>
        <v>13.03361129</v>
      </c>
      <c r="K500" s="26">
        <f t="shared" si="147"/>
        <v>74.722790990999997</v>
      </c>
      <c r="L500" s="26">
        <f t="shared" si="147"/>
        <v>0</v>
      </c>
      <c r="M500" s="26">
        <f t="shared" si="147"/>
        <v>47.363635982000005</v>
      </c>
      <c r="N500" s="26">
        <f t="shared" si="147"/>
        <v>0</v>
      </c>
      <c r="O500" s="26">
        <f t="shared" si="147"/>
        <v>17.844364392999978</v>
      </c>
      <c r="P500" s="26">
        <f t="shared" si="147"/>
        <v>0</v>
      </c>
      <c r="Q500" s="26">
        <f t="shared" si="147"/>
        <v>156.33391675199999</v>
      </c>
      <c r="R500" s="26">
        <f t="shared" si="147"/>
        <v>7.1326112899999998</v>
      </c>
      <c r="S500" s="27">
        <f t="shared" si="145"/>
        <v>1.2087123013048635</v>
      </c>
      <c r="T500" s="10" t="s">
        <v>33</v>
      </c>
    </row>
    <row r="501" spans="1:20" ht="31.5" customHeight="1" x14ac:dyDescent="0.25">
      <c r="A501" s="44" t="s">
        <v>917</v>
      </c>
      <c r="B501" s="76" t="s">
        <v>918</v>
      </c>
      <c r="C501" s="83" t="s">
        <v>919</v>
      </c>
      <c r="D501" s="48">
        <v>98.525195399999987</v>
      </c>
      <c r="E501" s="48">
        <v>0</v>
      </c>
      <c r="F501" s="48">
        <v>98.525195399999987</v>
      </c>
      <c r="G501" s="48">
        <f t="shared" ref="G501:H503" si="148">I501+K501+M501+O501</f>
        <v>96.175195399999993</v>
      </c>
      <c r="H501" s="48">
        <f t="shared" si="148"/>
        <v>13.03361129</v>
      </c>
      <c r="I501" s="48">
        <v>5.9009999999999998</v>
      </c>
      <c r="J501" s="48">
        <v>13.03361129</v>
      </c>
      <c r="K501" s="48">
        <v>65.725913000000006</v>
      </c>
      <c r="L501" s="48">
        <v>0</v>
      </c>
      <c r="M501" s="48">
        <v>20.173580000000001</v>
      </c>
      <c r="N501" s="48">
        <v>0</v>
      </c>
      <c r="O501" s="48">
        <v>4.3747023999999897</v>
      </c>
      <c r="P501" s="48">
        <v>0</v>
      </c>
      <c r="Q501" s="48">
        <f>F501-H501</f>
        <v>85.491584109999991</v>
      </c>
      <c r="R501" s="48">
        <f>H501-(I501)</f>
        <v>7.1326112899999998</v>
      </c>
      <c r="S501" s="50">
        <f t="shared" si="145"/>
        <v>1.2087123013048635</v>
      </c>
      <c r="T501" s="51" t="s">
        <v>174</v>
      </c>
    </row>
    <row r="502" spans="1:20" ht="63" x14ac:dyDescent="0.25">
      <c r="A502" s="44" t="s">
        <v>917</v>
      </c>
      <c r="B502" s="76" t="s">
        <v>920</v>
      </c>
      <c r="C502" s="83" t="s">
        <v>921</v>
      </c>
      <c r="D502" s="48">
        <v>27.253799999999998</v>
      </c>
      <c r="E502" s="48">
        <v>2.3999999999999986</v>
      </c>
      <c r="F502" s="48">
        <v>24.8538</v>
      </c>
      <c r="G502" s="48">
        <f t="shared" si="148"/>
        <v>23.8538</v>
      </c>
      <c r="H502" s="48">
        <f t="shared" si="148"/>
        <v>0</v>
      </c>
      <c r="I502" s="48">
        <v>0</v>
      </c>
      <c r="J502" s="48">
        <v>0</v>
      </c>
      <c r="K502" s="48">
        <v>3.1761999999999997</v>
      </c>
      <c r="L502" s="48">
        <v>0</v>
      </c>
      <c r="M502" s="48">
        <v>12.666700000000001</v>
      </c>
      <c r="N502" s="48">
        <v>0</v>
      </c>
      <c r="O502" s="48">
        <v>8.0108999999999977</v>
      </c>
      <c r="P502" s="48">
        <v>0</v>
      </c>
      <c r="Q502" s="48">
        <f>F502-H502</f>
        <v>24.8538</v>
      </c>
      <c r="R502" s="48">
        <f>H502-(I502)</f>
        <v>0</v>
      </c>
      <c r="S502" s="50">
        <v>0</v>
      </c>
      <c r="T502" s="51" t="s">
        <v>33</v>
      </c>
    </row>
    <row r="503" spans="1:20" ht="47.25" x14ac:dyDescent="0.25">
      <c r="A503" s="30" t="s">
        <v>917</v>
      </c>
      <c r="B503" s="31" t="s">
        <v>922</v>
      </c>
      <c r="C503" s="32" t="s">
        <v>923</v>
      </c>
      <c r="D503" s="33">
        <v>72.357092952000002</v>
      </c>
      <c r="E503" s="33">
        <v>26.368560309999999</v>
      </c>
      <c r="F503" s="33">
        <v>45.988532642000003</v>
      </c>
      <c r="G503" s="33">
        <f t="shared" si="148"/>
        <v>25.802795965999991</v>
      </c>
      <c r="H503" s="33">
        <f t="shared" si="148"/>
        <v>0</v>
      </c>
      <c r="I503" s="33">
        <v>0</v>
      </c>
      <c r="J503" s="33">
        <v>0</v>
      </c>
      <c r="K503" s="33">
        <v>5.8206779909999993</v>
      </c>
      <c r="L503" s="33">
        <v>0</v>
      </c>
      <c r="M503" s="33">
        <v>14.523355982000002</v>
      </c>
      <c r="N503" s="33">
        <v>0</v>
      </c>
      <c r="O503" s="33">
        <v>5.4587619929999889</v>
      </c>
      <c r="P503" s="33">
        <v>0</v>
      </c>
      <c r="Q503" s="33">
        <f>F503-H503</f>
        <v>45.988532642000003</v>
      </c>
      <c r="R503" s="33">
        <f>H503-(I503)</f>
        <v>0</v>
      </c>
      <c r="S503" s="34">
        <v>0</v>
      </c>
      <c r="T503" s="35" t="s">
        <v>33</v>
      </c>
    </row>
    <row r="504" spans="1:20" ht="47.25" x14ac:dyDescent="0.25">
      <c r="A504" s="23" t="s">
        <v>924</v>
      </c>
      <c r="B504" s="28" t="s">
        <v>150</v>
      </c>
      <c r="C504" s="25" t="s">
        <v>32</v>
      </c>
      <c r="D504" s="26">
        <v>0</v>
      </c>
      <c r="E504" s="26">
        <v>0</v>
      </c>
      <c r="F504" s="26">
        <v>0</v>
      </c>
      <c r="G504" s="26">
        <v>0</v>
      </c>
      <c r="H504" s="26">
        <v>0</v>
      </c>
      <c r="I504" s="26">
        <v>0</v>
      </c>
      <c r="J504" s="26">
        <v>0</v>
      </c>
      <c r="K504" s="26">
        <v>0</v>
      </c>
      <c r="L504" s="26">
        <v>0</v>
      </c>
      <c r="M504" s="26">
        <v>0</v>
      </c>
      <c r="N504" s="26">
        <v>0</v>
      </c>
      <c r="O504" s="26">
        <v>0</v>
      </c>
      <c r="P504" s="26">
        <v>0</v>
      </c>
      <c r="Q504" s="26">
        <v>0</v>
      </c>
      <c r="R504" s="26">
        <v>0</v>
      </c>
      <c r="S504" s="27">
        <v>0</v>
      </c>
      <c r="T504" s="10" t="s">
        <v>33</v>
      </c>
    </row>
    <row r="505" spans="1:20" ht="47.25" x14ac:dyDescent="0.25">
      <c r="A505" s="23" t="s">
        <v>925</v>
      </c>
      <c r="B505" s="28" t="s">
        <v>152</v>
      </c>
      <c r="C505" s="25" t="s">
        <v>32</v>
      </c>
      <c r="D505" s="26">
        <v>0</v>
      </c>
      <c r="E505" s="26">
        <v>0</v>
      </c>
      <c r="F505" s="26">
        <v>0</v>
      </c>
      <c r="G505" s="26">
        <v>0</v>
      </c>
      <c r="H505" s="26">
        <v>0</v>
      </c>
      <c r="I505" s="26">
        <v>0</v>
      </c>
      <c r="J505" s="26">
        <v>0</v>
      </c>
      <c r="K505" s="26">
        <v>0</v>
      </c>
      <c r="L505" s="26">
        <v>0</v>
      </c>
      <c r="M505" s="26">
        <v>0</v>
      </c>
      <c r="N505" s="26">
        <v>0</v>
      </c>
      <c r="O505" s="26">
        <v>0</v>
      </c>
      <c r="P505" s="26">
        <v>0</v>
      </c>
      <c r="Q505" s="26">
        <v>0</v>
      </c>
      <c r="R505" s="26">
        <v>0</v>
      </c>
      <c r="S505" s="27">
        <v>0</v>
      </c>
      <c r="T505" s="10" t="s">
        <v>33</v>
      </c>
    </row>
    <row r="506" spans="1:20" ht="47.25" x14ac:dyDescent="0.25">
      <c r="A506" s="23" t="s">
        <v>926</v>
      </c>
      <c r="B506" s="28" t="s">
        <v>184</v>
      </c>
      <c r="C506" s="25" t="s">
        <v>32</v>
      </c>
      <c r="D506" s="26">
        <f t="shared" ref="D506:R506" si="149">SUM(D507:D523)</f>
        <v>450.42336418820003</v>
      </c>
      <c r="E506" s="26">
        <f t="shared" si="149"/>
        <v>141.08817734599998</v>
      </c>
      <c r="F506" s="26">
        <f t="shared" si="149"/>
        <v>309.33518684220002</v>
      </c>
      <c r="G506" s="26">
        <f t="shared" si="149"/>
        <v>53.828861401999994</v>
      </c>
      <c r="H506" s="26">
        <f t="shared" si="149"/>
        <v>32.697629200000002</v>
      </c>
      <c r="I506" s="26">
        <f t="shared" si="149"/>
        <v>8.2666478859999941</v>
      </c>
      <c r="J506" s="26">
        <f t="shared" si="149"/>
        <v>32.697629200000002</v>
      </c>
      <c r="K506" s="26">
        <f t="shared" si="149"/>
        <v>8.6647668319999998</v>
      </c>
      <c r="L506" s="26">
        <f t="shared" si="149"/>
        <v>0</v>
      </c>
      <c r="M506" s="26">
        <f t="shared" si="149"/>
        <v>17.490192435999997</v>
      </c>
      <c r="N506" s="26">
        <f t="shared" si="149"/>
        <v>0</v>
      </c>
      <c r="O506" s="26">
        <f t="shared" si="149"/>
        <v>19.407254247999994</v>
      </c>
      <c r="P506" s="26">
        <f t="shared" si="149"/>
        <v>0</v>
      </c>
      <c r="Q506" s="26">
        <f t="shared" si="149"/>
        <v>292.98869993220001</v>
      </c>
      <c r="R506" s="26">
        <f t="shared" si="149"/>
        <v>8.0798390240000053</v>
      </c>
      <c r="S506" s="27">
        <f t="shared" si="145"/>
        <v>0.97740210245118098</v>
      </c>
      <c r="T506" s="10" t="s">
        <v>33</v>
      </c>
    </row>
    <row r="507" spans="1:20" ht="47.25" x14ac:dyDescent="0.25">
      <c r="A507" s="44" t="s">
        <v>926</v>
      </c>
      <c r="B507" s="57" t="s">
        <v>927</v>
      </c>
      <c r="C507" s="75" t="s">
        <v>928</v>
      </c>
      <c r="D507" s="48">
        <v>64.950399030200003</v>
      </c>
      <c r="E507" s="47">
        <v>34.162748260000001</v>
      </c>
      <c r="F507" s="48">
        <v>30.787650770200006</v>
      </c>
      <c r="G507" s="48">
        <f t="shared" ref="G507:H522" si="150">I507+K507+M507+O507</f>
        <v>2.6023831299999967</v>
      </c>
      <c r="H507" s="48">
        <f t="shared" si="150"/>
        <v>1.3956767999999999</v>
      </c>
      <c r="I507" s="48">
        <v>2.6023831299999967</v>
      </c>
      <c r="J507" s="48">
        <v>1.3956767999999999</v>
      </c>
      <c r="K507" s="48">
        <v>0</v>
      </c>
      <c r="L507" s="48">
        <v>0</v>
      </c>
      <c r="M507" s="48">
        <v>0</v>
      </c>
      <c r="N507" s="48">
        <v>0</v>
      </c>
      <c r="O507" s="48">
        <v>0</v>
      </c>
      <c r="P507" s="48">
        <v>0</v>
      </c>
      <c r="Q507" s="48">
        <f>F507-H507</f>
        <v>29.391973970200006</v>
      </c>
      <c r="R507" s="48">
        <f>H507-(I507)</f>
        <v>-1.2067063299999967</v>
      </c>
      <c r="S507" s="50">
        <f t="shared" si="145"/>
        <v>-0.46369280375714633</v>
      </c>
      <c r="T507" s="51" t="s">
        <v>75</v>
      </c>
    </row>
    <row r="508" spans="1:20" ht="47.25" x14ac:dyDescent="0.25">
      <c r="A508" s="44" t="s">
        <v>926</v>
      </c>
      <c r="B508" s="57" t="s">
        <v>929</v>
      </c>
      <c r="C508" s="75" t="s">
        <v>930</v>
      </c>
      <c r="D508" s="48">
        <v>157.24565999999999</v>
      </c>
      <c r="E508" s="47">
        <v>38.896860929999988</v>
      </c>
      <c r="F508" s="48">
        <v>118.34879907</v>
      </c>
      <c r="G508" s="48">
        <f t="shared" si="150"/>
        <v>1.0106239999999997</v>
      </c>
      <c r="H508" s="48">
        <f t="shared" si="150"/>
        <v>0.57723720000000001</v>
      </c>
      <c r="I508" s="48">
        <v>1.0106239999999997</v>
      </c>
      <c r="J508" s="48">
        <v>0.57723720000000001</v>
      </c>
      <c r="K508" s="48">
        <v>0</v>
      </c>
      <c r="L508" s="48">
        <v>0</v>
      </c>
      <c r="M508" s="48">
        <v>0</v>
      </c>
      <c r="N508" s="48">
        <v>0</v>
      </c>
      <c r="O508" s="48">
        <v>0</v>
      </c>
      <c r="P508" s="48">
        <v>0</v>
      </c>
      <c r="Q508" s="48">
        <f>F508-H508</f>
        <v>117.77156187</v>
      </c>
      <c r="R508" s="48">
        <f>H508-(I508)</f>
        <v>-0.43338679999999974</v>
      </c>
      <c r="S508" s="50">
        <f t="shared" si="145"/>
        <v>-0.42883090051295025</v>
      </c>
      <c r="T508" s="51" t="s">
        <v>75</v>
      </c>
    </row>
    <row r="509" spans="1:20" ht="47.25" x14ac:dyDescent="0.25">
      <c r="A509" s="44" t="s">
        <v>926</v>
      </c>
      <c r="B509" s="102" t="s">
        <v>931</v>
      </c>
      <c r="C509" s="70" t="s">
        <v>932</v>
      </c>
      <c r="D509" s="48">
        <v>75.159344069999989</v>
      </c>
      <c r="E509" s="47">
        <v>30.180859240000004</v>
      </c>
      <c r="F509" s="48">
        <v>44.978484829999985</v>
      </c>
      <c r="G509" s="48">
        <f t="shared" si="150"/>
        <v>2.4</v>
      </c>
      <c r="H509" s="48">
        <f t="shared" si="150"/>
        <v>0</v>
      </c>
      <c r="I509" s="48">
        <v>0</v>
      </c>
      <c r="J509" s="48">
        <v>0</v>
      </c>
      <c r="K509" s="48">
        <v>0</v>
      </c>
      <c r="L509" s="48">
        <v>0</v>
      </c>
      <c r="M509" s="48">
        <v>0</v>
      </c>
      <c r="N509" s="48">
        <v>0</v>
      </c>
      <c r="O509" s="48">
        <v>2.4</v>
      </c>
      <c r="P509" s="48">
        <v>0</v>
      </c>
      <c r="Q509" s="48">
        <f>F509-H509</f>
        <v>44.978484829999985</v>
      </c>
      <c r="R509" s="48">
        <f>H509-(I509)</f>
        <v>0</v>
      </c>
      <c r="S509" s="50">
        <v>0</v>
      </c>
      <c r="T509" s="51" t="s">
        <v>33</v>
      </c>
    </row>
    <row r="510" spans="1:20" ht="31.5" x14ac:dyDescent="0.25">
      <c r="A510" s="52" t="s">
        <v>926</v>
      </c>
      <c r="B510" s="65" t="s">
        <v>933</v>
      </c>
      <c r="C510" s="99" t="s">
        <v>934</v>
      </c>
      <c r="D510" s="48" t="s">
        <v>33</v>
      </c>
      <c r="E510" s="47" t="s">
        <v>33</v>
      </c>
      <c r="F510" s="48" t="s">
        <v>33</v>
      </c>
      <c r="G510" s="48" t="s">
        <v>33</v>
      </c>
      <c r="H510" s="48">
        <f t="shared" si="150"/>
        <v>2.0174698900000001</v>
      </c>
      <c r="I510" s="48" t="s">
        <v>33</v>
      </c>
      <c r="J510" s="48">
        <v>2.0174698900000001</v>
      </c>
      <c r="K510" s="48" t="s">
        <v>33</v>
      </c>
      <c r="L510" s="48">
        <v>0</v>
      </c>
      <c r="M510" s="48" t="s">
        <v>33</v>
      </c>
      <c r="N510" s="48">
        <v>0</v>
      </c>
      <c r="O510" s="48" t="s">
        <v>33</v>
      </c>
      <c r="P510" s="48">
        <v>0</v>
      </c>
      <c r="Q510" s="48" t="s">
        <v>33</v>
      </c>
      <c r="R510" s="48" t="s">
        <v>33</v>
      </c>
      <c r="S510" s="50" t="s">
        <v>33</v>
      </c>
      <c r="T510" s="51" t="s">
        <v>75</v>
      </c>
    </row>
    <row r="511" spans="1:20" ht="47.25" x14ac:dyDescent="0.25">
      <c r="A511" s="44" t="s">
        <v>926</v>
      </c>
      <c r="B511" s="102" t="s">
        <v>935</v>
      </c>
      <c r="C511" s="70" t="s">
        <v>936</v>
      </c>
      <c r="D511" s="48">
        <v>8.0653916759999991</v>
      </c>
      <c r="E511" s="47">
        <v>6.4784999999999995</v>
      </c>
      <c r="F511" s="48">
        <v>1.5868916759999996</v>
      </c>
      <c r="G511" s="48">
        <f t="shared" ref="G511:G520" si="151">I511+K511+M511+O511</f>
        <v>1.5868916759999994</v>
      </c>
      <c r="H511" s="48">
        <f t="shared" si="150"/>
        <v>6.5880000000000001</v>
      </c>
      <c r="I511" s="48">
        <v>1.5868916759999994</v>
      </c>
      <c r="J511" s="48">
        <v>6.5880000000000001</v>
      </c>
      <c r="K511" s="48">
        <v>0</v>
      </c>
      <c r="L511" s="48">
        <v>0</v>
      </c>
      <c r="M511" s="48">
        <v>0</v>
      </c>
      <c r="N511" s="48">
        <v>0</v>
      </c>
      <c r="O511" s="48">
        <v>0</v>
      </c>
      <c r="P511" s="48">
        <v>0</v>
      </c>
      <c r="Q511" s="48">
        <f t="shared" ref="Q511:Q520" si="152">F511-H511</f>
        <v>-5.0011083240000005</v>
      </c>
      <c r="R511" s="48">
        <f t="shared" ref="R511:R520" si="153">H511-(I511)</f>
        <v>5.0011083240000005</v>
      </c>
      <c r="S511" s="50">
        <f t="shared" ref="S511:S513" si="154">R511/(I511)</f>
        <v>3.1515121035898623</v>
      </c>
      <c r="T511" s="51" t="s">
        <v>75</v>
      </c>
    </row>
    <row r="512" spans="1:20" ht="31.5" x14ac:dyDescent="0.25">
      <c r="A512" s="44" t="s">
        <v>926</v>
      </c>
      <c r="B512" s="102" t="s">
        <v>937</v>
      </c>
      <c r="C512" s="70" t="s">
        <v>938</v>
      </c>
      <c r="D512" s="48">
        <v>2.7984490799999997</v>
      </c>
      <c r="E512" s="47">
        <v>2.2565</v>
      </c>
      <c r="F512" s="48">
        <v>0.54194907999999975</v>
      </c>
      <c r="G512" s="48">
        <f t="shared" si="151"/>
        <v>0.54194907999999986</v>
      </c>
      <c r="H512" s="48">
        <f t="shared" si="150"/>
        <v>1.40402158</v>
      </c>
      <c r="I512" s="48">
        <v>0.54194907999999986</v>
      </c>
      <c r="J512" s="48">
        <v>1.40402158</v>
      </c>
      <c r="K512" s="48">
        <v>0</v>
      </c>
      <c r="L512" s="48">
        <v>0</v>
      </c>
      <c r="M512" s="48">
        <v>0</v>
      </c>
      <c r="N512" s="48">
        <v>0</v>
      </c>
      <c r="O512" s="48">
        <v>0</v>
      </c>
      <c r="P512" s="48">
        <v>0</v>
      </c>
      <c r="Q512" s="48">
        <f t="shared" si="152"/>
        <v>-0.86207250000000024</v>
      </c>
      <c r="R512" s="48">
        <f t="shared" si="153"/>
        <v>0.86207250000000013</v>
      </c>
      <c r="S512" s="50">
        <f t="shared" si="154"/>
        <v>1.5906891104972452</v>
      </c>
      <c r="T512" s="51" t="s">
        <v>75</v>
      </c>
    </row>
    <row r="513" spans="1:20" ht="63" x14ac:dyDescent="0.25">
      <c r="A513" s="44" t="s">
        <v>926</v>
      </c>
      <c r="B513" s="77" t="s">
        <v>939</v>
      </c>
      <c r="C513" s="70" t="s">
        <v>940</v>
      </c>
      <c r="D513" s="59">
        <v>15.761407999999999</v>
      </c>
      <c r="E513" s="47">
        <v>14.236608</v>
      </c>
      <c r="F513" s="48">
        <v>1.524799999999999</v>
      </c>
      <c r="G513" s="48">
        <f t="shared" si="151"/>
        <v>1.5247999999999993</v>
      </c>
      <c r="H513" s="48">
        <f t="shared" si="150"/>
        <v>1.57274706</v>
      </c>
      <c r="I513" s="48">
        <v>1.5247999999999993</v>
      </c>
      <c r="J513" s="48">
        <v>1.57274706</v>
      </c>
      <c r="K513" s="48">
        <v>0</v>
      </c>
      <c r="L513" s="48">
        <v>0</v>
      </c>
      <c r="M513" s="48">
        <v>0</v>
      </c>
      <c r="N513" s="48">
        <v>0</v>
      </c>
      <c r="O513" s="48">
        <v>0</v>
      </c>
      <c r="P513" s="48">
        <v>0</v>
      </c>
      <c r="Q513" s="48">
        <f t="shared" si="152"/>
        <v>-4.7947060000000929E-2</v>
      </c>
      <c r="R513" s="48">
        <f t="shared" si="153"/>
        <v>4.7947060000000707E-2</v>
      </c>
      <c r="S513" s="50">
        <f t="shared" si="154"/>
        <v>3.1444818992655256E-2</v>
      </c>
      <c r="T513" s="51" t="s">
        <v>75</v>
      </c>
    </row>
    <row r="514" spans="1:20" ht="63" x14ac:dyDescent="0.25">
      <c r="A514" s="44" t="s">
        <v>926</v>
      </c>
      <c r="B514" s="77" t="s">
        <v>941</v>
      </c>
      <c r="C514" s="70" t="s">
        <v>942</v>
      </c>
      <c r="D514" s="59">
        <v>4.8550550299999999</v>
      </c>
      <c r="E514" s="47">
        <v>0.82992147599999999</v>
      </c>
      <c r="F514" s="48">
        <v>4.0251335539999999</v>
      </c>
      <c r="G514" s="48">
        <f t="shared" si="151"/>
        <v>4.0251335539999999</v>
      </c>
      <c r="H514" s="48">
        <f t="shared" si="150"/>
        <v>0</v>
      </c>
      <c r="I514" s="48">
        <v>0</v>
      </c>
      <c r="J514" s="48">
        <v>0</v>
      </c>
      <c r="K514" s="48">
        <v>0.77255716099999994</v>
      </c>
      <c r="L514" s="48">
        <v>0</v>
      </c>
      <c r="M514" s="48">
        <v>1.920714322</v>
      </c>
      <c r="N514" s="48">
        <v>0</v>
      </c>
      <c r="O514" s="48">
        <v>1.331862071</v>
      </c>
      <c r="P514" s="48">
        <v>0</v>
      </c>
      <c r="Q514" s="48">
        <f t="shared" si="152"/>
        <v>4.0251335539999999</v>
      </c>
      <c r="R514" s="48">
        <f t="shared" si="153"/>
        <v>0</v>
      </c>
      <c r="S514" s="50">
        <v>0</v>
      </c>
      <c r="T514" s="51" t="s">
        <v>33</v>
      </c>
    </row>
    <row r="515" spans="1:20" ht="63" x14ac:dyDescent="0.25">
      <c r="A515" s="44" t="s">
        <v>926</v>
      </c>
      <c r="B515" s="77" t="s">
        <v>943</v>
      </c>
      <c r="C515" s="70" t="s">
        <v>944</v>
      </c>
      <c r="D515" s="59">
        <v>3.2312426680000002</v>
      </c>
      <c r="E515" s="47">
        <v>0.97957944000000019</v>
      </c>
      <c r="F515" s="48">
        <v>2.251663228</v>
      </c>
      <c r="G515" s="48">
        <f t="shared" si="151"/>
        <v>2.251663228</v>
      </c>
      <c r="H515" s="48">
        <f t="shared" si="150"/>
        <v>1.1910000000000001</v>
      </c>
      <c r="I515" s="48">
        <v>0</v>
      </c>
      <c r="J515" s="48">
        <v>1.1910000000000001</v>
      </c>
      <c r="K515" s="48">
        <v>0.43213533599999998</v>
      </c>
      <c r="L515" s="48">
        <v>0</v>
      </c>
      <c r="M515" s="48">
        <v>1.0745206719999998</v>
      </c>
      <c r="N515" s="48">
        <v>0</v>
      </c>
      <c r="O515" s="48">
        <v>0.74500722000000019</v>
      </c>
      <c r="P515" s="48">
        <v>0</v>
      </c>
      <c r="Q515" s="48">
        <f t="shared" si="152"/>
        <v>1.0606632279999999</v>
      </c>
      <c r="R515" s="48">
        <f t="shared" si="153"/>
        <v>1.1910000000000001</v>
      </c>
      <c r="S515" s="50">
        <v>1</v>
      </c>
      <c r="T515" s="51" t="s">
        <v>75</v>
      </c>
    </row>
    <row r="516" spans="1:20" ht="47.25" x14ac:dyDescent="0.25">
      <c r="A516" s="44" t="s">
        <v>926</v>
      </c>
      <c r="B516" s="77" t="s">
        <v>945</v>
      </c>
      <c r="C516" s="70" t="s">
        <v>946</v>
      </c>
      <c r="D516" s="59">
        <v>19.476969779999997</v>
      </c>
      <c r="E516" s="47">
        <v>0</v>
      </c>
      <c r="F516" s="48">
        <v>19.476969779999997</v>
      </c>
      <c r="G516" s="48">
        <f t="shared" si="151"/>
        <v>1.2</v>
      </c>
      <c r="H516" s="48">
        <f t="shared" si="150"/>
        <v>0</v>
      </c>
      <c r="I516" s="48">
        <v>0</v>
      </c>
      <c r="J516" s="48">
        <v>0</v>
      </c>
      <c r="K516" s="48">
        <v>0.24</v>
      </c>
      <c r="L516" s="48">
        <v>0</v>
      </c>
      <c r="M516" s="48">
        <v>0.96</v>
      </c>
      <c r="N516" s="48">
        <v>0</v>
      </c>
      <c r="O516" s="48">
        <v>0</v>
      </c>
      <c r="P516" s="48">
        <v>0</v>
      </c>
      <c r="Q516" s="48">
        <f t="shared" si="152"/>
        <v>19.476969779999997</v>
      </c>
      <c r="R516" s="48">
        <f t="shared" si="153"/>
        <v>0</v>
      </c>
      <c r="S516" s="50">
        <v>0</v>
      </c>
      <c r="T516" s="51" t="s">
        <v>33</v>
      </c>
    </row>
    <row r="517" spans="1:20" ht="110.25" x14ac:dyDescent="0.25">
      <c r="A517" s="44" t="s">
        <v>926</v>
      </c>
      <c r="B517" s="77" t="s">
        <v>947</v>
      </c>
      <c r="C517" s="70" t="s">
        <v>948</v>
      </c>
      <c r="D517" s="59">
        <v>29.566927688</v>
      </c>
      <c r="E517" s="47">
        <v>0</v>
      </c>
      <c r="F517" s="48">
        <v>29.566927688</v>
      </c>
      <c r="G517" s="48">
        <f t="shared" si="151"/>
        <v>17.840523063999999</v>
      </c>
      <c r="H517" s="48">
        <f t="shared" si="150"/>
        <v>2.3708737900000001</v>
      </c>
      <c r="I517" s="48">
        <v>0</v>
      </c>
      <c r="J517" s="48">
        <v>2.3708737900000001</v>
      </c>
      <c r="K517" s="48">
        <v>4.5654426480000003</v>
      </c>
      <c r="L517" s="48">
        <v>0</v>
      </c>
      <c r="M517" s="48">
        <v>6.7854426480000001</v>
      </c>
      <c r="N517" s="48">
        <v>0</v>
      </c>
      <c r="O517" s="48">
        <v>6.4896377679999979</v>
      </c>
      <c r="P517" s="48">
        <v>0</v>
      </c>
      <c r="Q517" s="48">
        <f t="shared" si="152"/>
        <v>27.196053897999999</v>
      </c>
      <c r="R517" s="48">
        <f t="shared" si="153"/>
        <v>2.3708737900000001</v>
      </c>
      <c r="S517" s="50">
        <v>1</v>
      </c>
      <c r="T517" s="51" t="s">
        <v>902</v>
      </c>
    </row>
    <row r="518" spans="1:20" ht="78.75" x14ac:dyDescent="0.25">
      <c r="A518" s="44" t="s">
        <v>926</v>
      </c>
      <c r="B518" s="77" t="s">
        <v>949</v>
      </c>
      <c r="C518" s="70" t="s">
        <v>950</v>
      </c>
      <c r="D518" s="59">
        <v>18.031458483999998</v>
      </c>
      <c r="E518" s="47">
        <v>0</v>
      </c>
      <c r="F518" s="48">
        <v>18.031458483999998</v>
      </c>
      <c r="G518" s="48">
        <f t="shared" si="151"/>
        <v>7.4637978819999997</v>
      </c>
      <c r="H518" s="48">
        <f t="shared" si="150"/>
        <v>0</v>
      </c>
      <c r="I518" s="48">
        <v>0</v>
      </c>
      <c r="J518" s="48">
        <v>0</v>
      </c>
      <c r="K518" s="48">
        <v>1.432231687</v>
      </c>
      <c r="L518" s="48">
        <v>0</v>
      </c>
      <c r="M518" s="48">
        <v>3.0953947939999997</v>
      </c>
      <c r="N518" s="48">
        <v>0</v>
      </c>
      <c r="O518" s="48">
        <v>2.9361714010000002</v>
      </c>
      <c r="P518" s="48">
        <v>0</v>
      </c>
      <c r="Q518" s="48">
        <f t="shared" si="152"/>
        <v>18.031458483999998</v>
      </c>
      <c r="R518" s="48">
        <f t="shared" si="153"/>
        <v>0</v>
      </c>
      <c r="S518" s="50">
        <v>0</v>
      </c>
      <c r="T518" s="51" t="s">
        <v>33</v>
      </c>
    </row>
    <row r="519" spans="1:20" ht="31.5" x14ac:dyDescent="0.25">
      <c r="A519" s="44" t="s">
        <v>926</v>
      </c>
      <c r="B519" s="77" t="s">
        <v>951</v>
      </c>
      <c r="C519" s="70" t="s">
        <v>952</v>
      </c>
      <c r="D519" s="59">
        <v>27.643658681999998</v>
      </c>
      <c r="E519" s="47">
        <v>0</v>
      </c>
      <c r="F519" s="48">
        <v>27.643658681999998</v>
      </c>
      <c r="G519" s="48">
        <f t="shared" si="151"/>
        <v>0.81029578800000002</v>
      </c>
      <c r="H519" s="48">
        <f t="shared" si="150"/>
        <v>0</v>
      </c>
      <c r="I519" s="48">
        <v>0</v>
      </c>
      <c r="J519" s="48">
        <v>0</v>
      </c>
      <c r="K519" s="48">
        <v>0</v>
      </c>
      <c r="L519" s="48">
        <v>0</v>
      </c>
      <c r="M519" s="48">
        <v>0</v>
      </c>
      <c r="N519" s="48">
        <v>0</v>
      </c>
      <c r="O519" s="48">
        <v>0.81029578800000002</v>
      </c>
      <c r="P519" s="48">
        <v>0</v>
      </c>
      <c r="Q519" s="48">
        <f t="shared" si="152"/>
        <v>27.643658681999998</v>
      </c>
      <c r="R519" s="48">
        <f t="shared" si="153"/>
        <v>0</v>
      </c>
      <c r="S519" s="50">
        <v>0</v>
      </c>
      <c r="T519" s="51" t="s">
        <v>33</v>
      </c>
    </row>
    <row r="520" spans="1:20" ht="52.5" customHeight="1" x14ac:dyDescent="0.25">
      <c r="A520" s="44" t="s">
        <v>926</v>
      </c>
      <c r="B520" s="77" t="s">
        <v>953</v>
      </c>
      <c r="C520" s="70" t="s">
        <v>954</v>
      </c>
      <c r="D520" s="59">
        <v>11.970799999999999</v>
      </c>
      <c r="E520" s="47">
        <v>2.4000000000000004</v>
      </c>
      <c r="F520" s="48">
        <v>9.5707999999999984</v>
      </c>
      <c r="G520" s="48">
        <f t="shared" si="151"/>
        <v>9.5707999999999984</v>
      </c>
      <c r="H520" s="48">
        <f t="shared" si="150"/>
        <v>0.11893048000000001</v>
      </c>
      <c r="I520" s="48">
        <v>0</v>
      </c>
      <c r="J520" s="48">
        <v>0.11893048000000001</v>
      </c>
      <c r="K520" s="48">
        <v>1.2224000000000002</v>
      </c>
      <c r="L520" s="48">
        <v>0</v>
      </c>
      <c r="M520" s="48">
        <v>3.6541199999999998</v>
      </c>
      <c r="N520" s="48">
        <v>0</v>
      </c>
      <c r="O520" s="48">
        <v>4.6942799999999982</v>
      </c>
      <c r="P520" s="48">
        <v>0</v>
      </c>
      <c r="Q520" s="48">
        <f t="shared" si="152"/>
        <v>9.4518695199999989</v>
      </c>
      <c r="R520" s="48">
        <f t="shared" si="153"/>
        <v>0.11893048000000001</v>
      </c>
      <c r="S520" s="50">
        <v>1</v>
      </c>
      <c r="T520" s="51" t="s">
        <v>75</v>
      </c>
    </row>
    <row r="521" spans="1:20" ht="52.5" customHeight="1" x14ac:dyDescent="0.25">
      <c r="A521" s="52" t="s">
        <v>926</v>
      </c>
      <c r="B521" s="65" t="s">
        <v>955</v>
      </c>
      <c r="C521" s="103" t="s">
        <v>956</v>
      </c>
      <c r="D521" s="59" t="s">
        <v>33</v>
      </c>
      <c r="E521" s="47" t="s">
        <v>33</v>
      </c>
      <c r="F521" s="48" t="s">
        <v>33</v>
      </c>
      <c r="G521" s="48" t="s">
        <v>33</v>
      </c>
      <c r="H521" s="48">
        <f t="shared" si="150"/>
        <v>2.2096280699999999</v>
      </c>
      <c r="I521" s="48" t="s">
        <v>33</v>
      </c>
      <c r="J521" s="48">
        <v>2.2096280699999999</v>
      </c>
      <c r="K521" s="48" t="s">
        <v>33</v>
      </c>
      <c r="L521" s="48">
        <v>0</v>
      </c>
      <c r="M521" s="48" t="s">
        <v>33</v>
      </c>
      <c r="N521" s="48">
        <v>0</v>
      </c>
      <c r="O521" s="48" t="s">
        <v>33</v>
      </c>
      <c r="P521" s="48">
        <v>0</v>
      </c>
      <c r="Q521" s="48" t="s">
        <v>33</v>
      </c>
      <c r="R521" s="48" t="s">
        <v>33</v>
      </c>
      <c r="S521" s="50" t="s">
        <v>33</v>
      </c>
      <c r="T521" s="51" t="s">
        <v>116</v>
      </c>
    </row>
    <row r="522" spans="1:20" ht="41.25" customHeight="1" x14ac:dyDescent="0.25">
      <c r="A522" s="52" t="s">
        <v>926</v>
      </c>
      <c r="B522" s="65" t="s">
        <v>957</v>
      </c>
      <c r="C522" s="103" t="s">
        <v>958</v>
      </c>
      <c r="D522" s="59" t="s">
        <v>33</v>
      </c>
      <c r="E522" s="47" t="s">
        <v>33</v>
      </c>
      <c r="F522" s="48" t="s">
        <v>33</v>
      </c>
      <c r="G522" s="48" t="s">
        <v>33</v>
      </c>
      <c r="H522" s="48">
        <f t="shared" si="150"/>
        <v>12.12404433</v>
      </c>
      <c r="I522" s="48" t="s">
        <v>33</v>
      </c>
      <c r="J522" s="48">
        <v>12.12404433</v>
      </c>
      <c r="K522" s="48" t="s">
        <v>33</v>
      </c>
      <c r="L522" s="48">
        <v>0</v>
      </c>
      <c r="M522" s="48" t="s">
        <v>33</v>
      </c>
      <c r="N522" s="48">
        <v>0</v>
      </c>
      <c r="O522" s="48" t="s">
        <v>33</v>
      </c>
      <c r="P522" s="48">
        <v>0</v>
      </c>
      <c r="Q522" s="48" t="s">
        <v>33</v>
      </c>
      <c r="R522" s="48" t="s">
        <v>33</v>
      </c>
      <c r="S522" s="50" t="s">
        <v>33</v>
      </c>
      <c r="T522" s="51" t="s">
        <v>75</v>
      </c>
    </row>
    <row r="523" spans="1:20" ht="47.25" x14ac:dyDescent="0.25">
      <c r="A523" s="30" t="s">
        <v>926</v>
      </c>
      <c r="B523" s="40" t="s">
        <v>959</v>
      </c>
      <c r="C523" s="41" t="s">
        <v>960</v>
      </c>
      <c r="D523" s="63">
        <v>11.666600000000001</v>
      </c>
      <c r="E523" s="42">
        <v>10.666600000000001</v>
      </c>
      <c r="F523" s="33">
        <v>1</v>
      </c>
      <c r="G523" s="33">
        <f>I523+K523+M523+O523</f>
        <v>1</v>
      </c>
      <c r="H523" s="33">
        <f t="shared" ref="H523" si="155">J523+L523+N523+P523</f>
        <v>1.1279999999999999</v>
      </c>
      <c r="I523" s="33">
        <v>1</v>
      </c>
      <c r="J523" s="33">
        <v>1.1279999999999999</v>
      </c>
      <c r="K523" s="33">
        <v>0</v>
      </c>
      <c r="L523" s="33">
        <v>0</v>
      </c>
      <c r="M523" s="33">
        <v>0</v>
      </c>
      <c r="N523" s="33">
        <v>0</v>
      </c>
      <c r="O523" s="33">
        <v>0</v>
      </c>
      <c r="P523" s="33">
        <v>0</v>
      </c>
      <c r="Q523" s="33">
        <f>F523-H523</f>
        <v>-0.12799999999999989</v>
      </c>
      <c r="R523" s="33">
        <f>H523-(I523)</f>
        <v>0.12799999999999989</v>
      </c>
      <c r="S523" s="34">
        <f t="shared" ref="S523:S535" si="156">R523/(I523)</f>
        <v>0.12799999999999989</v>
      </c>
      <c r="T523" s="35" t="s">
        <v>75</v>
      </c>
    </row>
    <row r="524" spans="1:20" ht="47.25" x14ac:dyDescent="0.25">
      <c r="A524" s="23" t="s">
        <v>961</v>
      </c>
      <c r="B524" s="28" t="s">
        <v>263</v>
      </c>
      <c r="C524" s="25" t="s">
        <v>32</v>
      </c>
      <c r="D524" s="26">
        <f t="shared" ref="D524:R524" si="157">D525</f>
        <v>0</v>
      </c>
      <c r="E524" s="26">
        <f t="shared" si="157"/>
        <v>0</v>
      </c>
      <c r="F524" s="26">
        <f t="shared" si="157"/>
        <v>0</v>
      </c>
      <c r="G524" s="26">
        <f t="shared" si="157"/>
        <v>0</v>
      </c>
      <c r="H524" s="26">
        <f t="shared" si="157"/>
        <v>0</v>
      </c>
      <c r="I524" s="26">
        <f t="shared" si="157"/>
        <v>0</v>
      </c>
      <c r="J524" s="26">
        <f t="shared" si="157"/>
        <v>0</v>
      </c>
      <c r="K524" s="26">
        <f t="shared" si="157"/>
        <v>0</v>
      </c>
      <c r="L524" s="26">
        <f t="shared" si="157"/>
        <v>0</v>
      </c>
      <c r="M524" s="26">
        <f t="shared" si="157"/>
        <v>0</v>
      </c>
      <c r="N524" s="26">
        <f t="shared" si="157"/>
        <v>0</v>
      </c>
      <c r="O524" s="26">
        <f t="shared" si="157"/>
        <v>0</v>
      </c>
      <c r="P524" s="26">
        <f t="shared" si="157"/>
        <v>0</v>
      </c>
      <c r="Q524" s="26">
        <f t="shared" si="157"/>
        <v>0</v>
      </c>
      <c r="R524" s="26">
        <f t="shared" si="157"/>
        <v>0</v>
      </c>
      <c r="S524" s="27">
        <v>0</v>
      </c>
      <c r="T524" s="10" t="s">
        <v>33</v>
      </c>
    </row>
    <row r="525" spans="1:20" ht="31.5" x14ac:dyDescent="0.25">
      <c r="A525" s="23" t="s">
        <v>962</v>
      </c>
      <c r="B525" s="28" t="s">
        <v>271</v>
      </c>
      <c r="C525" s="25" t="s">
        <v>32</v>
      </c>
      <c r="D525" s="26">
        <v>0</v>
      </c>
      <c r="E525" s="26">
        <f t="shared" ref="E525:R525" si="158">E526+E527</f>
        <v>0</v>
      </c>
      <c r="F525" s="26">
        <f t="shared" si="158"/>
        <v>0</v>
      </c>
      <c r="G525" s="26">
        <f t="shared" si="158"/>
        <v>0</v>
      </c>
      <c r="H525" s="39">
        <f t="shared" si="158"/>
        <v>0</v>
      </c>
      <c r="I525" s="26">
        <f t="shared" si="158"/>
        <v>0</v>
      </c>
      <c r="J525" s="26">
        <f t="shared" si="158"/>
        <v>0</v>
      </c>
      <c r="K525" s="26">
        <f t="shared" si="158"/>
        <v>0</v>
      </c>
      <c r="L525" s="26">
        <f t="shared" si="158"/>
        <v>0</v>
      </c>
      <c r="M525" s="26">
        <f t="shared" si="158"/>
        <v>0</v>
      </c>
      <c r="N525" s="26">
        <f t="shared" si="158"/>
        <v>0</v>
      </c>
      <c r="O525" s="26">
        <f t="shared" si="158"/>
        <v>0</v>
      </c>
      <c r="P525" s="26">
        <f t="shared" si="158"/>
        <v>0</v>
      </c>
      <c r="Q525" s="26">
        <f t="shared" si="158"/>
        <v>0</v>
      </c>
      <c r="R525" s="26">
        <f t="shared" si="158"/>
        <v>0</v>
      </c>
      <c r="S525" s="27">
        <v>0</v>
      </c>
      <c r="T525" s="10" t="s">
        <v>33</v>
      </c>
    </row>
    <row r="526" spans="1:20" ht="63" x14ac:dyDescent="0.25">
      <c r="A526" s="23" t="s">
        <v>963</v>
      </c>
      <c r="B526" s="28" t="s">
        <v>267</v>
      </c>
      <c r="C526" s="25" t="s">
        <v>32</v>
      </c>
      <c r="D526" s="26">
        <v>0</v>
      </c>
      <c r="E526" s="26">
        <v>0</v>
      </c>
      <c r="F526" s="26">
        <v>0</v>
      </c>
      <c r="G526" s="26">
        <v>0</v>
      </c>
      <c r="H526" s="39">
        <v>0</v>
      </c>
      <c r="I526" s="26">
        <v>0</v>
      </c>
      <c r="J526" s="26">
        <v>0</v>
      </c>
      <c r="K526" s="26">
        <v>0</v>
      </c>
      <c r="L526" s="26">
        <v>0</v>
      </c>
      <c r="M526" s="26">
        <v>0</v>
      </c>
      <c r="N526" s="26">
        <v>0</v>
      </c>
      <c r="O526" s="26">
        <v>0</v>
      </c>
      <c r="P526" s="26">
        <v>0</v>
      </c>
      <c r="Q526" s="26">
        <v>0</v>
      </c>
      <c r="R526" s="26">
        <v>0</v>
      </c>
      <c r="S526" s="27">
        <v>0</v>
      </c>
      <c r="T526" s="10" t="s">
        <v>33</v>
      </c>
    </row>
    <row r="527" spans="1:20" ht="63" x14ac:dyDescent="0.25">
      <c r="A527" s="23" t="s">
        <v>964</v>
      </c>
      <c r="B527" s="28" t="s">
        <v>269</v>
      </c>
      <c r="C527" s="25" t="s">
        <v>32</v>
      </c>
      <c r="D527" s="26">
        <v>0</v>
      </c>
      <c r="E527" s="26">
        <v>0</v>
      </c>
      <c r="F527" s="26">
        <v>0</v>
      </c>
      <c r="G527" s="26">
        <v>0</v>
      </c>
      <c r="H527" s="39">
        <v>0</v>
      </c>
      <c r="I527" s="26">
        <v>0</v>
      </c>
      <c r="J527" s="26">
        <v>0</v>
      </c>
      <c r="K527" s="26">
        <v>0</v>
      </c>
      <c r="L527" s="26">
        <v>0</v>
      </c>
      <c r="M527" s="26">
        <v>0</v>
      </c>
      <c r="N527" s="26">
        <v>0</v>
      </c>
      <c r="O527" s="26">
        <v>0</v>
      </c>
      <c r="P527" s="26">
        <v>0</v>
      </c>
      <c r="Q527" s="26">
        <v>0</v>
      </c>
      <c r="R527" s="26">
        <v>0</v>
      </c>
      <c r="S527" s="27">
        <v>0</v>
      </c>
      <c r="T527" s="10" t="s">
        <v>33</v>
      </c>
    </row>
    <row r="528" spans="1:20" ht="31.5" x14ac:dyDescent="0.25">
      <c r="A528" s="23" t="s">
        <v>965</v>
      </c>
      <c r="B528" s="28" t="s">
        <v>271</v>
      </c>
      <c r="C528" s="25" t="s">
        <v>32</v>
      </c>
      <c r="D528" s="26">
        <v>0</v>
      </c>
      <c r="E528" s="26">
        <v>0</v>
      </c>
      <c r="F528" s="26">
        <v>0</v>
      </c>
      <c r="G528" s="26">
        <v>0</v>
      </c>
      <c r="H528" s="39">
        <v>0</v>
      </c>
      <c r="I528" s="26">
        <v>0</v>
      </c>
      <c r="J528" s="26">
        <v>0</v>
      </c>
      <c r="K528" s="26">
        <v>0</v>
      </c>
      <c r="L528" s="26">
        <v>0</v>
      </c>
      <c r="M528" s="26">
        <v>0</v>
      </c>
      <c r="N528" s="26">
        <v>0</v>
      </c>
      <c r="O528" s="26">
        <v>0</v>
      </c>
      <c r="P528" s="26">
        <v>0</v>
      </c>
      <c r="Q528" s="26">
        <v>0</v>
      </c>
      <c r="R528" s="26">
        <v>0</v>
      </c>
      <c r="S528" s="27">
        <v>0</v>
      </c>
      <c r="T528" s="10" t="s">
        <v>33</v>
      </c>
    </row>
    <row r="529" spans="1:20" ht="63" x14ac:dyDescent="0.25">
      <c r="A529" s="23" t="s">
        <v>966</v>
      </c>
      <c r="B529" s="28" t="s">
        <v>267</v>
      </c>
      <c r="C529" s="25" t="s">
        <v>32</v>
      </c>
      <c r="D529" s="26">
        <v>0</v>
      </c>
      <c r="E529" s="26">
        <v>0</v>
      </c>
      <c r="F529" s="26">
        <v>0</v>
      </c>
      <c r="G529" s="26">
        <v>0</v>
      </c>
      <c r="H529" s="39">
        <v>0</v>
      </c>
      <c r="I529" s="26">
        <v>0</v>
      </c>
      <c r="J529" s="26">
        <v>0</v>
      </c>
      <c r="K529" s="26">
        <v>0</v>
      </c>
      <c r="L529" s="26">
        <v>0</v>
      </c>
      <c r="M529" s="26">
        <v>0</v>
      </c>
      <c r="N529" s="26">
        <v>0</v>
      </c>
      <c r="O529" s="26">
        <v>0</v>
      </c>
      <c r="P529" s="26">
        <v>0</v>
      </c>
      <c r="Q529" s="26">
        <v>0</v>
      </c>
      <c r="R529" s="26">
        <v>0</v>
      </c>
      <c r="S529" s="27">
        <v>0</v>
      </c>
      <c r="T529" s="10" t="s">
        <v>33</v>
      </c>
    </row>
    <row r="530" spans="1:20" ht="63" x14ac:dyDescent="0.25">
      <c r="A530" s="23" t="s">
        <v>967</v>
      </c>
      <c r="B530" s="28" t="s">
        <v>269</v>
      </c>
      <c r="C530" s="25" t="s">
        <v>32</v>
      </c>
      <c r="D530" s="26">
        <v>0</v>
      </c>
      <c r="E530" s="26">
        <v>0</v>
      </c>
      <c r="F530" s="26">
        <v>0</v>
      </c>
      <c r="G530" s="26">
        <v>0</v>
      </c>
      <c r="H530" s="39">
        <v>0</v>
      </c>
      <c r="I530" s="26">
        <v>0</v>
      </c>
      <c r="J530" s="26">
        <v>0</v>
      </c>
      <c r="K530" s="26">
        <v>0</v>
      </c>
      <c r="L530" s="26">
        <v>0</v>
      </c>
      <c r="M530" s="26">
        <v>0</v>
      </c>
      <c r="N530" s="26">
        <v>0</v>
      </c>
      <c r="O530" s="26">
        <v>0</v>
      </c>
      <c r="P530" s="26">
        <v>0</v>
      </c>
      <c r="Q530" s="26">
        <v>0</v>
      </c>
      <c r="R530" s="26">
        <v>0</v>
      </c>
      <c r="S530" s="27">
        <v>0</v>
      </c>
      <c r="T530" s="10" t="s">
        <v>33</v>
      </c>
    </row>
    <row r="531" spans="1:20" x14ac:dyDescent="0.25">
      <c r="A531" s="23" t="s">
        <v>968</v>
      </c>
      <c r="B531" s="28" t="s">
        <v>275</v>
      </c>
      <c r="C531" s="25" t="s">
        <v>32</v>
      </c>
      <c r="D531" s="26">
        <f t="shared" ref="D531:R531" si="159">D532+D533+D534+D535</f>
        <v>2608.7736</v>
      </c>
      <c r="E531" s="26">
        <f t="shared" si="159"/>
        <v>18.514499999999771</v>
      </c>
      <c r="F531" s="26">
        <f t="shared" si="159"/>
        <v>2590.2591000000002</v>
      </c>
      <c r="G531" s="26">
        <f t="shared" si="159"/>
        <v>40.387733311999988</v>
      </c>
      <c r="H531" s="39">
        <f t="shared" si="159"/>
        <v>0.17770886999999999</v>
      </c>
      <c r="I531" s="26">
        <f t="shared" si="159"/>
        <v>7.4847000000000001</v>
      </c>
      <c r="J531" s="26">
        <f t="shared" si="159"/>
        <v>0.17770886999999999</v>
      </c>
      <c r="K531" s="26">
        <f t="shared" si="159"/>
        <v>13.015360000000001</v>
      </c>
      <c r="L531" s="26">
        <f t="shared" si="159"/>
        <v>0</v>
      </c>
      <c r="M531" s="26">
        <f t="shared" si="159"/>
        <v>13.249000000000001</v>
      </c>
      <c r="N531" s="26">
        <f t="shared" si="159"/>
        <v>0</v>
      </c>
      <c r="O531" s="26">
        <f t="shared" si="159"/>
        <v>6.6386733119999892</v>
      </c>
      <c r="P531" s="26">
        <f t="shared" si="159"/>
        <v>0</v>
      </c>
      <c r="Q531" s="26">
        <f t="shared" si="159"/>
        <v>2590.0813911300002</v>
      </c>
      <c r="R531" s="26">
        <f t="shared" si="159"/>
        <v>-7.3069911300000001</v>
      </c>
      <c r="S531" s="27">
        <f t="shared" si="156"/>
        <v>-0.97625704837869254</v>
      </c>
      <c r="T531" s="10" t="s">
        <v>33</v>
      </c>
    </row>
    <row r="532" spans="1:20" ht="47.25" x14ac:dyDescent="0.25">
      <c r="A532" s="23" t="s">
        <v>969</v>
      </c>
      <c r="B532" s="37" t="s">
        <v>277</v>
      </c>
      <c r="C532" s="37" t="s">
        <v>32</v>
      </c>
      <c r="D532" s="26">
        <v>0</v>
      </c>
      <c r="E532" s="26">
        <v>0</v>
      </c>
      <c r="F532" s="26">
        <v>0</v>
      </c>
      <c r="G532" s="26">
        <v>0</v>
      </c>
      <c r="H532" s="26">
        <v>0</v>
      </c>
      <c r="I532" s="26">
        <v>0</v>
      </c>
      <c r="J532" s="26">
        <v>0</v>
      </c>
      <c r="K532" s="26">
        <v>0</v>
      </c>
      <c r="L532" s="26">
        <v>0</v>
      </c>
      <c r="M532" s="26">
        <v>0</v>
      </c>
      <c r="N532" s="26">
        <v>0</v>
      </c>
      <c r="O532" s="26">
        <v>0</v>
      </c>
      <c r="P532" s="26">
        <v>0</v>
      </c>
      <c r="Q532" s="26">
        <v>0</v>
      </c>
      <c r="R532" s="26">
        <v>0</v>
      </c>
      <c r="S532" s="27">
        <v>0</v>
      </c>
      <c r="T532" s="10" t="s">
        <v>33</v>
      </c>
    </row>
    <row r="533" spans="1:20" ht="31.5" x14ac:dyDescent="0.25">
      <c r="A533" s="23" t="s">
        <v>970</v>
      </c>
      <c r="B533" s="37" t="s">
        <v>279</v>
      </c>
      <c r="C533" s="37" t="s">
        <v>32</v>
      </c>
      <c r="D533" s="38">
        <v>0</v>
      </c>
      <c r="E533" s="38">
        <v>0</v>
      </c>
      <c r="F533" s="38">
        <v>0</v>
      </c>
      <c r="G533" s="38">
        <v>0</v>
      </c>
      <c r="H533" s="38">
        <v>0</v>
      </c>
      <c r="I533" s="38">
        <v>0</v>
      </c>
      <c r="J533" s="38">
        <v>0</v>
      </c>
      <c r="K533" s="38">
        <v>0</v>
      </c>
      <c r="L533" s="38">
        <v>0</v>
      </c>
      <c r="M533" s="38">
        <v>0</v>
      </c>
      <c r="N533" s="38">
        <v>0</v>
      </c>
      <c r="O533" s="38">
        <v>0</v>
      </c>
      <c r="P533" s="38">
        <v>0</v>
      </c>
      <c r="Q533" s="38">
        <v>0</v>
      </c>
      <c r="R533" s="38">
        <v>0</v>
      </c>
      <c r="S533" s="27">
        <v>0</v>
      </c>
      <c r="T533" s="37" t="s">
        <v>33</v>
      </c>
    </row>
    <row r="534" spans="1:20" ht="31.5" x14ac:dyDescent="0.25">
      <c r="A534" s="23" t="s">
        <v>971</v>
      </c>
      <c r="B534" s="79" t="s">
        <v>283</v>
      </c>
      <c r="C534" s="79" t="s">
        <v>32</v>
      </c>
      <c r="D534" s="38">
        <v>0</v>
      </c>
      <c r="E534" s="26">
        <v>0</v>
      </c>
      <c r="F534" s="26">
        <v>0</v>
      </c>
      <c r="G534" s="26">
        <v>0</v>
      </c>
      <c r="H534" s="26">
        <v>0</v>
      </c>
      <c r="I534" s="26">
        <v>0</v>
      </c>
      <c r="J534" s="26">
        <v>0</v>
      </c>
      <c r="K534" s="26">
        <v>0</v>
      </c>
      <c r="L534" s="26">
        <v>0</v>
      </c>
      <c r="M534" s="26">
        <v>0</v>
      </c>
      <c r="N534" s="26">
        <v>0</v>
      </c>
      <c r="O534" s="26">
        <v>0</v>
      </c>
      <c r="P534" s="26">
        <v>0</v>
      </c>
      <c r="Q534" s="26">
        <v>0</v>
      </c>
      <c r="R534" s="26">
        <v>0</v>
      </c>
      <c r="S534" s="27">
        <v>0</v>
      </c>
      <c r="T534" s="10" t="s">
        <v>33</v>
      </c>
    </row>
    <row r="535" spans="1:20" ht="31.5" x14ac:dyDescent="0.25">
      <c r="A535" s="23" t="s">
        <v>972</v>
      </c>
      <c r="B535" s="28" t="s">
        <v>290</v>
      </c>
      <c r="C535" s="25" t="s">
        <v>32</v>
      </c>
      <c r="D535" s="26">
        <f t="shared" ref="D535:R535" si="160">SUM(D536:D536)</f>
        <v>2608.7736</v>
      </c>
      <c r="E535" s="26">
        <f t="shared" si="160"/>
        <v>18.514499999999771</v>
      </c>
      <c r="F535" s="26">
        <f t="shared" si="160"/>
        <v>2590.2591000000002</v>
      </c>
      <c r="G535" s="26">
        <f t="shared" si="160"/>
        <v>40.387733311999988</v>
      </c>
      <c r="H535" s="39">
        <f t="shared" si="160"/>
        <v>0.17770886999999999</v>
      </c>
      <c r="I535" s="26">
        <f t="shared" si="160"/>
        <v>7.4847000000000001</v>
      </c>
      <c r="J535" s="26">
        <f t="shared" si="160"/>
        <v>0.17770886999999999</v>
      </c>
      <c r="K535" s="26">
        <f t="shared" si="160"/>
        <v>13.015360000000001</v>
      </c>
      <c r="L535" s="26">
        <f t="shared" si="160"/>
        <v>0</v>
      </c>
      <c r="M535" s="26">
        <f t="shared" si="160"/>
        <v>13.249000000000001</v>
      </c>
      <c r="N535" s="26">
        <f t="shared" si="160"/>
        <v>0</v>
      </c>
      <c r="O535" s="26">
        <f t="shared" si="160"/>
        <v>6.6386733119999892</v>
      </c>
      <c r="P535" s="26">
        <f t="shared" si="160"/>
        <v>0</v>
      </c>
      <c r="Q535" s="26">
        <f t="shared" si="160"/>
        <v>2590.0813911300002</v>
      </c>
      <c r="R535" s="26">
        <f t="shared" si="160"/>
        <v>-7.3069911300000001</v>
      </c>
      <c r="S535" s="27">
        <f t="shared" si="156"/>
        <v>-0.97625704837869254</v>
      </c>
      <c r="T535" s="10" t="s">
        <v>33</v>
      </c>
    </row>
    <row r="536" spans="1:20" ht="31.5" x14ac:dyDescent="0.25">
      <c r="A536" s="30" t="s">
        <v>972</v>
      </c>
      <c r="B536" s="40" t="s">
        <v>973</v>
      </c>
      <c r="C536" s="41" t="s">
        <v>974</v>
      </c>
      <c r="D536" s="63">
        <v>2608.7736</v>
      </c>
      <c r="E536" s="42">
        <v>18.514499999999771</v>
      </c>
      <c r="F536" s="33">
        <v>2590.2591000000002</v>
      </c>
      <c r="G536" s="33">
        <f>I536+K536+M536+O536</f>
        <v>40.387733311999988</v>
      </c>
      <c r="H536" s="33">
        <f>J536+L536+N536+P536</f>
        <v>0.17770886999999999</v>
      </c>
      <c r="I536" s="33">
        <v>7.4847000000000001</v>
      </c>
      <c r="J536" s="33">
        <v>0.17770886999999999</v>
      </c>
      <c r="K536" s="33">
        <v>13.015360000000001</v>
      </c>
      <c r="L536" s="33">
        <v>0</v>
      </c>
      <c r="M536" s="33">
        <v>13.249000000000001</v>
      </c>
      <c r="N536" s="33">
        <v>0</v>
      </c>
      <c r="O536" s="33">
        <v>6.6386733119999892</v>
      </c>
      <c r="P536" s="33">
        <v>0</v>
      </c>
      <c r="Q536" s="33">
        <f>F536-H536</f>
        <v>2590.0813911300002</v>
      </c>
      <c r="R536" s="33">
        <f>H536-(I536)</f>
        <v>-7.3069911300000001</v>
      </c>
      <c r="S536" s="34">
        <f>R536/(I536)</f>
        <v>-0.97625704837869254</v>
      </c>
      <c r="T536" s="35" t="s">
        <v>75</v>
      </c>
    </row>
    <row r="537" spans="1:20" ht="47.25" x14ac:dyDescent="0.25">
      <c r="A537" s="23" t="s">
        <v>975</v>
      </c>
      <c r="B537" s="28" t="s">
        <v>307</v>
      </c>
      <c r="C537" s="25" t="s">
        <v>32</v>
      </c>
      <c r="D537" s="26">
        <v>0</v>
      </c>
      <c r="E537" s="26">
        <v>0</v>
      </c>
      <c r="F537" s="26">
        <v>0</v>
      </c>
      <c r="G537" s="26">
        <v>0</v>
      </c>
      <c r="H537" s="39">
        <v>0</v>
      </c>
      <c r="I537" s="26">
        <v>0</v>
      </c>
      <c r="J537" s="26">
        <v>0</v>
      </c>
      <c r="K537" s="26">
        <v>0</v>
      </c>
      <c r="L537" s="26">
        <v>0</v>
      </c>
      <c r="M537" s="26">
        <v>0</v>
      </c>
      <c r="N537" s="26">
        <v>0</v>
      </c>
      <c r="O537" s="26">
        <v>0</v>
      </c>
      <c r="P537" s="26">
        <v>0</v>
      </c>
      <c r="Q537" s="26">
        <v>0</v>
      </c>
      <c r="R537" s="26">
        <v>0</v>
      </c>
      <c r="S537" s="27">
        <v>0</v>
      </c>
      <c r="T537" s="10" t="s">
        <v>33</v>
      </c>
    </row>
    <row r="538" spans="1:20" ht="31.5" x14ac:dyDescent="0.25">
      <c r="A538" s="23" t="s">
        <v>976</v>
      </c>
      <c r="B538" s="28" t="s">
        <v>309</v>
      </c>
      <c r="C538" s="25" t="s">
        <v>32</v>
      </c>
      <c r="D538" s="26">
        <f t="shared" ref="D538:R538" si="161">SUM(D539:D541)</f>
        <v>0</v>
      </c>
      <c r="E538" s="26">
        <f t="shared" si="161"/>
        <v>0</v>
      </c>
      <c r="F538" s="26">
        <f t="shared" si="161"/>
        <v>0</v>
      </c>
      <c r="G538" s="26">
        <f t="shared" si="161"/>
        <v>0</v>
      </c>
      <c r="H538" s="26">
        <f t="shared" si="161"/>
        <v>0.1035036</v>
      </c>
      <c r="I538" s="26">
        <f t="shared" si="161"/>
        <v>0</v>
      </c>
      <c r="J538" s="26">
        <f t="shared" si="161"/>
        <v>0.1035036</v>
      </c>
      <c r="K538" s="26">
        <f t="shared" si="161"/>
        <v>0</v>
      </c>
      <c r="L538" s="26">
        <f t="shared" si="161"/>
        <v>0</v>
      </c>
      <c r="M538" s="26">
        <f t="shared" si="161"/>
        <v>0</v>
      </c>
      <c r="N538" s="26">
        <f t="shared" si="161"/>
        <v>0</v>
      </c>
      <c r="O538" s="26">
        <f t="shared" si="161"/>
        <v>0</v>
      </c>
      <c r="P538" s="26">
        <f t="shared" si="161"/>
        <v>0</v>
      </c>
      <c r="Q538" s="26">
        <f t="shared" si="161"/>
        <v>0</v>
      </c>
      <c r="R538" s="26">
        <f t="shared" si="161"/>
        <v>0</v>
      </c>
      <c r="S538" s="27">
        <v>0</v>
      </c>
      <c r="T538" s="29" t="s">
        <v>33</v>
      </c>
    </row>
    <row r="539" spans="1:20" ht="63" x14ac:dyDescent="0.25">
      <c r="A539" s="52" t="s">
        <v>976</v>
      </c>
      <c r="B539" s="65" t="s">
        <v>977</v>
      </c>
      <c r="C539" s="99" t="s">
        <v>978</v>
      </c>
      <c r="D539" s="48" t="s">
        <v>33</v>
      </c>
      <c r="E539" s="48" t="s">
        <v>33</v>
      </c>
      <c r="F539" s="48" t="s">
        <v>33</v>
      </c>
      <c r="G539" s="48" t="s">
        <v>33</v>
      </c>
      <c r="H539" s="48">
        <f>J539+L539+N539+P539</f>
        <v>0</v>
      </c>
      <c r="I539" s="48" t="s">
        <v>33</v>
      </c>
      <c r="J539" s="48">
        <v>0</v>
      </c>
      <c r="K539" s="48" t="s">
        <v>33</v>
      </c>
      <c r="L539" s="48">
        <v>0</v>
      </c>
      <c r="M539" s="48" t="s">
        <v>33</v>
      </c>
      <c r="N539" s="48">
        <v>0</v>
      </c>
      <c r="O539" s="48" t="s">
        <v>33</v>
      </c>
      <c r="P539" s="48">
        <v>0</v>
      </c>
      <c r="Q539" s="48" t="s">
        <v>33</v>
      </c>
      <c r="R539" s="48" t="s">
        <v>33</v>
      </c>
      <c r="S539" s="50" t="s">
        <v>33</v>
      </c>
      <c r="T539" s="75" t="s">
        <v>82</v>
      </c>
    </row>
    <row r="540" spans="1:20" ht="47.25" x14ac:dyDescent="0.25">
      <c r="A540" s="52" t="s">
        <v>976</v>
      </c>
      <c r="B540" s="65" t="s">
        <v>979</v>
      </c>
      <c r="C540" s="99" t="s">
        <v>980</v>
      </c>
      <c r="D540" s="48" t="s">
        <v>33</v>
      </c>
      <c r="E540" s="48" t="s">
        <v>33</v>
      </c>
      <c r="F540" s="48" t="s">
        <v>33</v>
      </c>
      <c r="G540" s="48" t="s">
        <v>33</v>
      </c>
      <c r="H540" s="48">
        <f>J540+L540+N540+P540</f>
        <v>0.1035036</v>
      </c>
      <c r="I540" s="48" t="s">
        <v>33</v>
      </c>
      <c r="J540" s="48">
        <v>0.1035036</v>
      </c>
      <c r="K540" s="48" t="s">
        <v>33</v>
      </c>
      <c r="L540" s="48">
        <v>0</v>
      </c>
      <c r="M540" s="48" t="s">
        <v>33</v>
      </c>
      <c r="N540" s="48">
        <v>0</v>
      </c>
      <c r="O540" s="48" t="s">
        <v>33</v>
      </c>
      <c r="P540" s="48">
        <v>0</v>
      </c>
      <c r="Q540" s="48" t="s">
        <v>33</v>
      </c>
      <c r="R540" s="48" t="s">
        <v>33</v>
      </c>
      <c r="S540" s="50" t="s">
        <v>33</v>
      </c>
      <c r="T540" s="75" t="s">
        <v>620</v>
      </c>
    </row>
    <row r="541" spans="1:20" ht="47.25" x14ac:dyDescent="0.25">
      <c r="A541" s="60" t="s">
        <v>976</v>
      </c>
      <c r="B541" s="87" t="s">
        <v>981</v>
      </c>
      <c r="C541" s="100" t="s">
        <v>982</v>
      </c>
      <c r="D541" s="33" t="s">
        <v>33</v>
      </c>
      <c r="E541" s="33" t="s">
        <v>33</v>
      </c>
      <c r="F541" s="33" t="s">
        <v>33</v>
      </c>
      <c r="G541" s="33" t="s">
        <v>33</v>
      </c>
      <c r="H541" s="33">
        <f>J541+L541+N541+P541</f>
        <v>0</v>
      </c>
      <c r="I541" s="33" t="s">
        <v>33</v>
      </c>
      <c r="J541" s="33">
        <v>0</v>
      </c>
      <c r="K541" s="33" t="s">
        <v>33</v>
      </c>
      <c r="L541" s="33">
        <v>0</v>
      </c>
      <c r="M541" s="33" t="s">
        <v>33</v>
      </c>
      <c r="N541" s="33">
        <v>0</v>
      </c>
      <c r="O541" s="33" t="s">
        <v>33</v>
      </c>
      <c r="P541" s="33">
        <v>0</v>
      </c>
      <c r="Q541" s="33" t="s">
        <v>33</v>
      </c>
      <c r="R541" s="33" t="s">
        <v>33</v>
      </c>
      <c r="S541" s="34" t="s">
        <v>33</v>
      </c>
      <c r="T541" s="81" t="s">
        <v>620</v>
      </c>
    </row>
    <row r="542" spans="1:20" x14ac:dyDescent="0.25">
      <c r="A542" s="23" t="s">
        <v>983</v>
      </c>
      <c r="B542" s="37" t="s">
        <v>984</v>
      </c>
      <c r="C542" s="37" t="s">
        <v>32</v>
      </c>
      <c r="D542" s="104">
        <f t="shared" ref="D542:R542" si="162">SUM(D543,D558,D564,D574,D581,D586,D587)</f>
        <v>748.26950027202224</v>
      </c>
      <c r="E542" s="26">
        <f t="shared" si="162"/>
        <v>152.62482523035607</v>
      </c>
      <c r="F542" s="26">
        <f t="shared" si="162"/>
        <v>595.64467504166623</v>
      </c>
      <c r="G542" s="26">
        <f t="shared" si="162"/>
        <v>64.796207895789934</v>
      </c>
      <c r="H542" s="26">
        <f t="shared" si="162"/>
        <v>5.5918489899999999</v>
      </c>
      <c r="I542" s="26">
        <f t="shared" si="162"/>
        <v>17.378654598375135</v>
      </c>
      <c r="J542" s="26">
        <f t="shared" si="162"/>
        <v>5.5918489899999999</v>
      </c>
      <c r="K542" s="26">
        <f t="shared" si="162"/>
        <v>6.0161168749999998</v>
      </c>
      <c r="L542" s="26">
        <f t="shared" si="162"/>
        <v>0</v>
      </c>
      <c r="M542" s="26">
        <f t="shared" si="162"/>
        <v>8.1536752750000012</v>
      </c>
      <c r="N542" s="26">
        <f t="shared" si="162"/>
        <v>0</v>
      </c>
      <c r="O542" s="26">
        <f t="shared" si="162"/>
        <v>33.247761147414806</v>
      </c>
      <c r="P542" s="26">
        <f t="shared" si="162"/>
        <v>0</v>
      </c>
      <c r="Q542" s="26">
        <f t="shared" si="162"/>
        <v>590.05282605166622</v>
      </c>
      <c r="R542" s="26">
        <f t="shared" si="162"/>
        <v>-11.786805608375136</v>
      </c>
      <c r="S542" s="27">
        <f t="shared" ref="S542:S573" si="163">R542/(I542)</f>
        <v>-0.67823464363444885</v>
      </c>
      <c r="T542" s="10" t="s">
        <v>33</v>
      </c>
    </row>
    <row r="543" spans="1:20" ht="31.5" x14ac:dyDescent="0.25">
      <c r="A543" s="23" t="s">
        <v>985</v>
      </c>
      <c r="B543" s="24" t="s">
        <v>51</v>
      </c>
      <c r="C543" s="25" t="s">
        <v>32</v>
      </c>
      <c r="D543" s="26">
        <f>SUM(D544,D547,D550,D557)</f>
        <v>383.18020207102234</v>
      </c>
      <c r="E543" s="26">
        <f t="shared" ref="E543:R543" si="164">E544+E547+E550+E557</f>
        <v>76.501656720000028</v>
      </c>
      <c r="F543" s="26">
        <f t="shared" si="164"/>
        <v>306.67854535102231</v>
      </c>
      <c r="G543" s="26">
        <f t="shared" si="164"/>
        <v>17.400055200000001</v>
      </c>
      <c r="H543" s="26">
        <f t="shared" si="164"/>
        <v>0</v>
      </c>
      <c r="I543" s="26">
        <f t="shared" si="164"/>
        <v>0</v>
      </c>
      <c r="J543" s="26">
        <f t="shared" si="164"/>
        <v>0</v>
      </c>
      <c r="K543" s="26">
        <f t="shared" si="164"/>
        <v>0</v>
      </c>
      <c r="L543" s="26">
        <f t="shared" si="164"/>
        <v>0</v>
      </c>
      <c r="M543" s="26">
        <f t="shared" si="164"/>
        <v>0</v>
      </c>
      <c r="N543" s="26">
        <f t="shared" si="164"/>
        <v>0</v>
      </c>
      <c r="O543" s="26">
        <f t="shared" si="164"/>
        <v>17.400055200000001</v>
      </c>
      <c r="P543" s="26">
        <f t="shared" si="164"/>
        <v>0</v>
      </c>
      <c r="Q543" s="26">
        <f t="shared" si="164"/>
        <v>306.67854535102231</v>
      </c>
      <c r="R543" s="26">
        <f t="shared" si="164"/>
        <v>0</v>
      </c>
      <c r="S543" s="27">
        <v>0</v>
      </c>
      <c r="T543" s="10" t="s">
        <v>33</v>
      </c>
    </row>
    <row r="544" spans="1:20" ht="94.5" x14ac:dyDescent="0.25">
      <c r="A544" s="28" t="s">
        <v>986</v>
      </c>
      <c r="B544" s="28" t="s">
        <v>53</v>
      </c>
      <c r="C544" s="25" t="s">
        <v>32</v>
      </c>
      <c r="D544" s="26">
        <f t="shared" ref="D544:R544" si="165">D545+D546</f>
        <v>0</v>
      </c>
      <c r="E544" s="26">
        <f t="shared" si="165"/>
        <v>0</v>
      </c>
      <c r="F544" s="26">
        <f t="shared" si="165"/>
        <v>0</v>
      </c>
      <c r="G544" s="26">
        <f t="shared" si="165"/>
        <v>0</v>
      </c>
      <c r="H544" s="26">
        <f t="shared" si="165"/>
        <v>0</v>
      </c>
      <c r="I544" s="26">
        <f t="shared" si="165"/>
        <v>0</v>
      </c>
      <c r="J544" s="26">
        <f t="shared" si="165"/>
        <v>0</v>
      </c>
      <c r="K544" s="26">
        <f t="shared" si="165"/>
        <v>0</v>
      </c>
      <c r="L544" s="26">
        <f t="shared" si="165"/>
        <v>0</v>
      </c>
      <c r="M544" s="26">
        <f t="shared" si="165"/>
        <v>0</v>
      </c>
      <c r="N544" s="26">
        <f t="shared" si="165"/>
        <v>0</v>
      </c>
      <c r="O544" s="26">
        <f t="shared" si="165"/>
        <v>0</v>
      </c>
      <c r="P544" s="26">
        <f t="shared" si="165"/>
        <v>0</v>
      </c>
      <c r="Q544" s="26">
        <f t="shared" si="165"/>
        <v>0</v>
      </c>
      <c r="R544" s="26">
        <f t="shared" si="165"/>
        <v>0</v>
      </c>
      <c r="S544" s="27">
        <v>0</v>
      </c>
      <c r="T544" s="10" t="s">
        <v>33</v>
      </c>
    </row>
    <row r="545" spans="1:20" ht="31.5" x14ac:dyDescent="0.25">
      <c r="A545" s="28" t="s">
        <v>987</v>
      </c>
      <c r="B545" s="28" t="s">
        <v>60</v>
      </c>
      <c r="C545" s="25" t="s">
        <v>32</v>
      </c>
      <c r="D545" s="26">
        <v>0</v>
      </c>
      <c r="E545" s="26">
        <v>0</v>
      </c>
      <c r="F545" s="26">
        <v>0</v>
      </c>
      <c r="G545" s="26">
        <v>0</v>
      </c>
      <c r="H545" s="26">
        <v>0</v>
      </c>
      <c r="I545" s="26">
        <v>0</v>
      </c>
      <c r="J545" s="26">
        <v>0</v>
      </c>
      <c r="K545" s="26">
        <v>0</v>
      </c>
      <c r="L545" s="26">
        <v>0</v>
      </c>
      <c r="M545" s="26">
        <v>0</v>
      </c>
      <c r="N545" s="26">
        <v>0</v>
      </c>
      <c r="O545" s="26">
        <v>0</v>
      </c>
      <c r="P545" s="26">
        <v>0</v>
      </c>
      <c r="Q545" s="26">
        <v>0</v>
      </c>
      <c r="R545" s="26">
        <v>0</v>
      </c>
      <c r="S545" s="27">
        <v>0</v>
      </c>
      <c r="T545" s="10" t="s">
        <v>33</v>
      </c>
    </row>
    <row r="546" spans="1:20" ht="31.5" x14ac:dyDescent="0.25">
      <c r="A546" s="28" t="s">
        <v>988</v>
      </c>
      <c r="B546" s="28" t="s">
        <v>60</v>
      </c>
      <c r="C546" s="25" t="s">
        <v>32</v>
      </c>
      <c r="D546" s="26">
        <v>0</v>
      </c>
      <c r="E546" s="26">
        <v>0</v>
      </c>
      <c r="F546" s="26">
        <v>0</v>
      </c>
      <c r="G546" s="26">
        <v>0</v>
      </c>
      <c r="H546" s="26">
        <v>0</v>
      </c>
      <c r="I546" s="26">
        <v>0</v>
      </c>
      <c r="J546" s="26">
        <v>0</v>
      </c>
      <c r="K546" s="26">
        <v>0</v>
      </c>
      <c r="L546" s="26">
        <v>0</v>
      </c>
      <c r="M546" s="26">
        <v>0</v>
      </c>
      <c r="N546" s="26">
        <v>0</v>
      </c>
      <c r="O546" s="26">
        <v>0</v>
      </c>
      <c r="P546" s="26">
        <v>0</v>
      </c>
      <c r="Q546" s="26">
        <v>0</v>
      </c>
      <c r="R546" s="26">
        <v>0</v>
      </c>
      <c r="S546" s="27">
        <v>0</v>
      </c>
      <c r="T546" s="10" t="s">
        <v>33</v>
      </c>
    </row>
    <row r="547" spans="1:20" ht="47.25" x14ac:dyDescent="0.25">
      <c r="A547" s="23" t="s">
        <v>989</v>
      </c>
      <c r="B547" s="28" t="s">
        <v>62</v>
      </c>
      <c r="C547" s="25" t="s">
        <v>32</v>
      </c>
      <c r="D547" s="26">
        <f t="shared" ref="D547:R547" si="166">D548+D549</f>
        <v>0</v>
      </c>
      <c r="E547" s="26">
        <f t="shared" si="166"/>
        <v>0</v>
      </c>
      <c r="F547" s="26">
        <f t="shared" si="166"/>
        <v>0</v>
      </c>
      <c r="G547" s="26">
        <f t="shared" si="166"/>
        <v>0</v>
      </c>
      <c r="H547" s="26">
        <f t="shared" si="166"/>
        <v>0</v>
      </c>
      <c r="I547" s="26">
        <f t="shared" si="166"/>
        <v>0</v>
      </c>
      <c r="J547" s="26">
        <f t="shared" si="166"/>
        <v>0</v>
      </c>
      <c r="K547" s="26">
        <f t="shared" si="166"/>
        <v>0</v>
      </c>
      <c r="L547" s="26">
        <f t="shared" si="166"/>
        <v>0</v>
      </c>
      <c r="M547" s="26">
        <f t="shared" si="166"/>
        <v>0</v>
      </c>
      <c r="N547" s="26">
        <f t="shared" si="166"/>
        <v>0</v>
      </c>
      <c r="O547" s="26">
        <f t="shared" si="166"/>
        <v>0</v>
      </c>
      <c r="P547" s="26">
        <f t="shared" si="166"/>
        <v>0</v>
      </c>
      <c r="Q547" s="26">
        <f t="shared" si="166"/>
        <v>0</v>
      </c>
      <c r="R547" s="26">
        <f t="shared" si="166"/>
        <v>0</v>
      </c>
      <c r="S547" s="27">
        <v>0</v>
      </c>
      <c r="T547" s="10" t="s">
        <v>33</v>
      </c>
    </row>
    <row r="548" spans="1:20" ht="47.25" x14ac:dyDescent="0.25">
      <c r="A548" s="23" t="s">
        <v>990</v>
      </c>
      <c r="B548" s="28" t="s">
        <v>878</v>
      </c>
      <c r="C548" s="25" t="s">
        <v>32</v>
      </c>
      <c r="D548" s="26">
        <v>0</v>
      </c>
      <c r="E548" s="26">
        <v>0</v>
      </c>
      <c r="F548" s="26">
        <v>0</v>
      </c>
      <c r="G548" s="26">
        <v>0</v>
      </c>
      <c r="H548" s="26">
        <v>0</v>
      </c>
      <c r="I548" s="26">
        <v>0</v>
      </c>
      <c r="J548" s="26">
        <v>0</v>
      </c>
      <c r="K548" s="26">
        <v>0</v>
      </c>
      <c r="L548" s="26">
        <v>0</v>
      </c>
      <c r="M548" s="26">
        <v>0</v>
      </c>
      <c r="N548" s="26">
        <v>0</v>
      </c>
      <c r="O548" s="26">
        <v>0</v>
      </c>
      <c r="P548" s="26">
        <v>0</v>
      </c>
      <c r="Q548" s="26">
        <v>0</v>
      </c>
      <c r="R548" s="26">
        <v>0</v>
      </c>
      <c r="S548" s="27">
        <v>0</v>
      </c>
      <c r="T548" s="10" t="s">
        <v>33</v>
      </c>
    </row>
    <row r="549" spans="1:20" ht="31.5" x14ac:dyDescent="0.25">
      <c r="A549" s="23" t="s">
        <v>991</v>
      </c>
      <c r="B549" s="28" t="s">
        <v>60</v>
      </c>
      <c r="C549" s="25" t="s">
        <v>32</v>
      </c>
      <c r="D549" s="26">
        <v>0</v>
      </c>
      <c r="E549" s="26">
        <v>0</v>
      </c>
      <c r="F549" s="26">
        <v>0</v>
      </c>
      <c r="G549" s="26">
        <v>0</v>
      </c>
      <c r="H549" s="26">
        <v>0</v>
      </c>
      <c r="I549" s="26">
        <v>0</v>
      </c>
      <c r="J549" s="26">
        <v>0</v>
      </c>
      <c r="K549" s="26">
        <v>0</v>
      </c>
      <c r="L549" s="26">
        <v>0</v>
      </c>
      <c r="M549" s="26">
        <v>0</v>
      </c>
      <c r="N549" s="26">
        <v>0</v>
      </c>
      <c r="O549" s="26">
        <v>0</v>
      </c>
      <c r="P549" s="26">
        <v>0</v>
      </c>
      <c r="Q549" s="26">
        <v>0</v>
      </c>
      <c r="R549" s="26">
        <v>0</v>
      </c>
      <c r="S549" s="27">
        <v>0</v>
      </c>
      <c r="T549" s="10" t="s">
        <v>33</v>
      </c>
    </row>
    <row r="550" spans="1:20" ht="63" x14ac:dyDescent="0.25">
      <c r="A550" s="23" t="s">
        <v>992</v>
      </c>
      <c r="B550" s="28" t="s">
        <v>66</v>
      </c>
      <c r="C550" s="25" t="s">
        <v>32</v>
      </c>
      <c r="D550" s="26">
        <f>SUM(D551,D552,D553,D554,D555)</f>
        <v>383.18020207102234</v>
      </c>
      <c r="E550" s="26">
        <f t="shared" ref="E550:R550" si="167">E551+E552+E553+E554+E555</f>
        <v>76.501656720000028</v>
      </c>
      <c r="F550" s="26">
        <f t="shared" si="167"/>
        <v>306.67854535102231</v>
      </c>
      <c r="G550" s="26">
        <f t="shared" si="167"/>
        <v>17.400055200000001</v>
      </c>
      <c r="H550" s="26">
        <f t="shared" si="167"/>
        <v>0</v>
      </c>
      <c r="I550" s="26">
        <f t="shared" si="167"/>
        <v>0</v>
      </c>
      <c r="J550" s="26">
        <f t="shared" si="167"/>
        <v>0</v>
      </c>
      <c r="K550" s="26">
        <f t="shared" si="167"/>
        <v>0</v>
      </c>
      <c r="L550" s="26">
        <f t="shared" si="167"/>
        <v>0</v>
      </c>
      <c r="M550" s="26">
        <f t="shared" si="167"/>
        <v>0</v>
      </c>
      <c r="N550" s="26">
        <f t="shared" si="167"/>
        <v>0</v>
      </c>
      <c r="O550" s="26">
        <f t="shared" si="167"/>
        <v>17.400055200000001</v>
      </c>
      <c r="P550" s="26">
        <f t="shared" si="167"/>
        <v>0</v>
      </c>
      <c r="Q550" s="26">
        <f t="shared" si="167"/>
        <v>306.67854535102231</v>
      </c>
      <c r="R550" s="26">
        <f t="shared" si="167"/>
        <v>0</v>
      </c>
      <c r="S550" s="27">
        <v>0</v>
      </c>
      <c r="T550" s="10" t="s">
        <v>33</v>
      </c>
    </row>
    <row r="551" spans="1:20" ht="78.75" x14ac:dyDescent="0.25">
      <c r="A551" s="23" t="s">
        <v>993</v>
      </c>
      <c r="B551" s="28" t="s">
        <v>68</v>
      </c>
      <c r="C551" s="25" t="s">
        <v>32</v>
      </c>
      <c r="D551" s="26">
        <v>0</v>
      </c>
      <c r="E551" s="26">
        <v>0</v>
      </c>
      <c r="F551" s="26">
        <v>0</v>
      </c>
      <c r="G551" s="26">
        <v>0</v>
      </c>
      <c r="H551" s="26">
        <v>0</v>
      </c>
      <c r="I551" s="26">
        <v>0</v>
      </c>
      <c r="J551" s="26">
        <v>0</v>
      </c>
      <c r="K551" s="26">
        <v>0</v>
      </c>
      <c r="L551" s="26">
        <v>0</v>
      </c>
      <c r="M551" s="26">
        <v>0</v>
      </c>
      <c r="N551" s="26">
        <v>0</v>
      </c>
      <c r="O551" s="26">
        <v>0</v>
      </c>
      <c r="P551" s="26">
        <v>0</v>
      </c>
      <c r="Q551" s="26">
        <v>0</v>
      </c>
      <c r="R551" s="26">
        <v>0</v>
      </c>
      <c r="S551" s="27">
        <v>0</v>
      </c>
      <c r="T551" s="10" t="s">
        <v>33</v>
      </c>
    </row>
    <row r="552" spans="1:20" ht="94.5" x14ac:dyDescent="0.25">
      <c r="A552" s="23" t="s">
        <v>994</v>
      </c>
      <c r="B552" s="37" t="s">
        <v>70</v>
      </c>
      <c r="C552" s="37" t="s">
        <v>32</v>
      </c>
      <c r="D552" s="38">
        <v>0</v>
      </c>
      <c r="E552" s="26">
        <v>0</v>
      </c>
      <c r="F552" s="26">
        <v>0</v>
      </c>
      <c r="G552" s="26">
        <v>0</v>
      </c>
      <c r="H552" s="26">
        <v>0</v>
      </c>
      <c r="I552" s="26">
        <v>0</v>
      </c>
      <c r="J552" s="26">
        <v>0</v>
      </c>
      <c r="K552" s="26">
        <v>0</v>
      </c>
      <c r="L552" s="26">
        <v>0</v>
      </c>
      <c r="M552" s="26">
        <v>0</v>
      </c>
      <c r="N552" s="26">
        <v>0</v>
      </c>
      <c r="O552" s="26">
        <v>0</v>
      </c>
      <c r="P552" s="26">
        <v>0</v>
      </c>
      <c r="Q552" s="26">
        <v>0</v>
      </c>
      <c r="R552" s="26">
        <v>0</v>
      </c>
      <c r="S552" s="27">
        <v>0</v>
      </c>
      <c r="T552" s="10" t="s">
        <v>33</v>
      </c>
    </row>
    <row r="553" spans="1:20" ht="78.75" x14ac:dyDescent="0.25">
      <c r="A553" s="23" t="s">
        <v>995</v>
      </c>
      <c r="B553" s="24" t="s">
        <v>72</v>
      </c>
      <c r="C553" s="25" t="s">
        <v>32</v>
      </c>
      <c r="D553" s="26">
        <v>0</v>
      </c>
      <c r="E553" s="26">
        <v>0</v>
      </c>
      <c r="F553" s="26">
        <v>0</v>
      </c>
      <c r="G553" s="26">
        <v>0</v>
      </c>
      <c r="H553" s="26">
        <v>0</v>
      </c>
      <c r="I553" s="26">
        <v>0</v>
      </c>
      <c r="J553" s="26">
        <v>0</v>
      </c>
      <c r="K553" s="26">
        <v>0</v>
      </c>
      <c r="L553" s="26">
        <v>0</v>
      </c>
      <c r="M553" s="26">
        <v>0</v>
      </c>
      <c r="N553" s="26">
        <v>0</v>
      </c>
      <c r="O553" s="26">
        <v>0</v>
      </c>
      <c r="P553" s="26">
        <v>0</v>
      </c>
      <c r="Q553" s="26">
        <v>0</v>
      </c>
      <c r="R553" s="26">
        <v>0</v>
      </c>
      <c r="S553" s="27">
        <v>0</v>
      </c>
      <c r="T553" s="10" t="s">
        <v>33</v>
      </c>
    </row>
    <row r="554" spans="1:20" ht="110.25" x14ac:dyDescent="0.25">
      <c r="A554" s="23" t="s">
        <v>996</v>
      </c>
      <c r="B554" s="24" t="s">
        <v>77</v>
      </c>
      <c r="C554" s="25" t="s">
        <v>32</v>
      </c>
      <c r="D554" s="26">
        <v>0</v>
      </c>
      <c r="E554" s="26">
        <v>0</v>
      </c>
      <c r="F554" s="26">
        <v>0</v>
      </c>
      <c r="G554" s="26">
        <v>0</v>
      </c>
      <c r="H554" s="26">
        <v>0</v>
      </c>
      <c r="I554" s="26">
        <v>0</v>
      </c>
      <c r="J554" s="26">
        <v>0</v>
      </c>
      <c r="K554" s="26">
        <v>0</v>
      </c>
      <c r="L554" s="26">
        <v>0</v>
      </c>
      <c r="M554" s="26">
        <v>0</v>
      </c>
      <c r="N554" s="26">
        <v>0</v>
      </c>
      <c r="O554" s="26">
        <v>0</v>
      </c>
      <c r="P554" s="26">
        <v>0</v>
      </c>
      <c r="Q554" s="26">
        <v>0</v>
      </c>
      <c r="R554" s="26">
        <v>0</v>
      </c>
      <c r="S554" s="27">
        <v>0</v>
      </c>
      <c r="T554" s="10" t="s">
        <v>33</v>
      </c>
    </row>
    <row r="555" spans="1:20" ht="110.25" x14ac:dyDescent="0.25">
      <c r="A555" s="37" t="s">
        <v>997</v>
      </c>
      <c r="B555" s="37" t="s">
        <v>79</v>
      </c>
      <c r="C555" s="37" t="s">
        <v>32</v>
      </c>
      <c r="D555" s="26">
        <f t="shared" ref="D555:R555" si="168">SUM(D556)</f>
        <v>383.18020207102234</v>
      </c>
      <c r="E555" s="26">
        <f t="shared" si="168"/>
        <v>76.501656720000028</v>
      </c>
      <c r="F555" s="26">
        <f t="shared" si="168"/>
        <v>306.67854535102231</v>
      </c>
      <c r="G555" s="26">
        <f t="shared" si="168"/>
        <v>17.400055200000001</v>
      </c>
      <c r="H555" s="26">
        <f t="shared" si="168"/>
        <v>0</v>
      </c>
      <c r="I555" s="26">
        <f t="shared" si="168"/>
        <v>0</v>
      </c>
      <c r="J555" s="26">
        <f t="shared" si="168"/>
        <v>0</v>
      </c>
      <c r="K555" s="26">
        <f t="shared" si="168"/>
        <v>0</v>
      </c>
      <c r="L555" s="26">
        <f t="shared" si="168"/>
        <v>0</v>
      </c>
      <c r="M555" s="26">
        <f t="shared" si="168"/>
        <v>0</v>
      </c>
      <c r="N555" s="26">
        <f t="shared" si="168"/>
        <v>0</v>
      </c>
      <c r="O555" s="26">
        <f t="shared" si="168"/>
        <v>17.400055200000001</v>
      </c>
      <c r="P555" s="26">
        <f t="shared" si="168"/>
        <v>0</v>
      </c>
      <c r="Q555" s="26">
        <f t="shared" si="168"/>
        <v>306.67854535102231</v>
      </c>
      <c r="R555" s="26">
        <f t="shared" si="168"/>
        <v>0</v>
      </c>
      <c r="S555" s="27">
        <v>0</v>
      </c>
      <c r="T555" s="10" t="s">
        <v>33</v>
      </c>
    </row>
    <row r="556" spans="1:20" ht="78.75" x14ac:dyDescent="0.25">
      <c r="A556" s="56" t="s">
        <v>997</v>
      </c>
      <c r="B556" s="55" t="s">
        <v>998</v>
      </c>
      <c r="C556" s="56" t="s">
        <v>999</v>
      </c>
      <c r="D556" s="33">
        <v>383.18020207102234</v>
      </c>
      <c r="E556" s="42">
        <v>76.501656720000028</v>
      </c>
      <c r="F556" s="33">
        <v>306.67854535102231</v>
      </c>
      <c r="G556" s="33">
        <f>I556+K556+M556+O556</f>
        <v>17.400055200000001</v>
      </c>
      <c r="H556" s="33">
        <f>J556+L556+N556+P556</f>
        <v>0</v>
      </c>
      <c r="I556" s="33">
        <v>0</v>
      </c>
      <c r="J556" s="33">
        <v>0</v>
      </c>
      <c r="K556" s="33">
        <v>0</v>
      </c>
      <c r="L556" s="33">
        <v>0</v>
      </c>
      <c r="M556" s="33">
        <v>0</v>
      </c>
      <c r="N556" s="33">
        <v>0</v>
      </c>
      <c r="O556" s="33">
        <v>17.400055200000001</v>
      </c>
      <c r="P556" s="33">
        <v>0</v>
      </c>
      <c r="Q556" s="33">
        <f>F556-H556</f>
        <v>306.67854535102231</v>
      </c>
      <c r="R556" s="33">
        <f>H556-(I556)</f>
        <v>0</v>
      </c>
      <c r="S556" s="34">
        <v>0</v>
      </c>
      <c r="T556" s="35" t="s">
        <v>33</v>
      </c>
    </row>
    <row r="557" spans="1:20" ht="47.25" x14ac:dyDescent="0.25">
      <c r="A557" s="37" t="s">
        <v>1000</v>
      </c>
      <c r="B557" s="37" t="s">
        <v>90</v>
      </c>
      <c r="C557" s="37" t="s">
        <v>32</v>
      </c>
      <c r="D557" s="26">
        <v>0</v>
      </c>
      <c r="E557" s="26">
        <v>0</v>
      </c>
      <c r="F557" s="26">
        <v>0</v>
      </c>
      <c r="G557" s="26">
        <v>0</v>
      </c>
      <c r="H557" s="26">
        <v>0</v>
      </c>
      <c r="I557" s="26">
        <v>0</v>
      </c>
      <c r="J557" s="26">
        <v>0</v>
      </c>
      <c r="K557" s="26">
        <v>0</v>
      </c>
      <c r="L557" s="26">
        <v>0</v>
      </c>
      <c r="M557" s="26">
        <v>0</v>
      </c>
      <c r="N557" s="26">
        <v>0</v>
      </c>
      <c r="O557" s="26">
        <v>0</v>
      </c>
      <c r="P557" s="26">
        <v>0</v>
      </c>
      <c r="Q557" s="26">
        <v>0</v>
      </c>
      <c r="R557" s="26">
        <v>0</v>
      </c>
      <c r="S557" s="27">
        <v>0</v>
      </c>
      <c r="T557" s="10" t="s">
        <v>33</v>
      </c>
    </row>
    <row r="558" spans="1:20" ht="63" x14ac:dyDescent="0.25">
      <c r="A558" s="37" t="s">
        <v>1001</v>
      </c>
      <c r="B558" s="37" t="s">
        <v>92</v>
      </c>
      <c r="C558" s="37" t="s">
        <v>32</v>
      </c>
      <c r="D558" s="26">
        <f t="shared" ref="D558:R558" si="169">D559+D560+D561+D562</f>
        <v>37.037813172</v>
      </c>
      <c r="E558" s="26">
        <f t="shared" si="169"/>
        <v>0</v>
      </c>
      <c r="F558" s="26">
        <f t="shared" si="169"/>
        <v>37.037813172</v>
      </c>
      <c r="G558" s="26">
        <f t="shared" si="169"/>
        <v>2.0063871999999998</v>
      </c>
      <c r="H558" s="26">
        <f t="shared" si="169"/>
        <v>0</v>
      </c>
      <c r="I558" s="26">
        <f t="shared" si="169"/>
        <v>0</v>
      </c>
      <c r="J558" s="26">
        <f t="shared" si="169"/>
        <v>0</v>
      </c>
      <c r="K558" s="26">
        <f t="shared" si="169"/>
        <v>1.4079999999999999</v>
      </c>
      <c r="L558" s="26">
        <f t="shared" si="169"/>
        <v>0</v>
      </c>
      <c r="M558" s="26">
        <f t="shared" si="169"/>
        <v>0.59838720000000001</v>
      </c>
      <c r="N558" s="26">
        <f t="shared" si="169"/>
        <v>0</v>
      </c>
      <c r="O558" s="26">
        <f t="shared" si="169"/>
        <v>0</v>
      </c>
      <c r="P558" s="26">
        <f t="shared" si="169"/>
        <v>0</v>
      </c>
      <c r="Q558" s="26">
        <f t="shared" si="169"/>
        <v>37.037813172</v>
      </c>
      <c r="R558" s="26">
        <f t="shared" si="169"/>
        <v>0</v>
      </c>
      <c r="S558" s="27">
        <v>0</v>
      </c>
      <c r="T558" s="10" t="s">
        <v>33</v>
      </c>
    </row>
    <row r="559" spans="1:20" ht="31.5" x14ac:dyDescent="0.25">
      <c r="A559" s="37" t="s">
        <v>1002</v>
      </c>
      <c r="B559" s="37" t="s">
        <v>94</v>
      </c>
      <c r="C559" s="37" t="s">
        <v>32</v>
      </c>
      <c r="D559" s="26">
        <v>0</v>
      </c>
      <c r="E559" s="26">
        <v>0</v>
      </c>
      <c r="F559" s="26">
        <v>0</v>
      </c>
      <c r="G559" s="26">
        <v>0</v>
      </c>
      <c r="H559" s="26">
        <v>0</v>
      </c>
      <c r="I559" s="26">
        <v>0</v>
      </c>
      <c r="J559" s="26">
        <v>0</v>
      </c>
      <c r="K559" s="26">
        <v>0</v>
      </c>
      <c r="L559" s="26">
        <v>0</v>
      </c>
      <c r="M559" s="26">
        <v>0</v>
      </c>
      <c r="N559" s="26">
        <v>0</v>
      </c>
      <c r="O559" s="26">
        <v>0</v>
      </c>
      <c r="P559" s="26">
        <v>0</v>
      </c>
      <c r="Q559" s="26">
        <v>0</v>
      </c>
      <c r="R559" s="26">
        <v>0</v>
      </c>
      <c r="S559" s="27">
        <v>0</v>
      </c>
      <c r="T559" s="10" t="s">
        <v>33</v>
      </c>
    </row>
    <row r="560" spans="1:20" ht="31.5" x14ac:dyDescent="0.25">
      <c r="A560" s="37" t="s">
        <v>1003</v>
      </c>
      <c r="B560" s="37" t="s">
        <v>100</v>
      </c>
      <c r="C560" s="37" t="s">
        <v>32</v>
      </c>
      <c r="D560" s="26">
        <v>0</v>
      </c>
      <c r="E560" s="26">
        <v>0</v>
      </c>
      <c r="F560" s="26">
        <v>0</v>
      </c>
      <c r="G560" s="26">
        <v>0</v>
      </c>
      <c r="H560" s="26">
        <v>0</v>
      </c>
      <c r="I560" s="26">
        <v>0</v>
      </c>
      <c r="J560" s="26">
        <v>0</v>
      </c>
      <c r="K560" s="26">
        <v>0</v>
      </c>
      <c r="L560" s="26">
        <v>0</v>
      </c>
      <c r="M560" s="26">
        <v>0</v>
      </c>
      <c r="N560" s="26">
        <v>0</v>
      </c>
      <c r="O560" s="26">
        <v>0</v>
      </c>
      <c r="P560" s="26">
        <v>0</v>
      </c>
      <c r="Q560" s="26">
        <v>0</v>
      </c>
      <c r="R560" s="26">
        <v>0</v>
      </c>
      <c r="S560" s="27">
        <v>0</v>
      </c>
      <c r="T560" s="10" t="s">
        <v>33</v>
      </c>
    </row>
    <row r="561" spans="1:20" ht="31.5" x14ac:dyDescent="0.25">
      <c r="A561" s="37" t="s">
        <v>1004</v>
      </c>
      <c r="B561" s="37" t="s">
        <v>109</v>
      </c>
      <c r="C561" s="37" t="s">
        <v>32</v>
      </c>
      <c r="D561" s="26">
        <v>0</v>
      </c>
      <c r="E561" s="26">
        <v>0</v>
      </c>
      <c r="F561" s="26">
        <v>0</v>
      </c>
      <c r="G561" s="26">
        <v>0</v>
      </c>
      <c r="H561" s="26">
        <v>0</v>
      </c>
      <c r="I561" s="26">
        <v>0</v>
      </c>
      <c r="J561" s="26">
        <v>0</v>
      </c>
      <c r="K561" s="26">
        <v>0</v>
      </c>
      <c r="L561" s="26">
        <v>0</v>
      </c>
      <c r="M561" s="26">
        <v>0</v>
      </c>
      <c r="N561" s="26">
        <v>0</v>
      </c>
      <c r="O561" s="26">
        <v>0</v>
      </c>
      <c r="P561" s="26">
        <v>0</v>
      </c>
      <c r="Q561" s="26">
        <v>0</v>
      </c>
      <c r="R561" s="26">
        <v>0</v>
      </c>
      <c r="S561" s="27">
        <v>0</v>
      </c>
      <c r="T561" s="10" t="s">
        <v>33</v>
      </c>
    </row>
    <row r="562" spans="1:20" ht="31.5" x14ac:dyDescent="0.25">
      <c r="A562" s="37" t="s">
        <v>1005</v>
      </c>
      <c r="B562" s="37" t="s">
        <v>113</v>
      </c>
      <c r="C562" s="37" t="s">
        <v>32</v>
      </c>
      <c r="D562" s="26">
        <f t="shared" ref="D562:R562" si="170">SUM(D563:D563)</f>
        <v>37.037813172</v>
      </c>
      <c r="E562" s="26">
        <f t="shared" si="170"/>
        <v>0</v>
      </c>
      <c r="F562" s="26">
        <f t="shared" si="170"/>
        <v>37.037813172</v>
      </c>
      <c r="G562" s="26">
        <f t="shared" si="170"/>
        <v>2.0063871999999998</v>
      </c>
      <c r="H562" s="26">
        <f t="shared" si="170"/>
        <v>0</v>
      </c>
      <c r="I562" s="26">
        <f t="shared" si="170"/>
        <v>0</v>
      </c>
      <c r="J562" s="26">
        <f t="shared" si="170"/>
        <v>0</v>
      </c>
      <c r="K562" s="26">
        <f t="shared" si="170"/>
        <v>1.4079999999999999</v>
      </c>
      <c r="L562" s="26">
        <f t="shared" si="170"/>
        <v>0</v>
      </c>
      <c r="M562" s="26">
        <f t="shared" si="170"/>
        <v>0.59838720000000001</v>
      </c>
      <c r="N562" s="26">
        <f t="shared" si="170"/>
        <v>0</v>
      </c>
      <c r="O562" s="26">
        <f t="shared" si="170"/>
        <v>0</v>
      </c>
      <c r="P562" s="26">
        <f t="shared" si="170"/>
        <v>0</v>
      </c>
      <c r="Q562" s="26">
        <f t="shared" si="170"/>
        <v>37.037813172</v>
      </c>
      <c r="R562" s="26">
        <f t="shared" si="170"/>
        <v>0</v>
      </c>
      <c r="S562" s="27">
        <v>0</v>
      </c>
      <c r="T562" s="10" t="s">
        <v>33</v>
      </c>
    </row>
    <row r="563" spans="1:20" ht="63" x14ac:dyDescent="0.25">
      <c r="A563" s="56" t="s">
        <v>1005</v>
      </c>
      <c r="B563" s="55" t="s">
        <v>1006</v>
      </c>
      <c r="C563" s="56" t="s">
        <v>1007</v>
      </c>
      <c r="D563" s="33">
        <v>37.037813172</v>
      </c>
      <c r="E563" s="42">
        <v>0</v>
      </c>
      <c r="F563" s="33">
        <v>37.037813172</v>
      </c>
      <c r="G563" s="33">
        <f>I563+K563+M563+O563</f>
        <v>2.0063871999999998</v>
      </c>
      <c r="H563" s="33">
        <f>J563+L563+N563+P563</f>
        <v>0</v>
      </c>
      <c r="I563" s="33">
        <v>0</v>
      </c>
      <c r="J563" s="33">
        <v>0</v>
      </c>
      <c r="K563" s="33">
        <v>1.4079999999999999</v>
      </c>
      <c r="L563" s="33">
        <v>0</v>
      </c>
      <c r="M563" s="33">
        <v>0.59838720000000001</v>
      </c>
      <c r="N563" s="33">
        <v>0</v>
      </c>
      <c r="O563" s="33">
        <v>0</v>
      </c>
      <c r="P563" s="33">
        <v>0</v>
      </c>
      <c r="Q563" s="33">
        <f>F563-H563</f>
        <v>37.037813172</v>
      </c>
      <c r="R563" s="33">
        <f>H563-(I563)</f>
        <v>0</v>
      </c>
      <c r="S563" s="34">
        <v>0</v>
      </c>
      <c r="T563" s="35" t="s">
        <v>33</v>
      </c>
    </row>
    <row r="564" spans="1:20" ht="31.5" x14ac:dyDescent="0.25">
      <c r="A564" s="37" t="s">
        <v>1008</v>
      </c>
      <c r="B564" s="37" t="s">
        <v>123</v>
      </c>
      <c r="C564" s="37" t="s">
        <v>32</v>
      </c>
      <c r="D564" s="26">
        <f t="shared" ref="D564:R564" si="171">D565+D566+D567+D568</f>
        <v>295.40004002899997</v>
      </c>
      <c r="E564" s="26">
        <f t="shared" si="171"/>
        <v>76.123168510356038</v>
      </c>
      <c r="F564" s="26">
        <f t="shared" si="171"/>
        <v>219.2768715186439</v>
      </c>
      <c r="G564" s="26">
        <f t="shared" si="171"/>
        <v>34.497096515789941</v>
      </c>
      <c r="H564" s="26">
        <f t="shared" si="171"/>
        <v>5.5918489899999999</v>
      </c>
      <c r="I564" s="26">
        <f t="shared" si="171"/>
        <v>17.378654598375135</v>
      </c>
      <c r="J564" s="26">
        <f t="shared" si="171"/>
        <v>5.5918489899999999</v>
      </c>
      <c r="K564" s="26">
        <f t="shared" si="171"/>
        <v>4.6081168750000003</v>
      </c>
      <c r="L564" s="26">
        <f t="shared" si="171"/>
        <v>0</v>
      </c>
      <c r="M564" s="26">
        <f t="shared" si="171"/>
        <v>7.5552880750000009</v>
      </c>
      <c r="N564" s="26">
        <f t="shared" si="171"/>
        <v>0</v>
      </c>
      <c r="O564" s="26">
        <f t="shared" si="171"/>
        <v>4.9550369674148076</v>
      </c>
      <c r="P564" s="26">
        <f t="shared" si="171"/>
        <v>0</v>
      </c>
      <c r="Q564" s="26">
        <f t="shared" si="171"/>
        <v>213.68502252864394</v>
      </c>
      <c r="R564" s="26">
        <f t="shared" si="171"/>
        <v>-11.786805608375136</v>
      </c>
      <c r="S564" s="27">
        <f t="shared" si="163"/>
        <v>-0.67823464363444885</v>
      </c>
      <c r="T564" s="10" t="s">
        <v>33</v>
      </c>
    </row>
    <row r="565" spans="1:20" ht="47.25" x14ac:dyDescent="0.25">
      <c r="A565" s="37" t="s">
        <v>1009</v>
      </c>
      <c r="B565" s="37" t="s">
        <v>125</v>
      </c>
      <c r="C565" s="37" t="s">
        <v>32</v>
      </c>
      <c r="D565" s="26">
        <v>0</v>
      </c>
      <c r="E565" s="26">
        <v>0</v>
      </c>
      <c r="F565" s="26">
        <v>0</v>
      </c>
      <c r="G565" s="26">
        <v>0</v>
      </c>
      <c r="H565" s="26">
        <v>0</v>
      </c>
      <c r="I565" s="26">
        <v>0</v>
      </c>
      <c r="J565" s="26">
        <v>0</v>
      </c>
      <c r="K565" s="26">
        <v>0</v>
      </c>
      <c r="L565" s="26">
        <v>0</v>
      </c>
      <c r="M565" s="26">
        <v>0</v>
      </c>
      <c r="N565" s="26">
        <v>0</v>
      </c>
      <c r="O565" s="26">
        <v>0</v>
      </c>
      <c r="P565" s="26">
        <v>0</v>
      </c>
      <c r="Q565" s="26">
        <v>0</v>
      </c>
      <c r="R565" s="26">
        <v>0</v>
      </c>
      <c r="S565" s="27">
        <v>0</v>
      </c>
      <c r="T565" s="10" t="s">
        <v>33</v>
      </c>
    </row>
    <row r="566" spans="1:20" ht="47.25" x14ac:dyDescent="0.25">
      <c r="A566" s="37" t="s">
        <v>1010</v>
      </c>
      <c r="B566" s="37" t="s">
        <v>150</v>
      </c>
      <c r="C566" s="37" t="s">
        <v>32</v>
      </c>
      <c r="D566" s="26">
        <v>0</v>
      </c>
      <c r="E566" s="26">
        <v>0</v>
      </c>
      <c r="F566" s="26">
        <v>0</v>
      </c>
      <c r="G566" s="26">
        <v>0</v>
      </c>
      <c r="H566" s="26">
        <v>0</v>
      </c>
      <c r="I566" s="26">
        <v>0</v>
      </c>
      <c r="J566" s="26">
        <v>0</v>
      </c>
      <c r="K566" s="26">
        <v>0</v>
      </c>
      <c r="L566" s="26">
        <v>0</v>
      </c>
      <c r="M566" s="26">
        <v>0</v>
      </c>
      <c r="N566" s="26">
        <v>0</v>
      </c>
      <c r="O566" s="26">
        <v>0</v>
      </c>
      <c r="P566" s="26">
        <v>0</v>
      </c>
      <c r="Q566" s="26">
        <v>0</v>
      </c>
      <c r="R566" s="26">
        <v>0</v>
      </c>
      <c r="S566" s="27">
        <v>0</v>
      </c>
      <c r="T566" s="10" t="s">
        <v>33</v>
      </c>
    </row>
    <row r="567" spans="1:20" ht="47.25" x14ac:dyDescent="0.25">
      <c r="A567" s="37" t="s">
        <v>1011</v>
      </c>
      <c r="B567" s="37" t="s">
        <v>152</v>
      </c>
      <c r="C567" s="37" t="s">
        <v>32</v>
      </c>
      <c r="D567" s="26">
        <v>0</v>
      </c>
      <c r="E567" s="26">
        <v>0</v>
      </c>
      <c r="F567" s="26">
        <v>0</v>
      </c>
      <c r="G567" s="26">
        <v>0</v>
      </c>
      <c r="H567" s="26">
        <v>0</v>
      </c>
      <c r="I567" s="26">
        <v>0</v>
      </c>
      <c r="J567" s="26">
        <v>0</v>
      </c>
      <c r="K567" s="26">
        <v>0</v>
      </c>
      <c r="L567" s="26">
        <v>0</v>
      </c>
      <c r="M567" s="26">
        <v>0</v>
      </c>
      <c r="N567" s="26">
        <v>0</v>
      </c>
      <c r="O567" s="26">
        <v>0</v>
      </c>
      <c r="P567" s="26">
        <v>0</v>
      </c>
      <c r="Q567" s="26">
        <v>0</v>
      </c>
      <c r="R567" s="26">
        <v>0</v>
      </c>
      <c r="S567" s="27">
        <v>0</v>
      </c>
      <c r="T567" s="10" t="s">
        <v>33</v>
      </c>
    </row>
    <row r="568" spans="1:20" ht="47.25" x14ac:dyDescent="0.25">
      <c r="A568" s="37" t="s">
        <v>1012</v>
      </c>
      <c r="B568" s="37" t="s">
        <v>184</v>
      </c>
      <c r="C568" s="37" t="s">
        <v>32</v>
      </c>
      <c r="D568" s="26">
        <f t="shared" ref="D568:R568" si="172">SUM(D569:D573)</f>
        <v>295.40004002899997</v>
      </c>
      <c r="E568" s="26">
        <f t="shared" si="172"/>
        <v>76.123168510356038</v>
      </c>
      <c r="F568" s="26">
        <f t="shared" si="172"/>
        <v>219.2768715186439</v>
      </c>
      <c r="G568" s="26">
        <f t="shared" si="172"/>
        <v>34.497096515789941</v>
      </c>
      <c r="H568" s="26">
        <f t="shared" si="172"/>
        <v>5.5918489899999999</v>
      </c>
      <c r="I568" s="26">
        <f t="shared" si="172"/>
        <v>17.378654598375135</v>
      </c>
      <c r="J568" s="26">
        <f t="shared" si="172"/>
        <v>5.5918489899999999</v>
      </c>
      <c r="K568" s="26">
        <f t="shared" si="172"/>
        <v>4.6081168750000003</v>
      </c>
      <c r="L568" s="26">
        <f t="shared" si="172"/>
        <v>0</v>
      </c>
      <c r="M568" s="26">
        <f t="shared" si="172"/>
        <v>7.5552880750000009</v>
      </c>
      <c r="N568" s="26">
        <f t="shared" si="172"/>
        <v>0</v>
      </c>
      <c r="O568" s="26">
        <f t="shared" si="172"/>
        <v>4.9550369674148076</v>
      </c>
      <c r="P568" s="26">
        <f t="shared" si="172"/>
        <v>0</v>
      </c>
      <c r="Q568" s="26">
        <f t="shared" si="172"/>
        <v>213.68502252864394</v>
      </c>
      <c r="R568" s="26">
        <f t="shared" si="172"/>
        <v>-11.786805608375136</v>
      </c>
      <c r="S568" s="27">
        <f t="shared" si="163"/>
        <v>-0.67823464363444885</v>
      </c>
      <c r="T568" s="10" t="s">
        <v>33</v>
      </c>
    </row>
    <row r="569" spans="1:20" ht="57" customHeight="1" x14ac:dyDescent="0.25">
      <c r="A569" s="46" t="s">
        <v>1012</v>
      </c>
      <c r="B569" s="45" t="s">
        <v>1013</v>
      </c>
      <c r="C569" s="46" t="s">
        <v>1014</v>
      </c>
      <c r="D569" s="48">
        <v>76.366949172399984</v>
      </c>
      <c r="E569" s="47">
        <v>27.961784229556045</v>
      </c>
      <c r="F569" s="48">
        <v>48.405164942843939</v>
      </c>
      <c r="G569" s="48">
        <f t="shared" ref="G569:H573" si="173">I569+K569+M569+O569</f>
        <v>10.990672872589947</v>
      </c>
      <c r="H569" s="48">
        <f t="shared" si="173"/>
        <v>0.5373</v>
      </c>
      <c r="I569" s="48">
        <v>1.4111908731751401</v>
      </c>
      <c r="J569" s="48">
        <v>0.5373</v>
      </c>
      <c r="K569" s="48">
        <v>1.411190875</v>
      </c>
      <c r="L569" s="48">
        <v>0</v>
      </c>
      <c r="M569" s="48">
        <v>3.9921908750000004</v>
      </c>
      <c r="N569" s="48">
        <v>0</v>
      </c>
      <c r="O569" s="48">
        <v>4.176100249414807</v>
      </c>
      <c r="P569" s="48">
        <v>0</v>
      </c>
      <c r="Q569" s="48">
        <f>F569-H569</f>
        <v>47.867864942843937</v>
      </c>
      <c r="R569" s="48">
        <f>H569-(I569)</f>
        <v>-0.87389087317514014</v>
      </c>
      <c r="S569" s="50">
        <f t="shared" si="163"/>
        <v>-0.61925774166106251</v>
      </c>
      <c r="T569" s="51" t="s">
        <v>82</v>
      </c>
    </row>
    <row r="570" spans="1:20" ht="59.25" customHeight="1" x14ac:dyDescent="0.25">
      <c r="A570" s="46" t="s">
        <v>1012</v>
      </c>
      <c r="B570" s="45" t="s">
        <v>1015</v>
      </c>
      <c r="C570" s="46" t="s">
        <v>1016</v>
      </c>
      <c r="D570" s="48">
        <v>56.145186756000001</v>
      </c>
      <c r="E570" s="47">
        <v>24.924105072000003</v>
      </c>
      <c r="F570" s="48">
        <v>31.221081683999998</v>
      </c>
      <c r="G570" s="48">
        <f t="shared" si="173"/>
        <v>11.177314718</v>
      </c>
      <c r="H570" s="48">
        <f t="shared" si="173"/>
        <v>1.6052602900000001</v>
      </c>
      <c r="I570" s="48">
        <v>9.1965339999999998</v>
      </c>
      <c r="J570" s="48">
        <v>1.6052602900000001</v>
      </c>
      <c r="K570" s="48">
        <v>0.42986000000000002</v>
      </c>
      <c r="L570" s="48">
        <v>0</v>
      </c>
      <c r="M570" s="48">
        <v>0.92784999999999995</v>
      </c>
      <c r="N570" s="48">
        <v>0</v>
      </c>
      <c r="O570" s="48">
        <v>0.6230707180000018</v>
      </c>
      <c r="P570" s="48">
        <v>0</v>
      </c>
      <c r="Q570" s="48">
        <f>F570-H570</f>
        <v>29.615821393999997</v>
      </c>
      <c r="R570" s="48">
        <f>H570-(I570)</f>
        <v>-7.5912737099999994</v>
      </c>
      <c r="S570" s="50">
        <f t="shared" si="163"/>
        <v>-0.82544942583803849</v>
      </c>
      <c r="T570" s="51" t="s">
        <v>138</v>
      </c>
    </row>
    <row r="571" spans="1:20" ht="48.75" customHeight="1" x14ac:dyDescent="0.25">
      <c r="A571" s="46" t="s">
        <v>1012</v>
      </c>
      <c r="B571" s="45" t="s">
        <v>1017</v>
      </c>
      <c r="C571" s="46" t="s">
        <v>1018</v>
      </c>
      <c r="D571" s="48">
        <v>78.568700351999993</v>
      </c>
      <c r="E571" s="47">
        <v>0</v>
      </c>
      <c r="F571" s="48">
        <v>78.568700351999993</v>
      </c>
      <c r="G571" s="48">
        <f t="shared" si="173"/>
        <v>8.6281512000000014</v>
      </c>
      <c r="H571" s="48">
        <f t="shared" si="173"/>
        <v>1.2920940000000001E-2</v>
      </c>
      <c r="I571" s="48">
        <v>4.1723712000000006</v>
      </c>
      <c r="J571" s="48">
        <v>1.2920940000000001E-2</v>
      </c>
      <c r="K571" s="48">
        <v>2.0518559999999999</v>
      </c>
      <c r="L571" s="48">
        <v>0</v>
      </c>
      <c r="M571" s="48">
        <v>2.2677680000000002</v>
      </c>
      <c r="N571" s="48">
        <v>0</v>
      </c>
      <c r="O571" s="48">
        <v>0.13615599999999883</v>
      </c>
      <c r="P571" s="48">
        <v>0</v>
      </c>
      <c r="Q571" s="48">
        <f>F571-H571</f>
        <v>78.555779411999993</v>
      </c>
      <c r="R571" s="48">
        <f>H571-(I571)</f>
        <v>-4.1594502600000007</v>
      </c>
      <c r="S571" s="50">
        <f t="shared" si="163"/>
        <v>-0.99690321417231531</v>
      </c>
      <c r="T571" s="51" t="s">
        <v>1019</v>
      </c>
    </row>
    <row r="572" spans="1:20" ht="34.5" customHeight="1" x14ac:dyDescent="0.25">
      <c r="A572" s="46" t="s">
        <v>1012</v>
      </c>
      <c r="B572" s="45" t="s">
        <v>1020</v>
      </c>
      <c r="C572" s="46" t="s">
        <v>1021</v>
      </c>
      <c r="D572" s="48">
        <v>1.2380279999999999</v>
      </c>
      <c r="E572" s="47">
        <v>0</v>
      </c>
      <c r="F572" s="48">
        <v>1.2380279999999999</v>
      </c>
      <c r="G572" s="48">
        <f t="shared" si="173"/>
        <v>1.1221092000000001</v>
      </c>
      <c r="H572" s="48">
        <f t="shared" si="173"/>
        <v>0</v>
      </c>
      <c r="I572" s="48">
        <v>1.9710000000000002E-2</v>
      </c>
      <c r="J572" s="48">
        <v>0</v>
      </c>
      <c r="K572" s="48">
        <v>0.71521000000000001</v>
      </c>
      <c r="L572" s="48">
        <v>0</v>
      </c>
      <c r="M572" s="48">
        <v>0.36747920000000001</v>
      </c>
      <c r="N572" s="48">
        <v>0</v>
      </c>
      <c r="O572" s="48">
        <v>1.9710000000000005E-2</v>
      </c>
      <c r="P572" s="48">
        <v>0</v>
      </c>
      <c r="Q572" s="48">
        <f>F572-H572</f>
        <v>1.2380279999999999</v>
      </c>
      <c r="R572" s="48">
        <f>H572-(I572)</f>
        <v>-1.9710000000000002E-2</v>
      </c>
      <c r="S572" s="50">
        <f t="shared" si="163"/>
        <v>-1</v>
      </c>
      <c r="T572" s="51" t="s">
        <v>1019</v>
      </c>
    </row>
    <row r="573" spans="1:20" ht="47.25" x14ac:dyDescent="0.25">
      <c r="A573" s="56" t="s">
        <v>1012</v>
      </c>
      <c r="B573" s="55" t="s">
        <v>1022</v>
      </c>
      <c r="C573" s="56" t="s">
        <v>1023</v>
      </c>
      <c r="D573" s="33">
        <v>83.081175748600003</v>
      </c>
      <c r="E573" s="42">
        <v>23.237279208799997</v>
      </c>
      <c r="F573" s="33">
        <v>59.843896539800006</v>
      </c>
      <c r="G573" s="33">
        <f t="shared" si="173"/>
        <v>2.5788485251999957</v>
      </c>
      <c r="H573" s="33">
        <f t="shared" si="173"/>
        <v>3.43636776</v>
      </c>
      <c r="I573" s="33">
        <v>2.5788485251999957</v>
      </c>
      <c r="J573" s="33">
        <v>3.43636776</v>
      </c>
      <c r="K573" s="33">
        <v>0</v>
      </c>
      <c r="L573" s="33">
        <v>0</v>
      </c>
      <c r="M573" s="33">
        <v>0</v>
      </c>
      <c r="N573" s="33">
        <v>0</v>
      </c>
      <c r="O573" s="33">
        <v>0</v>
      </c>
      <c r="P573" s="33">
        <v>0</v>
      </c>
      <c r="Q573" s="33">
        <f>F573-H573</f>
        <v>56.407528779800003</v>
      </c>
      <c r="R573" s="33">
        <f>H573-(I573)</f>
        <v>0.85751923480000425</v>
      </c>
      <c r="S573" s="34">
        <f t="shared" si="163"/>
        <v>0.33252020288143974</v>
      </c>
      <c r="T573" s="35" t="s">
        <v>75</v>
      </c>
    </row>
    <row r="574" spans="1:20" ht="47.25" x14ac:dyDescent="0.25">
      <c r="A574" s="37" t="s">
        <v>1024</v>
      </c>
      <c r="B574" s="37" t="s">
        <v>263</v>
      </c>
      <c r="C574" s="37" t="s">
        <v>32</v>
      </c>
      <c r="D574" s="26">
        <v>0</v>
      </c>
      <c r="E574" s="26">
        <f t="shared" ref="E574:R574" si="174">E575</f>
        <v>0</v>
      </c>
      <c r="F574" s="26">
        <f t="shared" si="174"/>
        <v>0</v>
      </c>
      <c r="G574" s="26">
        <f t="shared" si="174"/>
        <v>0</v>
      </c>
      <c r="H574" s="26">
        <f t="shared" si="174"/>
        <v>0</v>
      </c>
      <c r="I574" s="26">
        <f t="shared" si="174"/>
        <v>0</v>
      </c>
      <c r="J574" s="26">
        <f t="shared" si="174"/>
        <v>0</v>
      </c>
      <c r="K574" s="26">
        <f t="shared" si="174"/>
        <v>0</v>
      </c>
      <c r="L574" s="26">
        <f t="shared" si="174"/>
        <v>0</v>
      </c>
      <c r="M574" s="26">
        <f t="shared" si="174"/>
        <v>0</v>
      </c>
      <c r="N574" s="26">
        <f t="shared" si="174"/>
        <v>0</v>
      </c>
      <c r="O574" s="26">
        <f t="shared" si="174"/>
        <v>0</v>
      </c>
      <c r="P574" s="26">
        <f t="shared" si="174"/>
        <v>0</v>
      </c>
      <c r="Q574" s="26">
        <f t="shared" si="174"/>
        <v>0</v>
      </c>
      <c r="R574" s="26">
        <f t="shared" si="174"/>
        <v>0</v>
      </c>
      <c r="S574" s="27">
        <v>0</v>
      </c>
      <c r="T574" s="10" t="s">
        <v>33</v>
      </c>
    </row>
    <row r="575" spans="1:20" ht="31.5" x14ac:dyDescent="0.25">
      <c r="A575" s="37" t="s">
        <v>1025</v>
      </c>
      <c r="B575" s="37" t="s">
        <v>271</v>
      </c>
      <c r="C575" s="37" t="s">
        <v>32</v>
      </c>
      <c r="D575" s="26">
        <v>0</v>
      </c>
      <c r="E575" s="26">
        <f t="shared" ref="E575:R575" si="175">E576+E577</f>
        <v>0</v>
      </c>
      <c r="F575" s="26">
        <f t="shared" si="175"/>
        <v>0</v>
      </c>
      <c r="G575" s="26">
        <f t="shared" si="175"/>
        <v>0</v>
      </c>
      <c r="H575" s="26">
        <f t="shared" si="175"/>
        <v>0</v>
      </c>
      <c r="I575" s="26">
        <f t="shared" si="175"/>
        <v>0</v>
      </c>
      <c r="J575" s="26">
        <f t="shared" si="175"/>
        <v>0</v>
      </c>
      <c r="K575" s="26">
        <f t="shared" si="175"/>
        <v>0</v>
      </c>
      <c r="L575" s="26">
        <f t="shared" si="175"/>
        <v>0</v>
      </c>
      <c r="M575" s="26">
        <f t="shared" si="175"/>
        <v>0</v>
      </c>
      <c r="N575" s="26">
        <f t="shared" si="175"/>
        <v>0</v>
      </c>
      <c r="O575" s="26">
        <f t="shared" si="175"/>
        <v>0</v>
      </c>
      <c r="P575" s="26">
        <f t="shared" si="175"/>
        <v>0</v>
      </c>
      <c r="Q575" s="26">
        <f t="shared" si="175"/>
        <v>0</v>
      </c>
      <c r="R575" s="26">
        <f t="shared" si="175"/>
        <v>0</v>
      </c>
      <c r="S575" s="27">
        <v>0</v>
      </c>
      <c r="T575" s="10" t="s">
        <v>33</v>
      </c>
    </row>
    <row r="576" spans="1:20" ht="63" x14ac:dyDescent="0.25">
      <c r="A576" s="37" t="s">
        <v>1026</v>
      </c>
      <c r="B576" s="37" t="s">
        <v>267</v>
      </c>
      <c r="C576" s="37" t="s">
        <v>32</v>
      </c>
      <c r="D576" s="26">
        <v>0</v>
      </c>
      <c r="E576" s="26">
        <v>0</v>
      </c>
      <c r="F576" s="26">
        <v>0</v>
      </c>
      <c r="G576" s="26">
        <v>0</v>
      </c>
      <c r="H576" s="26">
        <v>0</v>
      </c>
      <c r="I576" s="26">
        <v>0</v>
      </c>
      <c r="J576" s="26">
        <v>0</v>
      </c>
      <c r="K576" s="26">
        <v>0</v>
      </c>
      <c r="L576" s="26">
        <v>0</v>
      </c>
      <c r="M576" s="26">
        <v>0</v>
      </c>
      <c r="N576" s="26">
        <v>0</v>
      </c>
      <c r="O576" s="26">
        <v>0</v>
      </c>
      <c r="P576" s="26">
        <v>0</v>
      </c>
      <c r="Q576" s="26">
        <v>0</v>
      </c>
      <c r="R576" s="26">
        <v>0</v>
      </c>
      <c r="S576" s="27">
        <v>0</v>
      </c>
      <c r="T576" s="10" t="s">
        <v>33</v>
      </c>
    </row>
    <row r="577" spans="1:20" ht="63" x14ac:dyDescent="0.25">
      <c r="A577" s="37" t="s">
        <v>1027</v>
      </c>
      <c r="B577" s="37" t="s">
        <v>269</v>
      </c>
      <c r="C577" s="37" t="s">
        <v>32</v>
      </c>
      <c r="D577" s="26">
        <v>0</v>
      </c>
      <c r="E577" s="26">
        <v>0</v>
      </c>
      <c r="F577" s="26">
        <v>0</v>
      </c>
      <c r="G577" s="26">
        <v>0</v>
      </c>
      <c r="H577" s="26">
        <v>0</v>
      </c>
      <c r="I577" s="26">
        <v>0</v>
      </c>
      <c r="J577" s="26">
        <v>0</v>
      </c>
      <c r="K577" s="26">
        <v>0</v>
      </c>
      <c r="L577" s="26">
        <v>0</v>
      </c>
      <c r="M577" s="26">
        <v>0</v>
      </c>
      <c r="N577" s="26">
        <v>0</v>
      </c>
      <c r="O577" s="26">
        <v>0</v>
      </c>
      <c r="P577" s="26">
        <v>0</v>
      </c>
      <c r="Q577" s="26">
        <v>0</v>
      </c>
      <c r="R577" s="26">
        <v>0</v>
      </c>
      <c r="S577" s="27">
        <v>0</v>
      </c>
      <c r="T577" s="10" t="s">
        <v>33</v>
      </c>
    </row>
    <row r="578" spans="1:20" ht="31.5" x14ac:dyDescent="0.25">
      <c r="A578" s="37" t="s">
        <v>1028</v>
      </c>
      <c r="B578" s="37" t="s">
        <v>271</v>
      </c>
      <c r="C578" s="37" t="s">
        <v>32</v>
      </c>
      <c r="D578" s="26">
        <v>0</v>
      </c>
      <c r="E578" s="26">
        <v>0</v>
      </c>
      <c r="F578" s="26">
        <v>0</v>
      </c>
      <c r="G578" s="26">
        <v>0</v>
      </c>
      <c r="H578" s="26">
        <v>0</v>
      </c>
      <c r="I578" s="26">
        <v>0</v>
      </c>
      <c r="J578" s="26">
        <v>0</v>
      </c>
      <c r="K578" s="26">
        <v>0</v>
      </c>
      <c r="L578" s="26">
        <v>0</v>
      </c>
      <c r="M578" s="26">
        <v>0</v>
      </c>
      <c r="N578" s="26">
        <v>0</v>
      </c>
      <c r="O578" s="26">
        <v>0</v>
      </c>
      <c r="P578" s="26">
        <v>0</v>
      </c>
      <c r="Q578" s="26">
        <v>0</v>
      </c>
      <c r="R578" s="26">
        <v>0</v>
      </c>
      <c r="S578" s="27">
        <v>0</v>
      </c>
      <c r="T578" s="10" t="s">
        <v>33</v>
      </c>
    </row>
    <row r="579" spans="1:20" ht="63" x14ac:dyDescent="0.25">
      <c r="A579" s="37" t="s">
        <v>1029</v>
      </c>
      <c r="B579" s="37" t="s">
        <v>267</v>
      </c>
      <c r="C579" s="37" t="s">
        <v>32</v>
      </c>
      <c r="D579" s="26">
        <v>0</v>
      </c>
      <c r="E579" s="26">
        <v>0</v>
      </c>
      <c r="F579" s="26">
        <v>0</v>
      </c>
      <c r="G579" s="26">
        <v>0</v>
      </c>
      <c r="H579" s="26">
        <v>0</v>
      </c>
      <c r="I579" s="26">
        <v>0</v>
      </c>
      <c r="J579" s="26">
        <v>0</v>
      </c>
      <c r="K579" s="26">
        <v>0</v>
      </c>
      <c r="L579" s="26">
        <v>0</v>
      </c>
      <c r="M579" s="26">
        <v>0</v>
      </c>
      <c r="N579" s="26">
        <v>0</v>
      </c>
      <c r="O579" s="26">
        <v>0</v>
      </c>
      <c r="P579" s="26">
        <v>0</v>
      </c>
      <c r="Q579" s="26">
        <v>0</v>
      </c>
      <c r="R579" s="26">
        <v>0</v>
      </c>
      <c r="S579" s="27">
        <v>0</v>
      </c>
      <c r="T579" s="10" t="s">
        <v>33</v>
      </c>
    </row>
    <row r="580" spans="1:20" ht="63" x14ac:dyDescent="0.25">
      <c r="A580" s="37" t="s">
        <v>1030</v>
      </c>
      <c r="B580" s="37" t="s">
        <v>269</v>
      </c>
      <c r="C580" s="37" t="s">
        <v>32</v>
      </c>
      <c r="D580" s="26">
        <v>0</v>
      </c>
      <c r="E580" s="26">
        <v>0</v>
      </c>
      <c r="F580" s="26">
        <v>0</v>
      </c>
      <c r="G580" s="26">
        <v>0</v>
      </c>
      <c r="H580" s="26">
        <v>0</v>
      </c>
      <c r="I580" s="26">
        <v>0</v>
      </c>
      <c r="J580" s="26">
        <v>0</v>
      </c>
      <c r="K580" s="26">
        <v>0</v>
      </c>
      <c r="L580" s="26">
        <v>0</v>
      </c>
      <c r="M580" s="26">
        <v>0</v>
      </c>
      <c r="N580" s="26">
        <v>0</v>
      </c>
      <c r="O580" s="26">
        <v>0</v>
      </c>
      <c r="P580" s="26">
        <v>0</v>
      </c>
      <c r="Q580" s="26">
        <v>0</v>
      </c>
      <c r="R580" s="26">
        <v>0</v>
      </c>
      <c r="S580" s="27">
        <v>0</v>
      </c>
      <c r="T580" s="10" t="s">
        <v>33</v>
      </c>
    </row>
    <row r="581" spans="1:20" x14ac:dyDescent="0.25">
      <c r="A581" s="37" t="s">
        <v>1031</v>
      </c>
      <c r="B581" s="37" t="s">
        <v>275</v>
      </c>
      <c r="C581" s="37" t="s">
        <v>32</v>
      </c>
      <c r="D581" s="26">
        <f t="shared" ref="D581:R581" si="176">SUM(D582,D583,D584,D585)</f>
        <v>0</v>
      </c>
      <c r="E581" s="26">
        <f t="shared" si="176"/>
        <v>0</v>
      </c>
      <c r="F581" s="26">
        <f t="shared" si="176"/>
        <v>0</v>
      </c>
      <c r="G581" s="26">
        <f t="shared" si="176"/>
        <v>0</v>
      </c>
      <c r="H581" s="26">
        <f t="shared" si="176"/>
        <v>0</v>
      </c>
      <c r="I581" s="26">
        <f t="shared" si="176"/>
        <v>0</v>
      </c>
      <c r="J581" s="26">
        <f t="shared" si="176"/>
        <v>0</v>
      </c>
      <c r="K581" s="26">
        <f t="shared" si="176"/>
        <v>0</v>
      </c>
      <c r="L581" s="26">
        <f t="shared" si="176"/>
        <v>0</v>
      </c>
      <c r="M581" s="26">
        <f t="shared" si="176"/>
        <v>0</v>
      </c>
      <c r="N581" s="26">
        <f t="shared" si="176"/>
        <v>0</v>
      </c>
      <c r="O581" s="26">
        <f t="shared" si="176"/>
        <v>0</v>
      </c>
      <c r="P581" s="26">
        <f t="shared" si="176"/>
        <v>0</v>
      </c>
      <c r="Q581" s="26">
        <f t="shared" si="176"/>
        <v>0</v>
      </c>
      <c r="R581" s="26">
        <f t="shared" si="176"/>
        <v>0</v>
      </c>
      <c r="S581" s="27">
        <v>0</v>
      </c>
      <c r="T581" s="10" t="s">
        <v>33</v>
      </c>
    </row>
    <row r="582" spans="1:20" ht="47.25" x14ac:dyDescent="0.25">
      <c r="A582" s="37" t="s">
        <v>1032</v>
      </c>
      <c r="B582" s="37" t="s">
        <v>277</v>
      </c>
      <c r="C582" s="37" t="s">
        <v>32</v>
      </c>
      <c r="D582" s="26">
        <v>0</v>
      </c>
      <c r="E582" s="26">
        <v>0</v>
      </c>
      <c r="F582" s="26">
        <v>0</v>
      </c>
      <c r="G582" s="26">
        <v>0</v>
      </c>
      <c r="H582" s="26">
        <v>0</v>
      </c>
      <c r="I582" s="26">
        <v>0</v>
      </c>
      <c r="J582" s="26">
        <v>0</v>
      </c>
      <c r="K582" s="26">
        <v>0</v>
      </c>
      <c r="L582" s="26">
        <v>0</v>
      </c>
      <c r="M582" s="26">
        <v>0</v>
      </c>
      <c r="N582" s="26">
        <v>0</v>
      </c>
      <c r="O582" s="26">
        <v>0</v>
      </c>
      <c r="P582" s="26">
        <v>0</v>
      </c>
      <c r="Q582" s="26">
        <v>0</v>
      </c>
      <c r="R582" s="26">
        <v>0</v>
      </c>
      <c r="S582" s="27">
        <v>0</v>
      </c>
      <c r="T582" s="10" t="s">
        <v>33</v>
      </c>
    </row>
    <row r="583" spans="1:20" ht="31.5" x14ac:dyDescent="0.25">
      <c r="A583" s="37" t="s">
        <v>1033</v>
      </c>
      <c r="B583" s="37" t="s">
        <v>279</v>
      </c>
      <c r="C583" s="37" t="s">
        <v>32</v>
      </c>
      <c r="D583" s="26">
        <v>0</v>
      </c>
      <c r="E583" s="26">
        <v>0</v>
      </c>
      <c r="F583" s="26">
        <v>0</v>
      </c>
      <c r="G583" s="26">
        <v>0</v>
      </c>
      <c r="H583" s="26">
        <v>0</v>
      </c>
      <c r="I583" s="26">
        <v>0</v>
      </c>
      <c r="J583" s="26">
        <v>0</v>
      </c>
      <c r="K583" s="26">
        <v>0</v>
      </c>
      <c r="L583" s="26">
        <v>0</v>
      </c>
      <c r="M583" s="26">
        <v>0</v>
      </c>
      <c r="N583" s="26">
        <v>0</v>
      </c>
      <c r="O583" s="26">
        <v>0</v>
      </c>
      <c r="P583" s="26">
        <v>0</v>
      </c>
      <c r="Q583" s="26">
        <v>0</v>
      </c>
      <c r="R583" s="26">
        <v>0</v>
      </c>
      <c r="S583" s="27">
        <v>0</v>
      </c>
      <c r="T583" s="10" t="s">
        <v>33</v>
      </c>
    </row>
    <row r="584" spans="1:20" ht="31.5" x14ac:dyDescent="0.25">
      <c r="A584" s="37" t="s">
        <v>1034</v>
      </c>
      <c r="B584" s="37" t="s">
        <v>283</v>
      </c>
      <c r="C584" s="37" t="s">
        <v>32</v>
      </c>
      <c r="D584" s="26">
        <v>0</v>
      </c>
      <c r="E584" s="26">
        <v>0</v>
      </c>
      <c r="F584" s="26">
        <v>0</v>
      </c>
      <c r="G584" s="26">
        <v>0</v>
      </c>
      <c r="H584" s="26">
        <v>0</v>
      </c>
      <c r="I584" s="26">
        <v>0</v>
      </c>
      <c r="J584" s="26">
        <v>0</v>
      </c>
      <c r="K584" s="26">
        <v>0</v>
      </c>
      <c r="L584" s="26">
        <v>0</v>
      </c>
      <c r="M584" s="26">
        <v>0</v>
      </c>
      <c r="N584" s="26">
        <v>0</v>
      </c>
      <c r="O584" s="26">
        <v>0</v>
      </c>
      <c r="P584" s="26">
        <v>0</v>
      </c>
      <c r="Q584" s="26">
        <v>0</v>
      </c>
      <c r="R584" s="26">
        <v>0</v>
      </c>
      <c r="S584" s="27">
        <v>0</v>
      </c>
      <c r="T584" s="10" t="s">
        <v>33</v>
      </c>
    </row>
    <row r="585" spans="1:20" ht="31.5" x14ac:dyDescent="0.25">
      <c r="A585" s="37" t="s">
        <v>1035</v>
      </c>
      <c r="B585" s="37" t="s">
        <v>290</v>
      </c>
      <c r="C585" s="37" t="s">
        <v>32</v>
      </c>
      <c r="D585" s="26">
        <v>0</v>
      </c>
      <c r="E585" s="26">
        <v>0</v>
      </c>
      <c r="F585" s="26">
        <v>0</v>
      </c>
      <c r="G585" s="26">
        <v>0</v>
      </c>
      <c r="H585" s="26">
        <v>0</v>
      </c>
      <c r="I585" s="26">
        <v>0</v>
      </c>
      <c r="J585" s="26">
        <v>0</v>
      </c>
      <c r="K585" s="26">
        <v>0</v>
      </c>
      <c r="L585" s="26">
        <v>0</v>
      </c>
      <c r="M585" s="26">
        <v>0</v>
      </c>
      <c r="N585" s="26">
        <v>0</v>
      </c>
      <c r="O585" s="26">
        <v>0</v>
      </c>
      <c r="P585" s="26">
        <v>0</v>
      </c>
      <c r="Q585" s="26">
        <v>0</v>
      </c>
      <c r="R585" s="26">
        <v>0</v>
      </c>
      <c r="S585" s="27">
        <v>0</v>
      </c>
      <c r="T585" s="10" t="s">
        <v>33</v>
      </c>
    </row>
    <row r="586" spans="1:20" ht="47.25" x14ac:dyDescent="0.25">
      <c r="A586" s="37" t="s">
        <v>1036</v>
      </c>
      <c r="B586" s="37" t="s">
        <v>307</v>
      </c>
      <c r="C586" s="37" t="s">
        <v>32</v>
      </c>
      <c r="D586" s="26">
        <v>0</v>
      </c>
      <c r="E586" s="26">
        <v>0</v>
      </c>
      <c r="F586" s="26">
        <v>0</v>
      </c>
      <c r="G586" s="26">
        <v>0</v>
      </c>
      <c r="H586" s="26">
        <v>0</v>
      </c>
      <c r="I586" s="26">
        <v>0</v>
      </c>
      <c r="J586" s="26">
        <v>0</v>
      </c>
      <c r="K586" s="26">
        <v>0</v>
      </c>
      <c r="L586" s="26">
        <v>0</v>
      </c>
      <c r="M586" s="26">
        <v>0</v>
      </c>
      <c r="N586" s="26">
        <v>0</v>
      </c>
      <c r="O586" s="26">
        <v>0</v>
      </c>
      <c r="P586" s="26">
        <v>0</v>
      </c>
      <c r="Q586" s="26">
        <v>0</v>
      </c>
      <c r="R586" s="26">
        <v>0</v>
      </c>
      <c r="S586" s="27">
        <v>0</v>
      </c>
      <c r="T586" s="10" t="s">
        <v>33</v>
      </c>
    </row>
    <row r="587" spans="1:20" ht="31.5" x14ac:dyDescent="0.25">
      <c r="A587" s="37" t="s">
        <v>1037</v>
      </c>
      <c r="B587" s="37" t="s">
        <v>309</v>
      </c>
      <c r="C587" s="37" t="s">
        <v>32</v>
      </c>
      <c r="D587" s="26">
        <f t="shared" ref="D587:R587" si="177">SUM(D588:D590,)</f>
        <v>32.651445000000002</v>
      </c>
      <c r="E587" s="26">
        <f t="shared" si="177"/>
        <v>0</v>
      </c>
      <c r="F587" s="26">
        <f t="shared" si="177"/>
        <v>32.651445000000002</v>
      </c>
      <c r="G587" s="26">
        <f t="shared" si="177"/>
        <v>10.89266898</v>
      </c>
      <c r="H587" s="26">
        <f t="shared" si="177"/>
        <v>0</v>
      </c>
      <c r="I587" s="26">
        <f t="shared" si="177"/>
        <v>0</v>
      </c>
      <c r="J587" s="26">
        <f t="shared" si="177"/>
        <v>0</v>
      </c>
      <c r="K587" s="26">
        <f t="shared" si="177"/>
        <v>0</v>
      </c>
      <c r="L587" s="26">
        <f t="shared" si="177"/>
        <v>0</v>
      </c>
      <c r="M587" s="26">
        <f t="shared" si="177"/>
        <v>0</v>
      </c>
      <c r="N587" s="26">
        <f t="shared" si="177"/>
        <v>0</v>
      </c>
      <c r="O587" s="26">
        <f t="shared" si="177"/>
        <v>10.89266898</v>
      </c>
      <c r="P587" s="26">
        <f t="shared" si="177"/>
        <v>0</v>
      </c>
      <c r="Q587" s="26">
        <f t="shared" si="177"/>
        <v>32.651445000000002</v>
      </c>
      <c r="R587" s="26">
        <f t="shared" si="177"/>
        <v>0</v>
      </c>
      <c r="S587" s="27">
        <v>0</v>
      </c>
      <c r="T587" s="10" t="s">
        <v>33</v>
      </c>
    </row>
    <row r="588" spans="1:20" ht="31.5" x14ac:dyDescent="0.25">
      <c r="A588" s="46" t="s">
        <v>1037</v>
      </c>
      <c r="B588" s="45" t="s">
        <v>1038</v>
      </c>
      <c r="C588" s="46" t="s">
        <v>1039</v>
      </c>
      <c r="D588" s="48">
        <v>30.718180019999998</v>
      </c>
      <c r="E588" s="47">
        <v>0</v>
      </c>
      <c r="F588" s="48">
        <v>30.718180019999998</v>
      </c>
      <c r="G588" s="48">
        <f t="shared" ref="G588:H590" si="178">I588+K588+M588+O588</f>
        <v>8.959404000000001</v>
      </c>
      <c r="H588" s="48">
        <f t="shared" si="178"/>
        <v>0</v>
      </c>
      <c r="I588" s="48">
        <v>0</v>
      </c>
      <c r="J588" s="48">
        <v>0</v>
      </c>
      <c r="K588" s="48">
        <v>0</v>
      </c>
      <c r="L588" s="48">
        <v>0</v>
      </c>
      <c r="M588" s="48">
        <v>0</v>
      </c>
      <c r="N588" s="48">
        <v>0</v>
      </c>
      <c r="O588" s="48">
        <v>8.959404000000001</v>
      </c>
      <c r="P588" s="48">
        <v>0</v>
      </c>
      <c r="Q588" s="48">
        <f>F588-H588</f>
        <v>30.718180019999998</v>
      </c>
      <c r="R588" s="48">
        <f>H588-(I588)</f>
        <v>0</v>
      </c>
      <c r="S588" s="50">
        <v>0</v>
      </c>
      <c r="T588" s="51" t="s">
        <v>33</v>
      </c>
    </row>
    <row r="589" spans="1:20" ht="47.25" x14ac:dyDescent="0.25">
      <c r="A589" s="46" t="s">
        <v>1037</v>
      </c>
      <c r="B589" s="45" t="s">
        <v>1040</v>
      </c>
      <c r="C589" s="46" t="s">
        <v>1041</v>
      </c>
      <c r="D589" s="48">
        <v>1.8020640000000001</v>
      </c>
      <c r="E589" s="47">
        <v>0</v>
      </c>
      <c r="F589" s="48">
        <v>1.8020640000000001</v>
      </c>
      <c r="G589" s="48">
        <f t="shared" si="178"/>
        <v>1.8020640000000001</v>
      </c>
      <c r="H589" s="48">
        <f t="shared" si="178"/>
        <v>0</v>
      </c>
      <c r="I589" s="48">
        <v>0</v>
      </c>
      <c r="J589" s="48">
        <v>0</v>
      </c>
      <c r="K589" s="48">
        <v>0</v>
      </c>
      <c r="L589" s="48">
        <v>0</v>
      </c>
      <c r="M589" s="48">
        <v>0</v>
      </c>
      <c r="N589" s="48">
        <v>0</v>
      </c>
      <c r="O589" s="48">
        <v>1.8020640000000001</v>
      </c>
      <c r="P589" s="48">
        <v>0</v>
      </c>
      <c r="Q589" s="48">
        <f>F589-H589</f>
        <v>1.8020640000000001</v>
      </c>
      <c r="R589" s="48">
        <f>H589-(I589)</f>
        <v>0</v>
      </c>
      <c r="S589" s="50">
        <v>0</v>
      </c>
      <c r="T589" s="51" t="s">
        <v>33</v>
      </c>
    </row>
    <row r="590" spans="1:20" ht="31.5" x14ac:dyDescent="0.25">
      <c r="A590" s="46" t="s">
        <v>1037</v>
      </c>
      <c r="B590" s="45" t="s">
        <v>1042</v>
      </c>
      <c r="C590" s="46" t="s">
        <v>1043</v>
      </c>
      <c r="D590" s="48">
        <v>0.13120097999999999</v>
      </c>
      <c r="E590" s="47">
        <v>0</v>
      </c>
      <c r="F590" s="48">
        <v>0.13120097999999999</v>
      </c>
      <c r="G590" s="48">
        <f t="shared" si="178"/>
        <v>0.13120097999999999</v>
      </c>
      <c r="H590" s="48">
        <f t="shared" si="178"/>
        <v>0</v>
      </c>
      <c r="I590" s="48">
        <v>0</v>
      </c>
      <c r="J590" s="48">
        <v>0</v>
      </c>
      <c r="K590" s="48">
        <v>0</v>
      </c>
      <c r="L590" s="48">
        <v>0</v>
      </c>
      <c r="M590" s="48">
        <v>0</v>
      </c>
      <c r="N590" s="48">
        <v>0</v>
      </c>
      <c r="O590" s="48">
        <v>0.13120097999999999</v>
      </c>
      <c r="P590" s="48">
        <v>0</v>
      </c>
      <c r="Q590" s="48">
        <f>F590-H590</f>
        <v>0.13120097999999999</v>
      </c>
      <c r="R590" s="48">
        <f>H590-(I590)</f>
        <v>0</v>
      </c>
      <c r="S590" s="50">
        <v>0</v>
      </c>
      <c r="T590" s="51" t="s">
        <v>33</v>
      </c>
    </row>
  </sheetData>
  <mergeCells count="25">
    <mergeCell ref="O16:P16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A12:T12"/>
    <mergeCell ref="A4:T4"/>
    <mergeCell ref="A5:T5"/>
    <mergeCell ref="A7:T7"/>
    <mergeCell ref="A8:T8"/>
    <mergeCell ref="A10:T10"/>
  </mergeCells>
  <conditionalFormatting sqref="A341:B341 A392:B392 A434:B435 A430:B431 E143 D142:E142 A146:E148 A149 C149:E149 A297:C299 A427:C429 A469:C477 A511:C512 A43:C44 A57:C57 A74:E74 J332:J336 L332:L336 A494:C498 N297:N303 D392:E392 A102:E106 D101:E101 A110:E110 A61:E61 A77:C85 A87:C90 D64:E73 D507:E512 N501:N505 I92 D145:E145 A542:B558 A559:D560 I372:I387 A347:E348 B344:E346 A343:E343 D54:D55 A92:E92 A95:E100 C107:E109 A237:C248 A366:E368 I438:I441 K440:K441 M438:M441 I393:I419 M393:M419 A393:E407 I443:I466 A438:E461 D111:E111 O438:O466 I95:I111 O507:O512 M372:M387 O142 I61 O366:O368 N332:R336 O561:R562 A158:E217 I158:I231 A50:C54 K364:L365 N467:R470 M443:M470 A488:C490 K61 K95:K111 K158:K231 I343:I347 K343 K347 I366:I368 K367:K368 L40 M61 L60:L61 M95:M111 K92 L92:L129 L137:L143 M158:M231 L154:L231 L297:L303 L305:L326 L338 M343:M347 L343:L352 K361:K363 L360:L363 L366:L369 L372:L390 L392:L419 L427:L466 L495 L501:L505 L507:L523 L588:L590 N40 O61 N60:N74 M92 O95:O111 N92:N129 N137:N143 N154:N231 N338 O343:O349 N343:N352 M360:N365 M366:M368 N366:N369 O372:O387 N372:N390 N427:N466 N495 N507:N523 N588:N590 O92 O158:O231 O62:R74 P92:R129 O358:R365 P366:R369 O501:R506 P507:R523 O564:R587 P588:R590 P372:R390 N392:R419 P40:R40 I41:R59 P60:R61 O137:R141 P142:R143 P154:R231 O297:R304 N305:R326 P338:R338 P343:R352 O427:R435 P436:R466 P495:R495 P563:R563 T297:T329 T332:T423 T137:T293 J60:J61 J343:J352 A46:C46 C151:E151 D150:E150 A151 A219:E231 D218:E218 A413:E419 D412:E412 A409:E411 D408:E408 A463:E466 D462:E462 T427:T590 S20:S590 J40 J92:J129 J137:J143 J154:J231 J297:J303 J305:J326 J338 I360:J365 J366:J369 J372:J390 J392:J419 J427:J466 J495 J501:J505 J507:J523 J588:J590 I62:L74 I496:R500 I358:N359 I471:R494 I524:R537 I467:L470 I370:R371 L353:R357 I353:J357 K354:K357 I337:R337 A20:R39 T20:T133 I339:R342 I144:R153 I232:R293 I539:R560 F130:F136 A524:H535 A137:H139 D273:E275 F273:H326 D290:E326 A339:H340 A152:H153 A330:H337 C542:H555 E57:H57 F92:H129 F142:H143 F338:H338 F343:H352 A360:H363 F366:H369 A370:H374 D427:H435 D556:H556 F588:H590 A41:H42 A276:E279 A58:H58 A282:E289 D341:H342 A376:H390 A492:H492 D353:H359 D493:H506 E43:H46 E53:H55 D59:H59 F145:H151 F154:H231 D232:H269 D280:E281 F507:H523 D467:H491 F436:H466 F392:H419 D375:H375 F64:H74 F60:H61 E50:H51 A561:N587 D75:R91 D130:E133 G130:R133 A327:R329 C19:T19 A15:T18 I506:N506 D52:H52 D539:H541 D538:R538 F557:H559 D47:H49 D536:H537 E560:H560 D56:H56 D62:H63 D140:H141 D144:H144 I304:N304 D364:H365 D391:R391 D420:R423 A270:H272 E40:H40 D424:P426">
    <cfRule type="containsBlanks" dxfId="1136" priority="1133">
      <formula>LEN(TRIM(A15))=0</formula>
    </cfRule>
  </conditionalFormatting>
  <conditionalFormatting sqref="D479:D480 D558 D268 D290 D48:D49 D64:D71 D143 D499:D506 D509:D510 D537:D541 D132:D133 D302 D488:D491 D54:D55 T538:T541 T133">
    <cfRule type="containsBlanks" dxfId="1135" priority="1124">
      <formula>LEN(TRIM(D48))=0</formula>
    </cfRule>
  </conditionalFormatting>
  <conditionalFormatting sqref="G479:G480 G558 G268 G290 G48:G49 G499 G537 G132:G133 G504:G505">
    <cfRule type="containsBlanks" dxfId="1134" priority="1123">
      <formula>LEN(TRIM(G48))=0</formula>
    </cfRule>
  </conditionalFormatting>
  <conditionalFormatting sqref="E261:E267">
    <cfRule type="containsBlanks" dxfId="1133" priority="1048">
      <formula>LEN(TRIM(E261))=0</formula>
    </cfRule>
  </conditionalFormatting>
  <conditionalFormatting sqref="O558:R558 O268:R268 O479:R480 O290:R290 O48:R49 O143 O499:R499 O509:O510 O537:R537 O542:R555 O132:R133 O488:P491 O61 O556:P556 O152:R152 R52 O302:P302 O137:R139 O53:P55 O504:R505 O501:P503 O64:P71 O146:P151">
    <cfRule type="containsBlanks" dxfId="1132" priority="1120">
      <formula>LEN(TRIM(O48))=0</formula>
    </cfRule>
  </conditionalFormatting>
  <conditionalFormatting sqref="J64:J71">
    <cfRule type="containsBlanks" dxfId="1131" priority="1116">
      <formula>LEN(TRIM(J64))=0</formula>
    </cfRule>
  </conditionalFormatting>
  <conditionalFormatting sqref="T50">
    <cfRule type="containsBlanks" dxfId="1130" priority="1131">
      <formula>LEN(TRIM(T50))=0</formula>
    </cfRule>
  </conditionalFormatting>
  <conditionalFormatting sqref="J146:J151">
    <cfRule type="containsBlanks" dxfId="1129" priority="1114">
      <formula>LEN(TRIM(J146))=0</formula>
    </cfRule>
  </conditionalFormatting>
  <conditionalFormatting sqref="E431 H431 J431 L431 T431 T434:T435 L434:L435 J434:J435 H434:H435 E434:E435">
    <cfRule type="containsBlanks" dxfId="1128" priority="1132">
      <formula>LEN(TRIM(E431))=0</formula>
    </cfRule>
  </conditionalFormatting>
  <conditionalFormatting sqref="T58:T59">
    <cfRule type="containsBlanks" dxfId="1127" priority="1130">
      <formula>LEN(TRIM(T58))=0</formula>
    </cfRule>
  </conditionalFormatting>
  <conditionalFormatting sqref="T132">
    <cfRule type="containsBlanks" dxfId="1126" priority="1129">
      <formula>LEN(TRIM(T132))=0</formula>
    </cfRule>
  </conditionalFormatting>
  <conditionalFormatting sqref="T133">
    <cfRule type="containsBlanks" dxfId="1125" priority="1128">
      <formula>LEN(TRIM(T133))=0</formula>
    </cfRule>
  </conditionalFormatting>
  <conditionalFormatting sqref="J552">
    <cfRule type="containsBlanks" dxfId="1124" priority="1109">
      <formula>LEN(TRIM(J552))=0</formula>
    </cfRule>
  </conditionalFormatting>
  <conditionalFormatting sqref="O558:R558 O268:R268 O290:R290 O434:R435 O479:R480 O342:R342 O48:R49 O143 O499:R499 O509:O510 O537:R537 O542:R555 O132:R133 O488:P491 O61 O556:P556 O152:R152 R52 O302:P302 O137:R139 O53:P55 O504:R505 O501:P503 O64:P71 O146:P151">
    <cfRule type="containsBlanks" dxfId="1123" priority="1122">
      <formula>LEN(TRIM(O48))=0</formula>
    </cfRule>
  </conditionalFormatting>
  <conditionalFormatting sqref="T479">
    <cfRule type="containsBlanks" dxfId="1122" priority="1127">
      <formula>LEN(TRIM(T479))=0</formula>
    </cfRule>
  </conditionalFormatting>
  <conditionalFormatting sqref="J20:J29 L20:L29 J132:J133 J297:J299 J543:J551 J553:J554 L479:L480 T479:T480 E479:E480 J479:J480 L132:L133 L297:L299 L543:L551 L553:L554 H479:H480 H558 H48:H49 H268 E268 E290 T290 T48:T49 E48:E49 E64:E71 E143 H499 E499 E509:E510 E537 E132:E133 T132:T133 E302 E488:E491 T152 T137:T139 T268 S19:T19 T499:T506 H504:H505 H537 E501:E505 L31 J31 L40 L43:L46 L48:L51 L57:L61 L64:L74 L77:L90 L92:L129 L140 L142:L143 L145:L152 L154:L231 L246:L249 L253:L255 L258 L260:L268 L270:L272 L276:L290 L302 L305:L326 L338 L342:L352 L358 L360:L363 L366:L369 L372:L390 L392:L419 L430:L466 L472 L488:L491 L495 L497:L499 L501:L505 L507:L523 L535:L537 L556 L563 L569:L573 L588:L590 T302 L53:L55 J40 J43:J46 J48:J51 J53:J55 J57:J61 J64:J74 J77:J90 J92:J129 J140 J142:J143 J145:J152 J154:J231 J246:J249 J253:J255 J258 J260:J268 J270:J272 J276:J290 J302 J305:J326 J338 J342:J352 J358 J360:J363 J366:J369 J372:J390 J392:J419 J430:J466 J472 J488:J491 J495 J497:J499 J501:J505 J507:J523 J535:J537 J556 J563 J569:J573 J588:J590">
    <cfRule type="containsBlanks" dxfId="1121" priority="1126">
      <formula>LEN(TRIM(E19))=0</formula>
    </cfRule>
  </conditionalFormatting>
  <conditionalFormatting sqref="A48:B49 A479:B480 A268:B268 A290:B290 A64:B64 A143:B143 A499:B506 A509:B509 A537:B538 A132:B133 A302:B302 A19 A67:B68 A70:B71">
    <cfRule type="containsBlanks" dxfId="1120" priority="1125">
      <formula>LEN(TRIM(A19))=0</formula>
    </cfRule>
  </conditionalFormatting>
  <conditionalFormatting sqref="L302">
    <cfRule type="containsBlanks" dxfId="1119" priority="1098">
      <formula>LEN(TRIM(L302))=0</formula>
    </cfRule>
  </conditionalFormatting>
  <conditionalFormatting sqref="O431:R431 O434:R435">
    <cfRule type="containsBlanks" dxfId="1118" priority="1121">
      <formula>LEN(TRIM(O431))=0</formula>
    </cfRule>
  </conditionalFormatting>
  <conditionalFormatting sqref="J552">
    <cfRule type="containsBlanks" dxfId="1117" priority="1108">
      <formula>LEN(TRIM(J552))=0</formula>
    </cfRule>
  </conditionalFormatting>
  <conditionalFormatting sqref="J64:J71">
    <cfRule type="containsBlanks" dxfId="1116" priority="1117">
      <formula>LEN(TRIM(J64))=0</formula>
    </cfRule>
  </conditionalFormatting>
  <conditionalFormatting sqref="J488:J491">
    <cfRule type="containsBlanks" dxfId="1115" priority="1111">
      <formula>LEN(TRIM(J488))=0</formula>
    </cfRule>
  </conditionalFormatting>
  <conditionalFormatting sqref="J488:J491">
    <cfRule type="containsBlanks" dxfId="1114" priority="1110">
      <formula>LEN(TRIM(J488))=0</formula>
    </cfRule>
  </conditionalFormatting>
  <conditionalFormatting sqref="J555:J556 J558">
    <cfRule type="containsBlanks" dxfId="1113" priority="1107">
      <formula>LEN(TRIM(J555))=0</formula>
    </cfRule>
  </conditionalFormatting>
  <conditionalFormatting sqref="J555:J556 J558">
    <cfRule type="containsBlanks" dxfId="1112" priority="1106">
      <formula>LEN(TRIM(J555))=0</formula>
    </cfRule>
  </conditionalFormatting>
  <conditionalFormatting sqref="L488:L491">
    <cfRule type="containsBlanks" dxfId="1111" priority="1097">
      <formula>LEN(TRIM(L488))=0</formula>
    </cfRule>
  </conditionalFormatting>
  <conditionalFormatting sqref="L488:L491">
    <cfRule type="containsBlanks" dxfId="1110" priority="1096">
      <formula>LEN(TRIM(L488))=0</formula>
    </cfRule>
  </conditionalFormatting>
  <conditionalFormatting sqref="N479:N480 N558 N268 N290 N48:N49 N64:N71 N499 N537 N132:N133 N302 N488:N491 N501:N505">
    <cfRule type="containsBlanks" dxfId="1109" priority="1090">
      <formula>LEN(TRIM(N48))=0</formula>
    </cfRule>
  </conditionalFormatting>
  <conditionalFormatting sqref="L558 L555:L556">
    <cfRule type="containsBlanks" dxfId="1108" priority="1093">
      <formula>LEN(TRIM(L555))=0</formula>
    </cfRule>
  </conditionalFormatting>
  <conditionalFormatting sqref="L558 L555:L556">
    <cfRule type="containsBlanks" dxfId="1107" priority="1092">
      <formula>LEN(TRIM(L555))=0</formula>
    </cfRule>
  </conditionalFormatting>
  <conditionalFormatting sqref="L552">
    <cfRule type="containsBlanks" dxfId="1106" priority="1095">
      <formula>LEN(TRIM(L552))=0</formula>
    </cfRule>
  </conditionalFormatting>
  <conditionalFormatting sqref="L552">
    <cfRule type="containsBlanks" dxfId="1105" priority="1094">
      <formula>LEN(TRIM(L552))=0</formula>
    </cfRule>
  </conditionalFormatting>
  <conditionalFormatting sqref="O305:P326">
    <cfRule type="containsBlanks" dxfId="1104" priority="1021">
      <formula>LEN(TRIM(O305))=0</formula>
    </cfRule>
  </conditionalFormatting>
  <conditionalFormatting sqref="O305:P326">
    <cfRule type="containsBlanks" dxfId="1103" priority="1020">
      <formula>LEN(TRIM(O305))=0</formula>
    </cfRule>
  </conditionalFormatting>
  <conditionalFormatting sqref="J53:J55">
    <cfRule type="containsBlanks" dxfId="1102" priority="1119">
      <formula>LEN(TRIM(J53))=0</formula>
    </cfRule>
  </conditionalFormatting>
  <conditionalFormatting sqref="J53:J55">
    <cfRule type="containsBlanks" dxfId="1101" priority="1118">
      <formula>LEN(TRIM(J53))=0</formula>
    </cfRule>
  </conditionalFormatting>
  <conditionalFormatting sqref="J146:J151">
    <cfRule type="containsBlanks" dxfId="1100" priority="1115">
      <formula>LEN(TRIM(J146))=0</formula>
    </cfRule>
  </conditionalFormatting>
  <conditionalFormatting sqref="L64:L71">
    <cfRule type="containsBlanks" dxfId="1099" priority="1102">
      <formula>LEN(TRIM(L64))=0</formula>
    </cfRule>
  </conditionalFormatting>
  <conditionalFormatting sqref="L53:L55">
    <cfRule type="containsBlanks" dxfId="1098" priority="1105">
      <formula>LEN(TRIM(L53))=0</formula>
    </cfRule>
  </conditionalFormatting>
  <conditionalFormatting sqref="J302">
    <cfRule type="containsBlanks" dxfId="1097" priority="1113">
      <formula>LEN(TRIM(J302))=0</formula>
    </cfRule>
  </conditionalFormatting>
  <conditionalFormatting sqref="J302">
    <cfRule type="containsBlanks" dxfId="1096" priority="1112">
      <formula>LEN(TRIM(J302))=0</formula>
    </cfRule>
  </conditionalFormatting>
  <conditionalFormatting sqref="L302">
    <cfRule type="containsBlanks" dxfId="1095" priority="1099">
      <formula>LEN(TRIM(L302))=0</formula>
    </cfRule>
  </conditionalFormatting>
  <conditionalFormatting sqref="L64:L71">
    <cfRule type="containsBlanks" dxfId="1094" priority="1103">
      <formula>LEN(TRIM(L64))=0</formula>
    </cfRule>
  </conditionalFormatting>
  <conditionalFormatting sqref="L53:L55">
    <cfRule type="containsBlanks" dxfId="1093" priority="1104">
      <formula>LEN(TRIM(L53))=0</formula>
    </cfRule>
  </conditionalFormatting>
  <conditionalFormatting sqref="L146:L151">
    <cfRule type="containsBlanks" dxfId="1092" priority="1101">
      <formula>LEN(TRIM(L146))=0</formula>
    </cfRule>
  </conditionalFormatting>
  <conditionalFormatting sqref="L146:L151">
    <cfRule type="containsBlanks" dxfId="1091" priority="1100">
      <formula>LEN(TRIM(L146))=0</formula>
    </cfRule>
  </conditionalFormatting>
  <conditionalFormatting sqref="O557:R557">
    <cfRule type="containsBlanks" dxfId="1090" priority="1085">
      <formula>LEN(TRIM(O557))=0</formula>
    </cfRule>
  </conditionalFormatting>
  <conditionalFormatting sqref="J557">
    <cfRule type="containsBlanks" dxfId="1089" priority="1084">
      <formula>LEN(TRIM(J557))=0</formula>
    </cfRule>
  </conditionalFormatting>
  <conditionalFormatting sqref="E152">
    <cfRule type="containsBlanks" dxfId="1088" priority="1065">
      <formula>LEN(TRIM(E152))=0</formula>
    </cfRule>
  </conditionalFormatting>
  <conditionalFormatting sqref="J557">
    <cfRule type="containsBlanks" dxfId="1087" priority="1083">
      <formula>LEN(TRIM(J557))=0</formula>
    </cfRule>
  </conditionalFormatting>
  <conditionalFormatting sqref="L557">
    <cfRule type="containsBlanks" dxfId="1086" priority="1082">
      <formula>LEN(TRIM(L557))=0</formula>
    </cfRule>
  </conditionalFormatting>
  <conditionalFormatting sqref="J305:J326">
    <cfRule type="containsBlanks" dxfId="1085" priority="1019">
      <formula>LEN(TRIM(J305))=0</formula>
    </cfRule>
  </conditionalFormatting>
  <conditionalFormatting sqref="J305:J326">
    <cfRule type="containsBlanks" dxfId="1084" priority="1018">
      <formula>LEN(TRIM(J305))=0</formula>
    </cfRule>
  </conditionalFormatting>
  <conditionalFormatting sqref="N290 N434:N435 N479:N480 N558 N268 N342 N48:N49 N64:N71 N499 N537 N132:N133 N302 N488:N491 N501:N505">
    <cfRule type="containsBlanks" dxfId="1083" priority="1091">
      <formula>LEN(TRIM(N48))=0</formula>
    </cfRule>
  </conditionalFormatting>
  <conditionalFormatting sqref="N431 N434:N435">
    <cfRule type="containsBlanks" dxfId="1082" priority="1134">
      <formula>LEN(TRIM(N431))=0</formula>
    </cfRule>
  </conditionalFormatting>
  <conditionalFormatting sqref="H557">
    <cfRule type="containsBlanks" dxfId="1081" priority="1088">
      <formula>LEN(TRIM(H557))=0</formula>
    </cfRule>
  </conditionalFormatting>
  <conditionalFormatting sqref="D557">
    <cfRule type="containsBlanks" dxfId="1080" priority="1087">
      <formula>LEN(TRIM(D557))=0</formula>
    </cfRule>
  </conditionalFormatting>
  <conditionalFormatting sqref="O557:R557">
    <cfRule type="containsBlanks" dxfId="1079" priority="1135">
      <formula>LEN(TRIM(O557))=0</formula>
    </cfRule>
  </conditionalFormatting>
  <conditionalFormatting sqref="G557">
    <cfRule type="containsBlanks" dxfId="1078" priority="1086">
      <formula>LEN(TRIM(G557))=0</formula>
    </cfRule>
  </conditionalFormatting>
  <conditionalFormatting sqref="H557">
    <cfRule type="containsBlanks" dxfId="1077" priority="1089">
      <formula>LEN(TRIM(H557))=0</formula>
    </cfRule>
  </conditionalFormatting>
  <conditionalFormatting sqref="L557">
    <cfRule type="containsBlanks" dxfId="1076" priority="1081">
      <formula>LEN(TRIM(L557))=0</formula>
    </cfRule>
  </conditionalFormatting>
  <conditionalFormatting sqref="N557">
    <cfRule type="containsBlanks" dxfId="1075" priority="1079">
      <formula>LEN(TRIM(N557))=0</formula>
    </cfRule>
  </conditionalFormatting>
  <conditionalFormatting sqref="N557">
    <cfRule type="containsBlanks" dxfId="1074" priority="1080">
      <formula>LEN(TRIM(N557))=0</formula>
    </cfRule>
  </conditionalFormatting>
  <conditionalFormatting sqref="D557:D558 A268:B268 A290:B290 A341:B341 A392:B392 A434:B435 A430:B431 A64:B64 A143:B143 D143:E143 A499:B506 A509:B509 A537:B538 A48:B49 A132:B133 A302:B302 A479:B480 A19 O143 A67:B68 A70:B71">
    <cfRule type="containsBlanks" dxfId="1073" priority="1078">
      <formula>LEN(TRIM(A19))=0</formula>
    </cfRule>
  </conditionalFormatting>
  <conditionalFormatting sqref="C558 C268 C290 C341 C392 C434:C435 C430:C431 C64 C143 C499:C506 C509 C537:C538 C48:C49 C132:C133 C302 C479:C480 C67:C68 C70:C71">
    <cfRule type="containsBlanks" dxfId="1072" priority="1077">
      <formula>LEN(TRIM(C48))=0</formula>
    </cfRule>
  </conditionalFormatting>
  <conditionalFormatting sqref="C71 C143 C132:C133">
    <cfRule type="containsBlanks" dxfId="1071" priority="1076">
      <formula>LEN(TRIM(C71))=0</formula>
    </cfRule>
  </conditionalFormatting>
  <conditionalFormatting sqref="C556:C557">
    <cfRule type="containsBlanks" dxfId="1070" priority="1075">
      <formula>LEN(TRIM(C556))=0</formula>
    </cfRule>
  </conditionalFormatting>
  <conditionalFormatting sqref="H559 H564:H568 H561:H562">
    <cfRule type="containsBlanks" dxfId="1069" priority="1073">
      <formula>LEN(TRIM(H559))=0</formula>
    </cfRule>
  </conditionalFormatting>
  <conditionalFormatting sqref="E495 E497">
    <cfRule type="containsBlanks" dxfId="1068" priority="1060">
      <formula>LEN(TRIM(E495))=0</formula>
    </cfRule>
  </conditionalFormatting>
  <conditionalFormatting sqref="E499 E501:E503">
    <cfRule type="containsBlanks" dxfId="1067" priority="1059">
      <formula>LEN(TRIM(E499))=0</formula>
    </cfRule>
  </conditionalFormatting>
  <conditionalFormatting sqref="H559 H564:H568 H561:H562">
    <cfRule type="containsBlanks" dxfId="1066" priority="1074">
      <formula>LEN(TRIM(H559))=0</formula>
    </cfRule>
  </conditionalFormatting>
  <conditionalFormatting sqref="E557:E558">
    <cfRule type="containsBlanks" dxfId="1065" priority="1053">
      <formula>LEN(TRIM(E557))=0</formula>
    </cfRule>
  </conditionalFormatting>
  <conditionalFormatting sqref="O559:R559 O564:R568 O563 O561:R562">
    <cfRule type="containsBlanks" dxfId="1064" priority="1071">
      <formula>LEN(TRIM(O559))=0</formula>
    </cfRule>
  </conditionalFormatting>
  <conditionalFormatting sqref="O559:R559 O564:R568 O563 O561:R562">
    <cfRule type="containsBlanks" dxfId="1063" priority="1072">
      <formula>LEN(TRIM(O559))=0</formula>
    </cfRule>
  </conditionalFormatting>
  <conditionalFormatting sqref="D559:D560 J563 D563:E563 L563 N563:O563">
    <cfRule type="containsBlanks" dxfId="1062" priority="1070">
      <formula>LEN(TRIM(D559))=0</formula>
    </cfRule>
  </conditionalFormatting>
  <conditionalFormatting sqref="E19:E29 E31">
    <cfRule type="containsBlanks" dxfId="1061" priority="1069">
      <formula>LEN(TRIM(E19))=0</formula>
    </cfRule>
  </conditionalFormatting>
  <conditionalFormatting sqref="E48:E49">
    <cfRule type="containsBlanks" dxfId="1060" priority="1068">
      <formula>LEN(TRIM(E48))=0</formula>
    </cfRule>
  </conditionalFormatting>
  <conditionalFormatting sqref="E58:E59">
    <cfRule type="containsBlanks" dxfId="1059" priority="1067">
      <formula>LEN(TRIM(E58))=0</formula>
    </cfRule>
  </conditionalFormatting>
  <conditionalFormatting sqref="E132:E133">
    <cfRule type="containsBlanks" dxfId="1058" priority="1066">
      <formula>LEN(TRIM(E132))=0</formula>
    </cfRule>
  </conditionalFormatting>
  <conditionalFormatting sqref="E268">
    <cfRule type="containsBlanks" dxfId="1057" priority="1064">
      <formula>LEN(TRIM(E268))=0</formula>
    </cfRule>
  </conditionalFormatting>
  <conditionalFormatting sqref="E290">
    <cfRule type="containsBlanks" dxfId="1056" priority="1063">
      <formula>LEN(TRIM(E290))=0</formula>
    </cfRule>
  </conditionalFormatting>
  <conditionalFormatting sqref="E297:E299">
    <cfRule type="containsBlanks" dxfId="1055" priority="1062">
      <formula>LEN(TRIM(E297))=0</formula>
    </cfRule>
  </conditionalFormatting>
  <conditionalFormatting sqref="E479:E480">
    <cfRule type="containsBlanks" dxfId="1054" priority="1061">
      <formula>LEN(TRIM(E479))=0</formula>
    </cfRule>
  </conditionalFormatting>
  <conditionalFormatting sqref="E537">
    <cfRule type="containsBlanks" dxfId="1053" priority="1057">
      <formula>LEN(TRIM(E537))=0</formula>
    </cfRule>
  </conditionalFormatting>
  <conditionalFormatting sqref="E561:E562">
    <cfRule type="containsBlanks" dxfId="1052" priority="1050">
      <formula>LEN(TRIM(E561))=0</formula>
    </cfRule>
  </conditionalFormatting>
  <conditionalFormatting sqref="E564:E568">
    <cfRule type="containsBlanks" dxfId="1051" priority="1049">
      <formula>LEN(TRIM(E564))=0</formula>
    </cfRule>
  </conditionalFormatting>
  <conditionalFormatting sqref="E504:E505">
    <cfRule type="containsBlanks" dxfId="1050" priority="1058">
      <formula>LEN(TRIM(E504))=0</formula>
    </cfRule>
  </conditionalFormatting>
  <conditionalFormatting sqref="E542:E555">
    <cfRule type="containsBlanks" dxfId="1049" priority="1056">
      <formula>LEN(TRIM(E542))=0</formula>
    </cfRule>
  </conditionalFormatting>
  <conditionalFormatting sqref="E558">
    <cfRule type="containsBlanks" dxfId="1048" priority="1055">
      <formula>LEN(TRIM(E558))=0</formula>
    </cfRule>
  </conditionalFormatting>
  <conditionalFormatting sqref="E557">
    <cfRule type="containsBlanks" dxfId="1047" priority="1054">
      <formula>LEN(TRIM(E557))=0</formula>
    </cfRule>
  </conditionalFormatting>
  <conditionalFormatting sqref="E559">
    <cfRule type="containsBlanks" dxfId="1046" priority="1052">
      <formula>LEN(TRIM(E559))=0</formula>
    </cfRule>
  </conditionalFormatting>
  <conditionalFormatting sqref="E559">
    <cfRule type="containsBlanks" dxfId="1045" priority="1051">
      <formula>LEN(TRIM(E559))=0</formula>
    </cfRule>
  </conditionalFormatting>
  <conditionalFormatting sqref="E276:E287">
    <cfRule type="containsBlanks" dxfId="1044" priority="1035">
      <formula>LEN(TRIM(E276))=0</formula>
    </cfRule>
  </conditionalFormatting>
  <conditionalFormatting sqref="O261:P267">
    <cfRule type="containsBlanks" dxfId="1043" priority="1045">
      <formula>LEN(TRIM(O261))=0</formula>
    </cfRule>
  </conditionalFormatting>
  <conditionalFormatting sqref="D261:D267">
    <cfRule type="containsBlanks" dxfId="1042" priority="1046">
      <formula>LEN(TRIM(D261))=0</formula>
    </cfRule>
  </conditionalFormatting>
  <conditionalFormatting sqref="E261:E267">
    <cfRule type="containsBlanks" dxfId="1041" priority="1136">
      <formula>LEN(TRIM(E261))=0</formula>
    </cfRule>
  </conditionalFormatting>
  <conditionalFormatting sqref="O261:P267">
    <cfRule type="containsBlanks" dxfId="1040" priority="1044">
      <formula>LEN(TRIM(O261))=0</formula>
    </cfRule>
  </conditionalFormatting>
  <conditionalFormatting sqref="J261:J267">
    <cfRule type="containsBlanks" dxfId="1039" priority="1042">
      <formula>LEN(TRIM(J261))=0</formula>
    </cfRule>
  </conditionalFormatting>
  <conditionalFormatting sqref="A261:B261 A263:B264 A266:B267">
    <cfRule type="containsBlanks" dxfId="1038" priority="1047">
      <formula>LEN(TRIM(A261))=0</formula>
    </cfRule>
  </conditionalFormatting>
  <conditionalFormatting sqref="A261:B261 A263:B264 A266:B267">
    <cfRule type="containsBlanks" dxfId="1037" priority="1037">
      <formula>LEN(TRIM(A261))=0</formula>
    </cfRule>
  </conditionalFormatting>
  <conditionalFormatting sqref="J261:J267">
    <cfRule type="containsBlanks" dxfId="1036" priority="1043">
      <formula>LEN(TRIM(J261))=0</formula>
    </cfRule>
  </conditionalFormatting>
  <conditionalFormatting sqref="L261:L267">
    <cfRule type="containsBlanks" dxfId="1035" priority="1041">
      <formula>LEN(TRIM(L261))=0</formula>
    </cfRule>
  </conditionalFormatting>
  <conditionalFormatting sqref="L261:L267">
    <cfRule type="containsBlanks" dxfId="1034" priority="1040">
      <formula>LEN(TRIM(L261))=0</formula>
    </cfRule>
  </conditionalFormatting>
  <conditionalFormatting sqref="N261:N267">
    <cfRule type="containsBlanks" dxfId="1033" priority="1038">
      <formula>LEN(TRIM(N261))=0</formula>
    </cfRule>
  </conditionalFormatting>
  <conditionalFormatting sqref="N261:N267">
    <cfRule type="containsBlanks" dxfId="1032" priority="1039">
      <formula>LEN(TRIM(N261))=0</formula>
    </cfRule>
  </conditionalFormatting>
  <conditionalFormatting sqref="T130 E130 J130 L130 H130">
    <cfRule type="containsBlanks" dxfId="1031" priority="871">
      <formula>LEN(TRIM(E130))=0</formula>
    </cfRule>
  </conditionalFormatting>
  <conditionalFormatting sqref="C261 C263:C264 C266:C267">
    <cfRule type="containsBlanks" dxfId="1030" priority="1036">
      <formula>LEN(TRIM(C261))=0</formula>
    </cfRule>
  </conditionalFormatting>
  <conditionalFormatting sqref="C91">
    <cfRule type="containsBlanks" dxfId="1029" priority="873">
      <formula>LEN(TRIM(C91))=0</formula>
    </cfRule>
  </conditionalFormatting>
  <conditionalFormatting sqref="E91">
    <cfRule type="containsBlanks" dxfId="1028" priority="872">
      <formula>LEN(TRIM(E91))=0</formula>
    </cfRule>
  </conditionalFormatting>
  <conditionalFormatting sqref="J276:J287">
    <cfRule type="containsBlanks" dxfId="1027" priority="1031">
      <formula>LEN(TRIM(J276))=0</formula>
    </cfRule>
  </conditionalFormatting>
  <conditionalFormatting sqref="D276:D287">
    <cfRule type="containsBlanks" dxfId="1026" priority="1034">
      <formula>LEN(TRIM(D276))=0</formula>
    </cfRule>
  </conditionalFormatting>
  <conditionalFormatting sqref="C536">
    <cfRule type="containsBlanks" dxfId="1025" priority="937">
      <formula>LEN(TRIM(C536))=0</formula>
    </cfRule>
  </conditionalFormatting>
  <conditionalFormatting sqref="O276:P287">
    <cfRule type="containsBlanks" dxfId="1024" priority="1032">
      <formula>LEN(TRIM(O276))=0</formula>
    </cfRule>
  </conditionalFormatting>
  <conditionalFormatting sqref="J276:J287">
    <cfRule type="containsBlanks" dxfId="1023" priority="1030">
      <formula>LEN(TRIM(J276))=0</formula>
    </cfRule>
  </conditionalFormatting>
  <conditionalFormatting sqref="E276:E287">
    <cfRule type="containsBlanks" dxfId="1022" priority="1137">
      <formula>LEN(TRIM(E276))=0</formula>
    </cfRule>
  </conditionalFormatting>
  <conditionalFormatting sqref="O276:P287">
    <cfRule type="containsBlanks" dxfId="1021" priority="1033">
      <formula>LEN(TRIM(O276))=0</formula>
    </cfRule>
  </conditionalFormatting>
  <conditionalFormatting sqref="L276:L287">
    <cfRule type="containsBlanks" dxfId="1020" priority="1029">
      <formula>LEN(TRIM(L276))=0</formula>
    </cfRule>
  </conditionalFormatting>
  <conditionalFormatting sqref="L276:L287">
    <cfRule type="containsBlanks" dxfId="1019" priority="1028">
      <formula>LEN(TRIM(L276))=0</formula>
    </cfRule>
  </conditionalFormatting>
  <conditionalFormatting sqref="N276:N287">
    <cfRule type="containsBlanks" dxfId="1018" priority="1026">
      <formula>LEN(TRIM(N276))=0</formula>
    </cfRule>
  </conditionalFormatting>
  <conditionalFormatting sqref="N276:N287">
    <cfRule type="containsBlanks" dxfId="1017" priority="1027">
      <formula>LEN(TRIM(N276))=0</formula>
    </cfRule>
  </conditionalFormatting>
  <conditionalFormatting sqref="E305:E326">
    <cfRule type="containsBlanks" dxfId="1016" priority="1025">
      <formula>LEN(TRIM(E305))=0</formula>
    </cfRule>
  </conditionalFormatting>
  <conditionalFormatting sqref="D305:D326">
    <cfRule type="containsBlanks" dxfId="1015" priority="1022">
      <formula>LEN(TRIM(D305))=0</formula>
    </cfRule>
  </conditionalFormatting>
  <conditionalFormatting sqref="E305:E326">
    <cfRule type="containsBlanks" dxfId="1014" priority="1024">
      <formula>LEN(TRIM(E305))=0</formula>
    </cfRule>
  </conditionalFormatting>
  <conditionalFormatting sqref="A305:B325">
    <cfRule type="containsBlanks" dxfId="1013" priority="1023">
      <formula>LEN(TRIM(A305))=0</formula>
    </cfRule>
  </conditionalFormatting>
  <conditionalFormatting sqref="L305:L326">
    <cfRule type="containsBlanks" dxfId="1012" priority="1017">
      <formula>LEN(TRIM(L305))=0</formula>
    </cfRule>
  </conditionalFormatting>
  <conditionalFormatting sqref="L305:L326">
    <cfRule type="containsBlanks" dxfId="1011" priority="1016">
      <formula>LEN(TRIM(L305))=0</formula>
    </cfRule>
  </conditionalFormatting>
  <conditionalFormatting sqref="N305:N326">
    <cfRule type="containsBlanks" dxfId="1010" priority="1014">
      <formula>LEN(TRIM(N305))=0</formula>
    </cfRule>
  </conditionalFormatting>
  <conditionalFormatting sqref="N305:N326">
    <cfRule type="containsBlanks" dxfId="1009" priority="1015">
      <formula>LEN(TRIM(N305))=0</formula>
    </cfRule>
  </conditionalFormatting>
  <conditionalFormatting sqref="A305:B325">
    <cfRule type="containsBlanks" dxfId="1008" priority="1013">
      <formula>LEN(TRIM(A305))=0</formula>
    </cfRule>
  </conditionalFormatting>
  <conditionalFormatting sqref="C305:C325">
    <cfRule type="containsBlanks" dxfId="1007" priority="1012">
      <formula>LEN(TRIM(C305))=0</formula>
    </cfRule>
  </conditionalFormatting>
  <conditionalFormatting sqref="A56:B56">
    <cfRule type="containsBlanks" dxfId="1006" priority="922">
      <formula>LEN(TRIM(A56))=0</formula>
    </cfRule>
  </conditionalFormatting>
  <conditionalFormatting sqref="A432:B433">
    <cfRule type="containsBlanks" dxfId="1005" priority="1011">
      <formula>LEN(TRIM(A432))=0</formula>
    </cfRule>
  </conditionalFormatting>
  <conditionalFormatting sqref="A432:B433">
    <cfRule type="containsBlanks" dxfId="1004" priority="1010">
      <formula>LEN(TRIM(A432))=0</formula>
    </cfRule>
  </conditionalFormatting>
  <conditionalFormatting sqref="C432:C433">
    <cfRule type="containsBlanks" dxfId="1003" priority="1009">
      <formula>LEN(TRIM(C432))=0</formula>
    </cfRule>
  </conditionalFormatting>
  <conditionalFormatting sqref="L427:L429 J427:J429">
    <cfRule type="containsBlanks" dxfId="1002" priority="1008">
      <formula>LEN(TRIM(J427))=0</formula>
    </cfRule>
  </conditionalFormatting>
  <conditionalFormatting sqref="N273:N275">
    <cfRule type="containsBlanks" dxfId="1001" priority="774">
      <formula>LEN(TRIM(N273))=0</formula>
    </cfRule>
  </conditionalFormatting>
  <conditionalFormatting sqref="N291:N293">
    <cfRule type="containsBlanks" dxfId="1000" priority="763">
      <formula>LEN(TRIM(N291))=0</formula>
    </cfRule>
  </conditionalFormatting>
  <conditionalFormatting sqref="O291:R293">
    <cfRule type="containsBlanks" dxfId="999" priority="764">
      <formula>LEN(TRIM(O291))=0</formula>
    </cfRule>
  </conditionalFormatting>
  <conditionalFormatting sqref="A291:B293">
    <cfRule type="containsBlanks" dxfId="998" priority="761">
      <formula>LEN(TRIM(A291))=0</formula>
    </cfRule>
  </conditionalFormatting>
  <conditionalFormatting sqref="G91">
    <cfRule type="containsBlanks" dxfId="997" priority="879">
      <formula>LEN(TRIM(G91))=0</formula>
    </cfRule>
  </conditionalFormatting>
  <conditionalFormatting sqref="C364:C365">
    <cfRule type="containsBlanks" dxfId="996" priority="694">
      <formula>LEN(TRIM(C364))=0</formula>
    </cfRule>
  </conditionalFormatting>
  <conditionalFormatting sqref="A130:B130">
    <cfRule type="containsBlanks" dxfId="995" priority="862">
      <formula>LEN(TRIM(A130))=0</formula>
    </cfRule>
  </conditionalFormatting>
  <conditionalFormatting sqref="O467:R468">
    <cfRule type="containsBlanks" dxfId="994" priority="659">
      <formula>LEN(TRIM(O467))=0</formula>
    </cfRule>
  </conditionalFormatting>
  <conditionalFormatting sqref="T234:T236 H234:H236 E234:E236 L234:L236 J234:J236">
    <cfRule type="containsBlanks" dxfId="993" priority="811">
      <formula>LEN(TRIM(E234))=0</formula>
    </cfRule>
  </conditionalFormatting>
  <conditionalFormatting sqref="C485:C487">
    <cfRule type="containsBlanks" dxfId="992" priority="640">
      <formula>LEN(TRIM(C485))=0</formula>
    </cfRule>
  </conditionalFormatting>
  <conditionalFormatting sqref="A72:B73">
    <cfRule type="containsBlanks" dxfId="991" priority="1005">
      <formula>LEN(TRIM(A72))=0</formula>
    </cfRule>
  </conditionalFormatting>
  <conditionalFormatting sqref="E72:E73">
    <cfRule type="containsBlanks" dxfId="990" priority="1006">
      <formula>LEN(TRIM(E72))=0</formula>
    </cfRule>
  </conditionalFormatting>
  <conditionalFormatting sqref="E72:E73">
    <cfRule type="containsBlanks" dxfId="989" priority="1007">
      <formula>LEN(TRIM(E72))=0</formula>
    </cfRule>
  </conditionalFormatting>
  <conditionalFormatting sqref="D72:D73">
    <cfRule type="containsBlanks" dxfId="988" priority="1004">
      <formula>LEN(TRIM(D72))=0</formula>
    </cfRule>
  </conditionalFormatting>
  <conditionalFormatting sqref="O72:P73 O74">
    <cfRule type="containsBlanks" dxfId="987" priority="1003">
      <formula>LEN(TRIM(O72))=0</formula>
    </cfRule>
  </conditionalFormatting>
  <conditionalFormatting sqref="O72:P73 O74">
    <cfRule type="containsBlanks" dxfId="986" priority="1002">
      <formula>LEN(TRIM(O72))=0</formula>
    </cfRule>
  </conditionalFormatting>
  <conditionalFormatting sqref="J72:J73">
    <cfRule type="containsBlanks" dxfId="985" priority="1001">
      <formula>LEN(TRIM(J72))=0</formula>
    </cfRule>
  </conditionalFormatting>
  <conditionalFormatting sqref="N72:N73">
    <cfRule type="containsBlanks" dxfId="984" priority="996">
      <formula>LEN(TRIM(N72))=0</formula>
    </cfRule>
  </conditionalFormatting>
  <conditionalFormatting sqref="J72:J73">
    <cfRule type="containsBlanks" dxfId="983" priority="1000">
      <formula>LEN(TRIM(J72))=0</formula>
    </cfRule>
  </conditionalFormatting>
  <conditionalFormatting sqref="L72:L73">
    <cfRule type="containsBlanks" dxfId="982" priority="998">
      <formula>LEN(TRIM(L72))=0</formula>
    </cfRule>
  </conditionalFormatting>
  <conditionalFormatting sqref="L72:L73">
    <cfRule type="containsBlanks" dxfId="981" priority="999">
      <formula>LEN(TRIM(L72))=0</formula>
    </cfRule>
  </conditionalFormatting>
  <conditionalFormatting sqref="N72:N73">
    <cfRule type="containsBlanks" dxfId="980" priority="997">
      <formula>LEN(TRIM(N72))=0</formula>
    </cfRule>
  </conditionalFormatting>
  <conditionalFormatting sqref="A72:B73">
    <cfRule type="containsBlanks" dxfId="979" priority="995">
      <formula>LEN(TRIM(A72))=0</formula>
    </cfRule>
  </conditionalFormatting>
  <conditionalFormatting sqref="C72:C73">
    <cfRule type="containsBlanks" dxfId="978" priority="994">
      <formula>LEN(TRIM(C72))=0</formula>
    </cfRule>
  </conditionalFormatting>
  <conditionalFormatting sqref="C72:C73">
    <cfRule type="containsBlanks" dxfId="977" priority="993">
      <formula>LEN(TRIM(C72))=0</formula>
    </cfRule>
  </conditionalFormatting>
  <conditionalFormatting sqref="E356 E358">
    <cfRule type="containsBlanks" dxfId="976" priority="705">
      <formula>LEN(TRIM(E356))=0</formula>
    </cfRule>
  </conditionalFormatting>
  <conditionalFormatting sqref="E140">
    <cfRule type="containsBlanks" dxfId="975" priority="992">
      <formula>LEN(TRIM(E140))=0</formula>
    </cfRule>
  </conditionalFormatting>
  <conditionalFormatting sqref="D140">
    <cfRule type="containsBlanks" dxfId="974" priority="989">
      <formula>LEN(TRIM(D140))=0</formula>
    </cfRule>
  </conditionalFormatting>
  <conditionalFormatting sqref="O140:P140">
    <cfRule type="containsBlanks" dxfId="973" priority="987">
      <formula>LEN(TRIM(O140))=0</formula>
    </cfRule>
  </conditionalFormatting>
  <conditionalFormatting sqref="O140:P140">
    <cfRule type="containsBlanks" dxfId="972" priority="988">
      <formula>LEN(TRIM(O140))=0</formula>
    </cfRule>
  </conditionalFormatting>
  <conditionalFormatting sqref="E140">
    <cfRule type="containsBlanks" dxfId="971" priority="991">
      <formula>LEN(TRIM(E140))=0</formula>
    </cfRule>
  </conditionalFormatting>
  <conditionalFormatting sqref="A140:B140">
    <cfRule type="containsBlanks" dxfId="970" priority="990">
      <formula>LEN(TRIM(A140))=0</formula>
    </cfRule>
  </conditionalFormatting>
  <conditionalFormatting sqref="N140">
    <cfRule type="containsBlanks" dxfId="969" priority="981">
      <formula>LEN(TRIM(N140))=0</formula>
    </cfRule>
  </conditionalFormatting>
  <conditionalFormatting sqref="J140">
    <cfRule type="containsBlanks" dxfId="968" priority="986">
      <formula>LEN(TRIM(J140))=0</formula>
    </cfRule>
  </conditionalFormatting>
  <conditionalFormatting sqref="J140">
    <cfRule type="containsBlanks" dxfId="967" priority="985">
      <formula>LEN(TRIM(J140))=0</formula>
    </cfRule>
  </conditionalFormatting>
  <conditionalFormatting sqref="L140">
    <cfRule type="containsBlanks" dxfId="966" priority="984">
      <formula>LEN(TRIM(L140))=0</formula>
    </cfRule>
  </conditionalFormatting>
  <conditionalFormatting sqref="L140">
    <cfRule type="containsBlanks" dxfId="965" priority="983">
      <formula>LEN(TRIM(L140))=0</formula>
    </cfRule>
  </conditionalFormatting>
  <conditionalFormatting sqref="N140">
    <cfRule type="containsBlanks" dxfId="964" priority="982">
      <formula>LEN(TRIM(N140))=0</formula>
    </cfRule>
  </conditionalFormatting>
  <conditionalFormatting sqref="A140:B140">
    <cfRule type="containsBlanks" dxfId="963" priority="980">
      <formula>LEN(TRIM(A140))=0</formula>
    </cfRule>
  </conditionalFormatting>
  <conditionalFormatting sqref="C140">
    <cfRule type="containsBlanks" dxfId="962" priority="979">
      <formula>LEN(TRIM(C140))=0</formula>
    </cfRule>
  </conditionalFormatting>
  <conditionalFormatting sqref="C140">
    <cfRule type="containsBlanks" dxfId="961" priority="978">
      <formula>LEN(TRIM(C140))=0</formula>
    </cfRule>
  </conditionalFormatting>
  <conditionalFormatting sqref="E142">
    <cfRule type="containsBlanks" dxfId="960" priority="977">
      <formula>LEN(TRIM(E142))=0</formula>
    </cfRule>
  </conditionalFormatting>
  <conditionalFormatting sqref="D142">
    <cfRule type="containsBlanks" dxfId="959" priority="974">
      <formula>LEN(TRIM(D142))=0</formula>
    </cfRule>
  </conditionalFormatting>
  <conditionalFormatting sqref="O142">
    <cfRule type="containsBlanks" dxfId="958" priority="973">
      <formula>LEN(TRIM(O142))=0</formula>
    </cfRule>
  </conditionalFormatting>
  <conditionalFormatting sqref="E420">
    <cfRule type="containsBlanks" dxfId="957" priority="676">
      <formula>LEN(TRIM(E420))=0</formula>
    </cfRule>
  </conditionalFormatting>
  <conditionalFormatting sqref="O142">
    <cfRule type="containsBlanks" dxfId="956" priority="972">
      <formula>LEN(TRIM(O142))=0</formula>
    </cfRule>
  </conditionalFormatting>
  <conditionalFormatting sqref="E142">
    <cfRule type="containsBlanks" dxfId="955" priority="976">
      <formula>LEN(TRIM(E142))=0</formula>
    </cfRule>
  </conditionalFormatting>
  <conditionalFormatting sqref="A142:B142">
    <cfRule type="containsBlanks" dxfId="954" priority="975">
      <formula>LEN(TRIM(A142))=0</formula>
    </cfRule>
  </conditionalFormatting>
  <conditionalFormatting sqref="A142:B142">
    <cfRule type="containsBlanks" dxfId="953" priority="971">
      <formula>LEN(TRIM(A142))=0</formula>
    </cfRule>
  </conditionalFormatting>
  <conditionalFormatting sqref="C142">
    <cfRule type="containsBlanks" dxfId="952" priority="970">
      <formula>LEN(TRIM(C142))=0</formula>
    </cfRule>
  </conditionalFormatting>
  <conditionalFormatting sqref="C142">
    <cfRule type="containsBlanks" dxfId="951" priority="969">
      <formula>LEN(TRIM(C142))=0</formula>
    </cfRule>
  </conditionalFormatting>
  <conditionalFormatting sqref="E145">
    <cfRule type="containsBlanks" dxfId="950" priority="968">
      <formula>LEN(TRIM(E145))=0</formula>
    </cfRule>
  </conditionalFormatting>
  <conditionalFormatting sqref="D145">
    <cfRule type="containsBlanks" dxfId="949" priority="965">
      <formula>LEN(TRIM(D145))=0</formula>
    </cfRule>
  </conditionalFormatting>
  <conditionalFormatting sqref="O145:P145">
    <cfRule type="containsBlanks" dxfId="948" priority="963">
      <formula>LEN(TRIM(O145))=0</formula>
    </cfRule>
  </conditionalFormatting>
  <conditionalFormatting sqref="O145:P145">
    <cfRule type="containsBlanks" dxfId="947" priority="964">
      <formula>LEN(TRIM(O145))=0</formula>
    </cfRule>
  </conditionalFormatting>
  <conditionalFormatting sqref="E145">
    <cfRule type="containsBlanks" dxfId="946" priority="967">
      <formula>LEN(TRIM(E145))=0</formula>
    </cfRule>
  </conditionalFormatting>
  <conditionalFormatting sqref="A145:B145">
    <cfRule type="containsBlanks" dxfId="945" priority="966">
      <formula>LEN(TRIM(A145))=0</formula>
    </cfRule>
  </conditionalFormatting>
  <conditionalFormatting sqref="N145">
    <cfRule type="containsBlanks" dxfId="944" priority="957">
      <formula>LEN(TRIM(N145))=0</formula>
    </cfRule>
  </conditionalFormatting>
  <conditionalFormatting sqref="J145">
    <cfRule type="containsBlanks" dxfId="943" priority="962">
      <formula>LEN(TRIM(J145))=0</formula>
    </cfRule>
  </conditionalFormatting>
  <conditionalFormatting sqref="J145">
    <cfRule type="containsBlanks" dxfId="942" priority="961">
      <formula>LEN(TRIM(J145))=0</formula>
    </cfRule>
  </conditionalFormatting>
  <conditionalFormatting sqref="L145">
    <cfRule type="containsBlanks" dxfId="941" priority="960">
      <formula>LEN(TRIM(L145))=0</formula>
    </cfRule>
  </conditionalFormatting>
  <conditionalFormatting sqref="L145">
    <cfRule type="containsBlanks" dxfId="940" priority="959">
      <formula>LEN(TRIM(L145))=0</formula>
    </cfRule>
  </conditionalFormatting>
  <conditionalFormatting sqref="N145">
    <cfRule type="containsBlanks" dxfId="939" priority="958">
      <formula>LEN(TRIM(N145))=0</formula>
    </cfRule>
  </conditionalFormatting>
  <conditionalFormatting sqref="A145:B145">
    <cfRule type="containsBlanks" dxfId="938" priority="956">
      <formula>LEN(TRIM(A145))=0</formula>
    </cfRule>
  </conditionalFormatting>
  <conditionalFormatting sqref="C145">
    <cfRule type="containsBlanks" dxfId="937" priority="955">
      <formula>LEN(TRIM(C145))=0</formula>
    </cfRule>
  </conditionalFormatting>
  <conditionalFormatting sqref="C145">
    <cfRule type="containsBlanks" dxfId="936" priority="954">
      <formula>LEN(TRIM(C145))=0</formula>
    </cfRule>
  </conditionalFormatting>
  <conditionalFormatting sqref="A507:B508">
    <cfRule type="containsBlanks" dxfId="935" priority="953">
      <formula>LEN(TRIM(A507))=0</formula>
    </cfRule>
  </conditionalFormatting>
  <conditionalFormatting sqref="A507:B508">
    <cfRule type="containsBlanks" dxfId="934" priority="952">
      <formula>LEN(TRIM(A507))=0</formula>
    </cfRule>
  </conditionalFormatting>
  <conditionalFormatting sqref="C507:C508">
    <cfRule type="containsBlanks" dxfId="933" priority="951">
      <formula>LEN(TRIM(C507))=0</formula>
    </cfRule>
  </conditionalFormatting>
  <conditionalFormatting sqref="E536">
    <cfRule type="containsBlanks" dxfId="932" priority="950">
      <formula>LEN(TRIM(E536))=0</formula>
    </cfRule>
  </conditionalFormatting>
  <conditionalFormatting sqref="D536">
    <cfRule type="containsBlanks" dxfId="931" priority="947">
      <formula>LEN(TRIM(D536))=0</formula>
    </cfRule>
  </conditionalFormatting>
  <conditionalFormatting sqref="O536:P536">
    <cfRule type="containsBlanks" dxfId="930" priority="945">
      <formula>LEN(TRIM(O536))=0</formula>
    </cfRule>
  </conditionalFormatting>
  <conditionalFormatting sqref="O536:P536">
    <cfRule type="containsBlanks" dxfId="929" priority="946">
      <formula>LEN(TRIM(O536))=0</formula>
    </cfRule>
  </conditionalFormatting>
  <conditionalFormatting sqref="E536">
    <cfRule type="containsBlanks" dxfId="928" priority="949">
      <formula>LEN(TRIM(E536))=0</formula>
    </cfRule>
  </conditionalFormatting>
  <conditionalFormatting sqref="A536:B536">
    <cfRule type="containsBlanks" dxfId="927" priority="948">
      <formula>LEN(TRIM(A536))=0</formula>
    </cfRule>
  </conditionalFormatting>
  <conditionalFormatting sqref="J536">
    <cfRule type="containsBlanks" dxfId="926" priority="944">
      <formula>LEN(TRIM(J536))=0</formula>
    </cfRule>
  </conditionalFormatting>
  <conditionalFormatting sqref="J536">
    <cfRule type="containsBlanks" dxfId="925" priority="943">
      <formula>LEN(TRIM(J536))=0</formula>
    </cfRule>
  </conditionalFormatting>
  <conditionalFormatting sqref="L536">
    <cfRule type="containsBlanks" dxfId="924" priority="942">
      <formula>LEN(TRIM(L536))=0</formula>
    </cfRule>
  </conditionalFormatting>
  <conditionalFormatting sqref="L536">
    <cfRule type="containsBlanks" dxfId="923" priority="941">
      <formula>LEN(TRIM(L536))=0</formula>
    </cfRule>
  </conditionalFormatting>
  <conditionalFormatting sqref="N536">
    <cfRule type="containsBlanks" dxfId="922" priority="939">
      <formula>LEN(TRIM(N536))=0</formula>
    </cfRule>
  </conditionalFormatting>
  <conditionalFormatting sqref="N536">
    <cfRule type="containsBlanks" dxfId="921" priority="940">
      <formula>LEN(TRIM(N536))=0</formula>
    </cfRule>
  </conditionalFormatting>
  <conditionalFormatting sqref="A536:B536">
    <cfRule type="containsBlanks" dxfId="920" priority="938">
      <formula>LEN(TRIM(A536))=0</formula>
    </cfRule>
  </conditionalFormatting>
  <conditionalFormatting sqref="T47 E47 J47 L47 H47">
    <cfRule type="containsBlanks" dxfId="919" priority="936">
      <formula>LEN(TRIM(E47))=0</formula>
    </cfRule>
  </conditionalFormatting>
  <conditionalFormatting sqref="D47">
    <cfRule type="containsBlanks" dxfId="918" priority="933">
      <formula>LEN(TRIM(D47))=0</formula>
    </cfRule>
  </conditionalFormatting>
  <conditionalFormatting sqref="G47">
    <cfRule type="containsBlanks" dxfId="917" priority="932">
      <formula>LEN(TRIM(G47))=0</formula>
    </cfRule>
  </conditionalFormatting>
  <conditionalFormatting sqref="O47:R47">
    <cfRule type="containsBlanks" dxfId="916" priority="930">
      <formula>LEN(TRIM(O47))=0</formula>
    </cfRule>
  </conditionalFormatting>
  <conditionalFormatting sqref="O47:R47">
    <cfRule type="containsBlanks" dxfId="915" priority="931">
      <formula>LEN(TRIM(O47))=0</formula>
    </cfRule>
  </conditionalFormatting>
  <conditionalFormatting sqref="T47 E47 J47 L47 H47">
    <cfRule type="containsBlanks" dxfId="914" priority="935">
      <formula>LEN(TRIM(E47))=0</formula>
    </cfRule>
  </conditionalFormatting>
  <conditionalFormatting sqref="A47:B47">
    <cfRule type="containsBlanks" dxfId="913" priority="934">
      <formula>LEN(TRIM(A47))=0</formula>
    </cfRule>
  </conditionalFormatting>
  <conditionalFormatting sqref="N47">
    <cfRule type="containsBlanks" dxfId="912" priority="928">
      <formula>LEN(TRIM(N47))=0</formula>
    </cfRule>
  </conditionalFormatting>
  <conditionalFormatting sqref="N47">
    <cfRule type="containsBlanks" dxfId="911" priority="929">
      <formula>LEN(TRIM(N47))=0</formula>
    </cfRule>
  </conditionalFormatting>
  <conditionalFormatting sqref="A47:B47">
    <cfRule type="containsBlanks" dxfId="910" priority="927">
      <formula>LEN(TRIM(A47))=0</formula>
    </cfRule>
  </conditionalFormatting>
  <conditionalFormatting sqref="C47">
    <cfRule type="containsBlanks" dxfId="909" priority="926">
      <formula>LEN(TRIM(C47))=0</formula>
    </cfRule>
  </conditionalFormatting>
  <conditionalFormatting sqref="E47">
    <cfRule type="containsBlanks" dxfId="908" priority="925">
      <formula>LEN(TRIM(E47))=0</formula>
    </cfRule>
  </conditionalFormatting>
  <conditionalFormatting sqref="T56 E56 J56 L56 H56">
    <cfRule type="containsBlanks" dxfId="907" priority="924">
      <formula>LEN(TRIM(E56))=0</formula>
    </cfRule>
  </conditionalFormatting>
  <conditionalFormatting sqref="D56">
    <cfRule type="containsBlanks" dxfId="906" priority="921">
      <formula>LEN(TRIM(D56))=0</formula>
    </cfRule>
  </conditionalFormatting>
  <conditionalFormatting sqref="G56">
    <cfRule type="containsBlanks" dxfId="905" priority="920">
      <formula>LEN(TRIM(G56))=0</formula>
    </cfRule>
  </conditionalFormatting>
  <conditionalFormatting sqref="O56:R56">
    <cfRule type="containsBlanks" dxfId="904" priority="918">
      <formula>LEN(TRIM(O56))=0</formula>
    </cfRule>
  </conditionalFormatting>
  <conditionalFormatting sqref="O56:R56">
    <cfRule type="containsBlanks" dxfId="903" priority="919">
      <formula>LEN(TRIM(O56))=0</formula>
    </cfRule>
  </conditionalFormatting>
  <conditionalFormatting sqref="T56 E56 J56 L56 H56">
    <cfRule type="containsBlanks" dxfId="902" priority="923">
      <formula>LEN(TRIM(E56))=0</formula>
    </cfRule>
  </conditionalFormatting>
  <conditionalFormatting sqref="N56">
    <cfRule type="containsBlanks" dxfId="901" priority="916">
      <formula>LEN(TRIM(N56))=0</formula>
    </cfRule>
  </conditionalFormatting>
  <conditionalFormatting sqref="N56">
    <cfRule type="containsBlanks" dxfId="900" priority="917">
      <formula>LEN(TRIM(N56))=0</formula>
    </cfRule>
  </conditionalFormatting>
  <conditionalFormatting sqref="A56:B56">
    <cfRule type="containsBlanks" dxfId="899" priority="915">
      <formula>LEN(TRIM(A56))=0</formula>
    </cfRule>
  </conditionalFormatting>
  <conditionalFormatting sqref="C56">
    <cfRule type="containsBlanks" dxfId="898" priority="914">
      <formula>LEN(TRIM(C56))=0</formula>
    </cfRule>
  </conditionalFormatting>
  <conditionalFormatting sqref="E56">
    <cfRule type="containsBlanks" dxfId="897" priority="913">
      <formula>LEN(TRIM(E56))=0</formula>
    </cfRule>
  </conditionalFormatting>
  <conditionalFormatting sqref="T62:T63 E62:E63 J62:J63 L62:L63 H62:H63">
    <cfRule type="containsBlanks" dxfId="896" priority="912">
      <formula>LEN(TRIM(E62))=0</formula>
    </cfRule>
  </conditionalFormatting>
  <conditionalFormatting sqref="D62:D63 J63 L63 N63:R63">
    <cfRule type="containsBlanks" dxfId="895" priority="909">
      <formula>LEN(TRIM(D62))=0</formula>
    </cfRule>
  </conditionalFormatting>
  <conditionalFormatting sqref="G62:G63">
    <cfRule type="containsBlanks" dxfId="894" priority="908">
      <formula>LEN(TRIM(G62))=0</formula>
    </cfRule>
  </conditionalFormatting>
  <conditionalFormatting sqref="O62:R63">
    <cfRule type="containsBlanks" dxfId="893" priority="906">
      <formula>LEN(TRIM(O62))=0</formula>
    </cfRule>
  </conditionalFormatting>
  <conditionalFormatting sqref="O62:R63">
    <cfRule type="containsBlanks" dxfId="892" priority="907">
      <formula>LEN(TRIM(O62))=0</formula>
    </cfRule>
  </conditionalFormatting>
  <conditionalFormatting sqref="T62:T63 E62:E63 J62:J63 L62:L63 H62:H63">
    <cfRule type="containsBlanks" dxfId="891" priority="911">
      <formula>LEN(TRIM(E62))=0</formula>
    </cfRule>
  </conditionalFormatting>
  <conditionalFormatting sqref="A62:B63">
    <cfRule type="containsBlanks" dxfId="890" priority="910">
      <formula>LEN(TRIM(A62))=0</formula>
    </cfRule>
  </conditionalFormatting>
  <conditionalFormatting sqref="N62:N63">
    <cfRule type="containsBlanks" dxfId="889" priority="904">
      <formula>LEN(TRIM(N62))=0</formula>
    </cfRule>
  </conditionalFormatting>
  <conditionalFormatting sqref="N62:N63">
    <cfRule type="containsBlanks" dxfId="888" priority="905">
      <formula>LEN(TRIM(N62))=0</formula>
    </cfRule>
  </conditionalFormatting>
  <conditionalFormatting sqref="A62:B63">
    <cfRule type="containsBlanks" dxfId="887" priority="903">
      <formula>LEN(TRIM(A62))=0</formula>
    </cfRule>
  </conditionalFormatting>
  <conditionalFormatting sqref="C62:C63">
    <cfRule type="containsBlanks" dxfId="886" priority="902">
      <formula>LEN(TRIM(C62))=0</formula>
    </cfRule>
  </conditionalFormatting>
  <conditionalFormatting sqref="E62:E63">
    <cfRule type="containsBlanks" dxfId="885" priority="901">
      <formula>LEN(TRIM(E62))=0</formula>
    </cfRule>
  </conditionalFormatting>
  <conditionalFormatting sqref="T75 E75 J75 L75 H75">
    <cfRule type="containsBlanks" dxfId="884" priority="900">
      <formula>LEN(TRIM(E75))=0</formula>
    </cfRule>
  </conditionalFormatting>
  <conditionalFormatting sqref="D75">
    <cfRule type="containsBlanks" dxfId="883" priority="897">
      <formula>LEN(TRIM(D75))=0</formula>
    </cfRule>
  </conditionalFormatting>
  <conditionalFormatting sqref="G75">
    <cfRule type="containsBlanks" dxfId="882" priority="896">
      <formula>LEN(TRIM(G75))=0</formula>
    </cfRule>
  </conditionalFormatting>
  <conditionalFormatting sqref="O75:R75">
    <cfRule type="containsBlanks" dxfId="881" priority="894">
      <formula>LEN(TRIM(O75))=0</formula>
    </cfRule>
  </conditionalFormatting>
  <conditionalFormatting sqref="O75:R75">
    <cfRule type="containsBlanks" dxfId="880" priority="895">
      <formula>LEN(TRIM(O75))=0</formula>
    </cfRule>
  </conditionalFormatting>
  <conditionalFormatting sqref="T75 E75 J75 L75 H75">
    <cfRule type="containsBlanks" dxfId="879" priority="899">
      <formula>LEN(TRIM(E75))=0</formula>
    </cfRule>
  </conditionalFormatting>
  <conditionalFormatting sqref="A75:B75">
    <cfRule type="containsBlanks" dxfId="878" priority="898">
      <formula>LEN(TRIM(A75))=0</formula>
    </cfRule>
  </conditionalFormatting>
  <conditionalFormatting sqref="N75">
    <cfRule type="containsBlanks" dxfId="877" priority="892">
      <formula>LEN(TRIM(N75))=0</formula>
    </cfRule>
  </conditionalFormatting>
  <conditionalFormatting sqref="N75">
    <cfRule type="containsBlanks" dxfId="876" priority="893">
      <formula>LEN(TRIM(N75))=0</formula>
    </cfRule>
  </conditionalFormatting>
  <conditionalFormatting sqref="A75:B75">
    <cfRule type="containsBlanks" dxfId="875" priority="891">
      <formula>LEN(TRIM(A75))=0</formula>
    </cfRule>
  </conditionalFormatting>
  <conditionalFormatting sqref="C75">
    <cfRule type="containsBlanks" dxfId="874" priority="890">
      <formula>LEN(TRIM(C75))=0</formula>
    </cfRule>
  </conditionalFormatting>
  <conditionalFormatting sqref="E75">
    <cfRule type="containsBlanks" dxfId="873" priority="889">
      <formula>LEN(TRIM(E75))=0</formula>
    </cfRule>
  </conditionalFormatting>
  <conditionalFormatting sqref="T76">
    <cfRule type="containsBlanks" dxfId="872" priority="888">
      <formula>LEN(TRIM(T76))=0</formula>
    </cfRule>
  </conditionalFormatting>
  <conditionalFormatting sqref="C76">
    <cfRule type="containsBlanks" dxfId="871" priority="884">
      <formula>LEN(TRIM(C76))=0</formula>
    </cfRule>
  </conditionalFormatting>
  <conditionalFormatting sqref="A76:B76">
    <cfRule type="containsBlanks" dxfId="870" priority="885">
      <formula>LEN(TRIM(A76))=0</formula>
    </cfRule>
  </conditionalFormatting>
  <conditionalFormatting sqref="T76">
    <cfRule type="containsBlanks" dxfId="869" priority="887">
      <formula>LEN(TRIM(T76))=0</formula>
    </cfRule>
  </conditionalFormatting>
  <conditionalFormatting sqref="A76:B76">
    <cfRule type="containsBlanks" dxfId="868" priority="886">
      <formula>LEN(TRIM(A76))=0</formula>
    </cfRule>
  </conditionalFormatting>
  <conditionalFormatting sqref="T91 E91 J91 L91 H91">
    <cfRule type="containsBlanks" dxfId="867" priority="883">
      <formula>LEN(TRIM(E91))=0</formula>
    </cfRule>
  </conditionalFormatting>
  <conditionalFormatting sqref="D91">
    <cfRule type="containsBlanks" dxfId="866" priority="880">
      <formula>LEN(TRIM(D91))=0</formula>
    </cfRule>
  </conditionalFormatting>
  <conditionalFormatting sqref="O91:R91">
    <cfRule type="containsBlanks" dxfId="865" priority="877">
      <formula>LEN(TRIM(O91))=0</formula>
    </cfRule>
  </conditionalFormatting>
  <conditionalFormatting sqref="O91:R91">
    <cfRule type="containsBlanks" dxfId="864" priority="878">
      <formula>LEN(TRIM(O91))=0</formula>
    </cfRule>
  </conditionalFormatting>
  <conditionalFormatting sqref="T91 E91 J91 L91 H91">
    <cfRule type="containsBlanks" dxfId="863" priority="882">
      <formula>LEN(TRIM(E91))=0</formula>
    </cfRule>
  </conditionalFormatting>
  <conditionalFormatting sqref="A91:B91">
    <cfRule type="containsBlanks" dxfId="862" priority="881">
      <formula>LEN(TRIM(A91))=0</formula>
    </cfRule>
  </conditionalFormatting>
  <conditionalFormatting sqref="N91">
    <cfRule type="containsBlanks" dxfId="861" priority="875">
      <formula>LEN(TRIM(N91))=0</formula>
    </cfRule>
  </conditionalFormatting>
  <conditionalFormatting sqref="N91">
    <cfRule type="containsBlanks" dxfId="860" priority="876">
      <formula>LEN(TRIM(N91))=0</formula>
    </cfRule>
  </conditionalFormatting>
  <conditionalFormatting sqref="A91:B91">
    <cfRule type="containsBlanks" dxfId="859" priority="874">
      <formula>LEN(TRIM(A91))=0</formula>
    </cfRule>
  </conditionalFormatting>
  <conditionalFormatting sqref="D130">
    <cfRule type="containsBlanks" dxfId="858" priority="868">
      <formula>LEN(TRIM(D130))=0</formula>
    </cfRule>
  </conditionalFormatting>
  <conditionalFormatting sqref="G130">
    <cfRule type="containsBlanks" dxfId="857" priority="867">
      <formula>LEN(TRIM(G130))=0</formula>
    </cfRule>
  </conditionalFormatting>
  <conditionalFormatting sqref="O130:R130">
    <cfRule type="containsBlanks" dxfId="856" priority="865">
      <formula>LEN(TRIM(O130))=0</formula>
    </cfRule>
  </conditionalFormatting>
  <conditionalFormatting sqref="O130:R130">
    <cfRule type="containsBlanks" dxfId="855" priority="866">
      <formula>LEN(TRIM(O130))=0</formula>
    </cfRule>
  </conditionalFormatting>
  <conditionalFormatting sqref="T130 E130 J130 L130 H130">
    <cfRule type="containsBlanks" dxfId="854" priority="870">
      <formula>LEN(TRIM(E130))=0</formula>
    </cfRule>
  </conditionalFormatting>
  <conditionalFormatting sqref="A130:B130">
    <cfRule type="containsBlanks" dxfId="853" priority="869">
      <formula>LEN(TRIM(A130))=0</formula>
    </cfRule>
  </conditionalFormatting>
  <conditionalFormatting sqref="N130">
    <cfRule type="containsBlanks" dxfId="852" priority="863">
      <formula>LEN(TRIM(N130))=0</formula>
    </cfRule>
  </conditionalFormatting>
  <conditionalFormatting sqref="N130">
    <cfRule type="containsBlanks" dxfId="851" priority="864">
      <formula>LEN(TRIM(N130))=0</formula>
    </cfRule>
  </conditionalFormatting>
  <conditionalFormatting sqref="C130">
    <cfRule type="containsBlanks" dxfId="850" priority="861">
      <formula>LEN(TRIM(C130))=0</formula>
    </cfRule>
  </conditionalFormatting>
  <conditionalFormatting sqref="E130">
    <cfRule type="containsBlanks" dxfId="849" priority="860">
      <formula>LEN(TRIM(E130))=0</formula>
    </cfRule>
  </conditionalFormatting>
  <conditionalFormatting sqref="T131 E131 J131 L131 H131">
    <cfRule type="containsBlanks" dxfId="848" priority="859">
      <formula>LEN(TRIM(E131))=0</formula>
    </cfRule>
  </conditionalFormatting>
  <conditionalFormatting sqref="D131">
    <cfRule type="containsBlanks" dxfId="847" priority="856">
      <formula>LEN(TRIM(D131))=0</formula>
    </cfRule>
  </conditionalFormatting>
  <conditionalFormatting sqref="G131">
    <cfRule type="containsBlanks" dxfId="846" priority="855">
      <formula>LEN(TRIM(G131))=0</formula>
    </cfRule>
  </conditionalFormatting>
  <conditionalFormatting sqref="O131:R131">
    <cfRule type="containsBlanks" dxfId="845" priority="853">
      <formula>LEN(TRIM(O131))=0</formula>
    </cfRule>
  </conditionalFormatting>
  <conditionalFormatting sqref="O131:R131">
    <cfRule type="containsBlanks" dxfId="844" priority="854">
      <formula>LEN(TRIM(O131))=0</formula>
    </cfRule>
  </conditionalFormatting>
  <conditionalFormatting sqref="T131 E131 J131 L131 H131">
    <cfRule type="containsBlanks" dxfId="843" priority="858">
      <formula>LEN(TRIM(E131))=0</formula>
    </cfRule>
  </conditionalFormatting>
  <conditionalFormatting sqref="A131:B131">
    <cfRule type="containsBlanks" dxfId="842" priority="857">
      <formula>LEN(TRIM(A131))=0</formula>
    </cfRule>
  </conditionalFormatting>
  <conditionalFormatting sqref="N131">
    <cfRule type="containsBlanks" dxfId="841" priority="851">
      <formula>LEN(TRIM(N131))=0</formula>
    </cfRule>
  </conditionalFormatting>
  <conditionalFormatting sqref="N131">
    <cfRule type="containsBlanks" dxfId="840" priority="852">
      <formula>LEN(TRIM(N131))=0</formula>
    </cfRule>
  </conditionalFormatting>
  <conditionalFormatting sqref="A131:B131">
    <cfRule type="containsBlanks" dxfId="839" priority="850">
      <formula>LEN(TRIM(A131))=0</formula>
    </cfRule>
  </conditionalFormatting>
  <conditionalFormatting sqref="C131">
    <cfRule type="containsBlanks" dxfId="838" priority="849">
      <formula>LEN(TRIM(C131))=0</formula>
    </cfRule>
  </conditionalFormatting>
  <conditionalFormatting sqref="E131">
    <cfRule type="containsBlanks" dxfId="837" priority="848">
      <formula>LEN(TRIM(E131))=0</formula>
    </cfRule>
  </conditionalFormatting>
  <conditionalFormatting sqref="T141 H141 E141 L141 J141">
    <cfRule type="containsBlanks" dxfId="836" priority="847">
      <formula>LEN(TRIM(E141))=0</formula>
    </cfRule>
  </conditionalFormatting>
  <conditionalFormatting sqref="G141">
    <cfRule type="containsBlanks" dxfId="835" priority="844">
      <formula>LEN(TRIM(G141))=0</formula>
    </cfRule>
  </conditionalFormatting>
  <conditionalFormatting sqref="O141:R141">
    <cfRule type="containsBlanks" dxfId="834" priority="842">
      <formula>LEN(TRIM(O141))=0</formula>
    </cfRule>
  </conditionalFormatting>
  <conditionalFormatting sqref="O141:R141">
    <cfRule type="containsBlanks" dxfId="833" priority="843">
      <formula>LEN(TRIM(O141))=0</formula>
    </cfRule>
  </conditionalFormatting>
  <conditionalFormatting sqref="H141 T141 E141 L141 J141">
    <cfRule type="containsBlanks" dxfId="832" priority="846">
      <formula>LEN(TRIM(E141))=0</formula>
    </cfRule>
  </conditionalFormatting>
  <conditionalFormatting sqref="A141:B141">
    <cfRule type="containsBlanks" dxfId="831" priority="845">
      <formula>LEN(TRIM(A141))=0</formula>
    </cfRule>
  </conditionalFormatting>
  <conditionalFormatting sqref="N141">
    <cfRule type="containsBlanks" dxfId="830" priority="840">
      <formula>LEN(TRIM(N141))=0</formula>
    </cfRule>
  </conditionalFormatting>
  <conditionalFormatting sqref="N141">
    <cfRule type="containsBlanks" dxfId="829" priority="841">
      <formula>LEN(TRIM(N141))=0</formula>
    </cfRule>
  </conditionalFormatting>
  <conditionalFormatting sqref="A141:B141">
    <cfRule type="containsBlanks" dxfId="828" priority="839">
      <formula>LEN(TRIM(A141))=0</formula>
    </cfRule>
  </conditionalFormatting>
  <conditionalFormatting sqref="C141">
    <cfRule type="containsBlanks" dxfId="827" priority="838">
      <formula>LEN(TRIM(C141))=0</formula>
    </cfRule>
  </conditionalFormatting>
  <conditionalFormatting sqref="C141">
    <cfRule type="containsBlanks" dxfId="826" priority="837">
      <formula>LEN(TRIM(C141))=0</formula>
    </cfRule>
  </conditionalFormatting>
  <conditionalFormatting sqref="E141">
    <cfRule type="containsBlanks" dxfId="825" priority="836">
      <formula>LEN(TRIM(E141))=0</formula>
    </cfRule>
  </conditionalFormatting>
  <conditionalFormatting sqref="T144 H144 E144 L144 J144">
    <cfRule type="containsBlanks" dxfId="824" priority="835">
      <formula>LEN(TRIM(E144))=0</formula>
    </cfRule>
  </conditionalFormatting>
  <conditionalFormatting sqref="G144">
    <cfRule type="containsBlanks" dxfId="823" priority="832">
      <formula>LEN(TRIM(G144))=0</formula>
    </cfRule>
  </conditionalFormatting>
  <conditionalFormatting sqref="O144:R144">
    <cfRule type="containsBlanks" dxfId="822" priority="830">
      <formula>LEN(TRIM(O144))=0</formula>
    </cfRule>
  </conditionalFormatting>
  <conditionalFormatting sqref="O144:R144">
    <cfRule type="containsBlanks" dxfId="821" priority="831">
      <formula>LEN(TRIM(O144))=0</formula>
    </cfRule>
  </conditionalFormatting>
  <conditionalFormatting sqref="H144 T144 E144 L144 J144">
    <cfRule type="containsBlanks" dxfId="820" priority="834">
      <formula>LEN(TRIM(E144))=0</formula>
    </cfRule>
  </conditionalFormatting>
  <conditionalFormatting sqref="A144:B144">
    <cfRule type="containsBlanks" dxfId="819" priority="833">
      <formula>LEN(TRIM(A144))=0</formula>
    </cfRule>
  </conditionalFormatting>
  <conditionalFormatting sqref="N144">
    <cfRule type="containsBlanks" dxfId="818" priority="828">
      <formula>LEN(TRIM(N144))=0</formula>
    </cfRule>
  </conditionalFormatting>
  <conditionalFormatting sqref="N144">
    <cfRule type="containsBlanks" dxfId="817" priority="829">
      <formula>LEN(TRIM(N144))=0</formula>
    </cfRule>
  </conditionalFormatting>
  <conditionalFormatting sqref="A144:B144">
    <cfRule type="containsBlanks" dxfId="816" priority="827">
      <formula>LEN(TRIM(A144))=0</formula>
    </cfRule>
  </conditionalFormatting>
  <conditionalFormatting sqref="C144">
    <cfRule type="containsBlanks" dxfId="815" priority="826">
      <formula>LEN(TRIM(C144))=0</formula>
    </cfRule>
  </conditionalFormatting>
  <conditionalFormatting sqref="C144">
    <cfRule type="containsBlanks" dxfId="814" priority="825">
      <formula>LEN(TRIM(C144))=0</formula>
    </cfRule>
  </conditionalFormatting>
  <conditionalFormatting sqref="E144">
    <cfRule type="containsBlanks" dxfId="813" priority="824">
      <formula>LEN(TRIM(E144))=0</formula>
    </cfRule>
  </conditionalFormatting>
  <conditionalFormatting sqref="T232:T233 H232:H233 E232:E233 L232:L233 J232:J233">
    <cfRule type="containsBlanks" dxfId="812" priority="823">
      <formula>LEN(TRIM(E232))=0</formula>
    </cfRule>
  </conditionalFormatting>
  <conditionalFormatting sqref="G232:G233">
    <cfRule type="containsBlanks" dxfId="811" priority="820">
      <formula>LEN(TRIM(G232))=0</formula>
    </cfRule>
  </conditionalFormatting>
  <conditionalFormatting sqref="O232:R233">
    <cfRule type="containsBlanks" dxfId="810" priority="818">
      <formula>LEN(TRIM(O232))=0</formula>
    </cfRule>
  </conditionalFormatting>
  <conditionalFormatting sqref="O232:R233">
    <cfRule type="containsBlanks" dxfId="809" priority="819">
      <formula>LEN(TRIM(O232))=0</formula>
    </cfRule>
  </conditionalFormatting>
  <conditionalFormatting sqref="H232:H233 T232:T233 E232:E233 L232:L233 J232:J233">
    <cfRule type="containsBlanks" dxfId="808" priority="822">
      <formula>LEN(TRIM(E232))=0</formula>
    </cfRule>
  </conditionalFormatting>
  <conditionalFormatting sqref="A232:B233">
    <cfRule type="containsBlanks" dxfId="807" priority="821">
      <formula>LEN(TRIM(A232))=0</formula>
    </cfRule>
  </conditionalFormatting>
  <conditionalFormatting sqref="N232:N233">
    <cfRule type="containsBlanks" dxfId="806" priority="816">
      <formula>LEN(TRIM(N232))=0</formula>
    </cfRule>
  </conditionalFormatting>
  <conditionalFormatting sqref="N232:N233">
    <cfRule type="containsBlanks" dxfId="805" priority="817">
      <formula>LEN(TRIM(N232))=0</formula>
    </cfRule>
  </conditionalFormatting>
  <conditionalFormatting sqref="A232:B233">
    <cfRule type="containsBlanks" dxfId="804" priority="815">
      <formula>LEN(TRIM(A232))=0</formula>
    </cfRule>
  </conditionalFormatting>
  <conditionalFormatting sqref="C232:C233">
    <cfRule type="containsBlanks" dxfId="803" priority="814">
      <formula>LEN(TRIM(C232))=0</formula>
    </cfRule>
  </conditionalFormatting>
  <conditionalFormatting sqref="C232:C233">
    <cfRule type="containsBlanks" dxfId="802" priority="813">
      <formula>LEN(TRIM(C232))=0</formula>
    </cfRule>
  </conditionalFormatting>
  <conditionalFormatting sqref="E232:E233">
    <cfRule type="containsBlanks" dxfId="801" priority="812">
      <formula>LEN(TRIM(E232))=0</formula>
    </cfRule>
  </conditionalFormatting>
  <conditionalFormatting sqref="G234:G236">
    <cfRule type="containsBlanks" dxfId="800" priority="808">
      <formula>LEN(TRIM(G234))=0</formula>
    </cfRule>
  </conditionalFormatting>
  <conditionalFormatting sqref="O234:R236">
    <cfRule type="containsBlanks" dxfId="799" priority="806">
      <formula>LEN(TRIM(O234))=0</formula>
    </cfRule>
  </conditionalFormatting>
  <conditionalFormatting sqref="O234:R236">
    <cfRule type="containsBlanks" dxfId="798" priority="807">
      <formula>LEN(TRIM(O234))=0</formula>
    </cfRule>
  </conditionalFormatting>
  <conditionalFormatting sqref="H234:H236 T234:T236 E234:E236 L234:L236 J234:J236">
    <cfRule type="containsBlanks" dxfId="797" priority="810">
      <formula>LEN(TRIM(E234))=0</formula>
    </cfRule>
  </conditionalFormatting>
  <conditionalFormatting sqref="A234:B236">
    <cfRule type="containsBlanks" dxfId="796" priority="809">
      <formula>LEN(TRIM(A234))=0</formula>
    </cfRule>
  </conditionalFormatting>
  <conditionalFormatting sqref="N234:N236">
    <cfRule type="containsBlanks" dxfId="795" priority="804">
      <formula>LEN(TRIM(N234))=0</formula>
    </cfRule>
  </conditionalFormatting>
  <conditionalFormatting sqref="N234:N236">
    <cfRule type="containsBlanks" dxfId="794" priority="805">
      <formula>LEN(TRIM(N234))=0</formula>
    </cfRule>
  </conditionalFormatting>
  <conditionalFormatting sqref="A234:B236">
    <cfRule type="containsBlanks" dxfId="793" priority="803">
      <formula>LEN(TRIM(A234))=0</formula>
    </cfRule>
  </conditionalFormatting>
  <conditionalFormatting sqref="C234:C236">
    <cfRule type="containsBlanks" dxfId="792" priority="802">
      <formula>LEN(TRIM(C234))=0</formula>
    </cfRule>
  </conditionalFormatting>
  <conditionalFormatting sqref="C234:C236">
    <cfRule type="containsBlanks" dxfId="791" priority="801">
      <formula>LEN(TRIM(C234))=0</formula>
    </cfRule>
  </conditionalFormatting>
  <conditionalFormatting sqref="E234:E236">
    <cfRule type="containsBlanks" dxfId="790" priority="800">
      <formula>LEN(TRIM(E234))=0</formula>
    </cfRule>
  </conditionalFormatting>
  <conditionalFormatting sqref="H250:H251 E250:E251 L250:L251 J250:J251 J256 L256 E255:E256 H256 E258 L258 J258 J260 L260 E260 T250:T259">
    <cfRule type="containsBlanks" dxfId="789" priority="799">
      <formula>LEN(TRIM(E250))=0</formula>
    </cfRule>
  </conditionalFormatting>
  <conditionalFormatting sqref="G250:G251 G256">
    <cfRule type="containsBlanks" dxfId="788" priority="796">
      <formula>LEN(TRIM(G250))=0</formula>
    </cfRule>
  </conditionalFormatting>
  <conditionalFormatting sqref="O250:R251 O256:R256 O258:P258 O260:P260 O255">
    <cfRule type="containsBlanks" dxfId="787" priority="794">
      <formula>LEN(TRIM(O250))=0</formula>
    </cfRule>
  </conditionalFormatting>
  <conditionalFormatting sqref="O250:R251 O256:R256 O258:P258 O260:P260 O255">
    <cfRule type="containsBlanks" dxfId="786" priority="795">
      <formula>LEN(TRIM(O250))=0</formula>
    </cfRule>
  </conditionalFormatting>
  <conditionalFormatting sqref="H250:H251 E250:E251 L250:L251 J250:J251 J256 L256 E255:E256 H256 E258 L258 J258 J260 L260 E260 T250:T259">
    <cfRule type="containsBlanks" dxfId="785" priority="798">
      <formula>LEN(TRIM(E250))=0</formula>
    </cfRule>
  </conditionalFormatting>
  <conditionalFormatting sqref="A250:B260">
    <cfRule type="containsBlanks" dxfId="784" priority="797">
      <formula>LEN(TRIM(A250))=0</formula>
    </cfRule>
  </conditionalFormatting>
  <conditionalFormatting sqref="N250:N251 N256 N258 N260">
    <cfRule type="containsBlanks" dxfId="783" priority="792">
      <formula>LEN(TRIM(N250))=0</formula>
    </cfRule>
  </conditionalFormatting>
  <conditionalFormatting sqref="N250:N251 N256 N258 N260">
    <cfRule type="containsBlanks" dxfId="782" priority="793">
      <formula>LEN(TRIM(N250))=0</formula>
    </cfRule>
  </conditionalFormatting>
  <conditionalFormatting sqref="A250:B260">
    <cfRule type="containsBlanks" dxfId="781" priority="791">
      <formula>LEN(TRIM(A250))=0</formula>
    </cfRule>
  </conditionalFormatting>
  <conditionalFormatting sqref="C250:C260">
    <cfRule type="containsBlanks" dxfId="780" priority="790">
      <formula>LEN(TRIM(C250))=0</formula>
    </cfRule>
  </conditionalFormatting>
  <conditionalFormatting sqref="C250:C260">
    <cfRule type="containsBlanks" dxfId="779" priority="789">
      <formula>LEN(TRIM(C250))=0</formula>
    </cfRule>
  </conditionalFormatting>
  <conditionalFormatting sqref="E250:E251 E255:E256 E258 E260">
    <cfRule type="containsBlanks" dxfId="778" priority="788">
      <formula>LEN(TRIM(E250))=0</formula>
    </cfRule>
  </conditionalFormatting>
  <conditionalFormatting sqref="T269">
    <cfRule type="containsBlanks" dxfId="777" priority="787">
      <formula>LEN(TRIM(T269))=0</formula>
    </cfRule>
  </conditionalFormatting>
  <conditionalFormatting sqref="C269">
    <cfRule type="containsBlanks" dxfId="776" priority="783">
      <formula>LEN(TRIM(C269))=0</formula>
    </cfRule>
  </conditionalFormatting>
  <conditionalFormatting sqref="A269:B269">
    <cfRule type="containsBlanks" dxfId="775" priority="784">
      <formula>LEN(TRIM(A269))=0</formula>
    </cfRule>
  </conditionalFormatting>
  <conditionalFormatting sqref="T269">
    <cfRule type="containsBlanks" dxfId="774" priority="786">
      <formula>LEN(TRIM(T269))=0</formula>
    </cfRule>
  </conditionalFormatting>
  <conditionalFormatting sqref="A269:B269">
    <cfRule type="containsBlanks" dxfId="773" priority="785">
      <formula>LEN(TRIM(A269))=0</formula>
    </cfRule>
  </conditionalFormatting>
  <conditionalFormatting sqref="C269">
    <cfRule type="containsBlanks" dxfId="772" priority="782">
      <formula>LEN(TRIM(C269))=0</formula>
    </cfRule>
  </conditionalFormatting>
  <conditionalFormatting sqref="T273:T275 H273:H275 E273:E275 L273:L275 J273:J275">
    <cfRule type="containsBlanks" dxfId="771" priority="781">
      <formula>LEN(TRIM(E273))=0</formula>
    </cfRule>
  </conditionalFormatting>
  <conditionalFormatting sqref="G273:G275">
    <cfRule type="containsBlanks" dxfId="770" priority="778">
      <formula>LEN(TRIM(G273))=0</formula>
    </cfRule>
  </conditionalFormatting>
  <conditionalFormatting sqref="O273:R275">
    <cfRule type="containsBlanks" dxfId="769" priority="776">
      <formula>LEN(TRIM(O273))=0</formula>
    </cfRule>
  </conditionalFormatting>
  <conditionalFormatting sqref="O273:R275">
    <cfRule type="containsBlanks" dxfId="768" priority="777">
      <formula>LEN(TRIM(O273))=0</formula>
    </cfRule>
  </conditionalFormatting>
  <conditionalFormatting sqref="H273:H275 T273:T275 E273:E275 L273:L275 J273:J275">
    <cfRule type="containsBlanks" dxfId="767" priority="780">
      <formula>LEN(TRIM(E273))=0</formula>
    </cfRule>
  </conditionalFormatting>
  <conditionalFormatting sqref="A273:B275">
    <cfRule type="containsBlanks" dxfId="766" priority="779">
      <formula>LEN(TRIM(A273))=0</formula>
    </cfRule>
  </conditionalFormatting>
  <conditionalFormatting sqref="N273:N275">
    <cfRule type="containsBlanks" dxfId="765" priority="775">
      <formula>LEN(TRIM(N273))=0</formula>
    </cfRule>
  </conditionalFormatting>
  <conditionalFormatting sqref="A273:B275">
    <cfRule type="containsBlanks" dxfId="764" priority="773">
      <formula>LEN(TRIM(A273))=0</formula>
    </cfRule>
  </conditionalFormatting>
  <conditionalFormatting sqref="C273:C275">
    <cfRule type="containsBlanks" dxfId="763" priority="772">
      <formula>LEN(TRIM(C273))=0</formula>
    </cfRule>
  </conditionalFormatting>
  <conditionalFormatting sqref="C273:C275">
    <cfRule type="containsBlanks" dxfId="762" priority="771">
      <formula>LEN(TRIM(C273))=0</formula>
    </cfRule>
  </conditionalFormatting>
  <conditionalFormatting sqref="E273:E275">
    <cfRule type="containsBlanks" dxfId="761" priority="770">
      <formula>LEN(TRIM(E273))=0</formula>
    </cfRule>
  </conditionalFormatting>
  <conditionalFormatting sqref="H291:H293 E291:E293 L291:L293 J291:J293 T291:T293">
    <cfRule type="containsBlanks" dxfId="760" priority="769">
      <formula>LEN(TRIM(E291))=0</formula>
    </cfRule>
  </conditionalFormatting>
  <conditionalFormatting sqref="G291:G293">
    <cfRule type="containsBlanks" dxfId="759" priority="766">
      <formula>LEN(TRIM(G291))=0</formula>
    </cfRule>
  </conditionalFormatting>
  <conditionalFormatting sqref="O291:R293">
    <cfRule type="containsBlanks" dxfId="758" priority="765">
      <formula>LEN(TRIM(O291))=0</formula>
    </cfRule>
  </conditionalFormatting>
  <conditionalFormatting sqref="H291:H293 E291:E293 L291:L293 J291:J293 T291:T293">
    <cfRule type="containsBlanks" dxfId="757" priority="768">
      <formula>LEN(TRIM(E291))=0</formula>
    </cfRule>
  </conditionalFormatting>
  <conditionalFormatting sqref="A291:B293">
    <cfRule type="containsBlanks" dxfId="756" priority="767">
      <formula>LEN(TRIM(A291))=0</formula>
    </cfRule>
  </conditionalFormatting>
  <conditionalFormatting sqref="N291:N293">
    <cfRule type="containsBlanks" dxfId="755" priority="762">
      <formula>LEN(TRIM(N291))=0</formula>
    </cfRule>
  </conditionalFormatting>
  <conditionalFormatting sqref="C291:C293">
    <cfRule type="containsBlanks" dxfId="754" priority="760">
      <formula>LEN(TRIM(C291))=0</formula>
    </cfRule>
  </conditionalFormatting>
  <conditionalFormatting sqref="C291:C293">
    <cfRule type="containsBlanks" dxfId="753" priority="759">
      <formula>LEN(TRIM(C291))=0</formula>
    </cfRule>
  </conditionalFormatting>
  <conditionalFormatting sqref="E291:E293">
    <cfRule type="containsBlanks" dxfId="752" priority="758">
      <formula>LEN(TRIM(E291))=0</formula>
    </cfRule>
  </conditionalFormatting>
  <conditionalFormatting sqref="J300:J301 L300:L301 H300:H301 E300:E301 T300:T301">
    <cfRule type="containsBlanks" dxfId="751" priority="757">
      <formula>LEN(TRIM(E300))=0</formula>
    </cfRule>
  </conditionalFormatting>
  <conditionalFormatting sqref="D300:D301">
    <cfRule type="containsBlanks" dxfId="750" priority="754">
      <formula>LEN(TRIM(D300))=0</formula>
    </cfRule>
  </conditionalFormatting>
  <conditionalFormatting sqref="G300:G301">
    <cfRule type="containsBlanks" dxfId="749" priority="753">
      <formula>LEN(TRIM(G300))=0</formula>
    </cfRule>
  </conditionalFormatting>
  <conditionalFormatting sqref="O300:R301">
    <cfRule type="containsBlanks" dxfId="748" priority="751">
      <formula>LEN(TRIM(O300))=0</formula>
    </cfRule>
  </conditionalFormatting>
  <conditionalFormatting sqref="O300:R301">
    <cfRule type="containsBlanks" dxfId="747" priority="752">
      <formula>LEN(TRIM(O300))=0</formula>
    </cfRule>
  </conditionalFormatting>
  <conditionalFormatting sqref="J300:J301 L300:L301 H300:H301 T300:T301 E300:E301">
    <cfRule type="containsBlanks" dxfId="746" priority="756">
      <formula>LEN(TRIM(E300))=0</formula>
    </cfRule>
  </conditionalFormatting>
  <conditionalFormatting sqref="A300:B301">
    <cfRule type="containsBlanks" dxfId="745" priority="755">
      <formula>LEN(TRIM(A300))=0</formula>
    </cfRule>
  </conditionalFormatting>
  <conditionalFormatting sqref="N300:N301">
    <cfRule type="containsBlanks" dxfId="744" priority="749">
      <formula>LEN(TRIM(N300))=0</formula>
    </cfRule>
  </conditionalFormatting>
  <conditionalFormatting sqref="N300:N301">
    <cfRule type="containsBlanks" dxfId="743" priority="750">
      <formula>LEN(TRIM(N300))=0</formula>
    </cfRule>
  </conditionalFormatting>
  <conditionalFormatting sqref="A300:B301">
    <cfRule type="containsBlanks" dxfId="742" priority="748">
      <formula>LEN(TRIM(A300))=0</formula>
    </cfRule>
  </conditionalFormatting>
  <conditionalFormatting sqref="C300:C301">
    <cfRule type="containsBlanks" dxfId="741" priority="747">
      <formula>LEN(TRIM(C300))=0</formula>
    </cfRule>
  </conditionalFormatting>
  <conditionalFormatting sqref="E300:E301">
    <cfRule type="containsBlanks" dxfId="740" priority="746">
      <formula>LEN(TRIM(E300))=0</formula>
    </cfRule>
  </conditionalFormatting>
  <conditionalFormatting sqref="J303 L303 H303 E303 T303:T304">
    <cfRule type="containsBlanks" dxfId="739" priority="745">
      <formula>LEN(TRIM(E303))=0</formula>
    </cfRule>
  </conditionalFormatting>
  <conditionalFormatting sqref="D303:D304">
    <cfRule type="containsBlanks" dxfId="738" priority="742">
      <formula>LEN(TRIM(D303))=0</formula>
    </cfRule>
  </conditionalFormatting>
  <conditionalFormatting sqref="G303">
    <cfRule type="containsBlanks" dxfId="737" priority="741">
      <formula>LEN(TRIM(G303))=0</formula>
    </cfRule>
  </conditionalFormatting>
  <conditionalFormatting sqref="O303:R303">
    <cfRule type="containsBlanks" dxfId="736" priority="739">
      <formula>LEN(TRIM(O303))=0</formula>
    </cfRule>
  </conditionalFormatting>
  <conditionalFormatting sqref="O303:R303">
    <cfRule type="containsBlanks" dxfId="735" priority="740">
      <formula>LEN(TRIM(O303))=0</formula>
    </cfRule>
  </conditionalFormatting>
  <conditionalFormatting sqref="J303 L303 H303 T303:T304 E303">
    <cfRule type="containsBlanks" dxfId="734" priority="744">
      <formula>LEN(TRIM(E303))=0</formula>
    </cfRule>
  </conditionalFormatting>
  <conditionalFormatting sqref="A303:B304">
    <cfRule type="containsBlanks" dxfId="733" priority="743">
      <formula>LEN(TRIM(A303))=0</formula>
    </cfRule>
  </conditionalFormatting>
  <conditionalFormatting sqref="N303">
    <cfRule type="containsBlanks" dxfId="732" priority="737">
      <formula>LEN(TRIM(N303))=0</formula>
    </cfRule>
  </conditionalFormatting>
  <conditionalFormatting sqref="N303">
    <cfRule type="containsBlanks" dxfId="731" priority="738">
      <formula>LEN(TRIM(N303))=0</formula>
    </cfRule>
  </conditionalFormatting>
  <conditionalFormatting sqref="A303:B304">
    <cfRule type="containsBlanks" dxfId="730" priority="736">
      <formula>LEN(TRIM(A303))=0</formula>
    </cfRule>
  </conditionalFormatting>
  <conditionalFormatting sqref="C303:C304">
    <cfRule type="containsBlanks" dxfId="729" priority="735">
      <formula>LEN(TRIM(C303))=0</formula>
    </cfRule>
  </conditionalFormatting>
  <conditionalFormatting sqref="E303">
    <cfRule type="containsBlanks" dxfId="728" priority="734">
      <formula>LEN(TRIM(E303))=0</formula>
    </cfRule>
  </conditionalFormatting>
  <conditionalFormatting sqref="J353:J354 L353:L354 H353:H354 E353:E354 T353:T354">
    <cfRule type="containsBlanks" dxfId="727" priority="733">
      <formula>LEN(TRIM(E353))=0</formula>
    </cfRule>
  </conditionalFormatting>
  <conditionalFormatting sqref="D353:D354">
    <cfRule type="containsBlanks" dxfId="726" priority="730">
      <formula>LEN(TRIM(D353))=0</formula>
    </cfRule>
  </conditionalFormatting>
  <conditionalFormatting sqref="G353:G354">
    <cfRule type="containsBlanks" dxfId="725" priority="729">
      <formula>LEN(TRIM(G353))=0</formula>
    </cfRule>
  </conditionalFormatting>
  <conditionalFormatting sqref="O353:R354">
    <cfRule type="containsBlanks" dxfId="724" priority="727">
      <formula>LEN(TRIM(O353))=0</formula>
    </cfRule>
  </conditionalFormatting>
  <conditionalFormatting sqref="O353:R354">
    <cfRule type="containsBlanks" dxfId="723" priority="728">
      <formula>LEN(TRIM(O353))=0</formula>
    </cfRule>
  </conditionalFormatting>
  <conditionalFormatting sqref="J353:J354 L353:L354 H353:H354 T353:T354 E353:E354">
    <cfRule type="containsBlanks" dxfId="722" priority="732">
      <formula>LEN(TRIM(E353))=0</formula>
    </cfRule>
  </conditionalFormatting>
  <conditionalFormatting sqref="A353:B354">
    <cfRule type="containsBlanks" dxfId="721" priority="731">
      <formula>LEN(TRIM(A353))=0</formula>
    </cfRule>
  </conditionalFormatting>
  <conditionalFormatting sqref="N353:N354">
    <cfRule type="containsBlanks" dxfId="720" priority="725">
      <formula>LEN(TRIM(N353))=0</formula>
    </cfRule>
  </conditionalFormatting>
  <conditionalFormatting sqref="N353:N354">
    <cfRule type="containsBlanks" dxfId="719" priority="726">
      <formula>LEN(TRIM(N353))=0</formula>
    </cfRule>
  </conditionalFormatting>
  <conditionalFormatting sqref="A353:B354">
    <cfRule type="containsBlanks" dxfId="718" priority="724">
      <formula>LEN(TRIM(A353))=0</formula>
    </cfRule>
  </conditionalFormatting>
  <conditionalFormatting sqref="C353:C354">
    <cfRule type="containsBlanks" dxfId="717" priority="723">
      <formula>LEN(TRIM(C353))=0</formula>
    </cfRule>
  </conditionalFormatting>
  <conditionalFormatting sqref="E353:E354">
    <cfRule type="containsBlanks" dxfId="716" priority="722">
      <formula>LEN(TRIM(E353))=0</formula>
    </cfRule>
  </conditionalFormatting>
  <conditionalFormatting sqref="T355">
    <cfRule type="containsBlanks" dxfId="715" priority="721">
      <formula>LEN(TRIM(T355))=0</formula>
    </cfRule>
  </conditionalFormatting>
  <conditionalFormatting sqref="T355">
    <cfRule type="containsBlanks" dxfId="714" priority="720">
      <formula>LEN(TRIM(T355))=0</formula>
    </cfRule>
  </conditionalFormatting>
  <conditionalFormatting sqref="A355:B355">
    <cfRule type="containsBlanks" dxfId="713" priority="719">
      <formula>LEN(TRIM(A355))=0</formula>
    </cfRule>
  </conditionalFormatting>
  <conditionalFormatting sqref="A355:B355">
    <cfRule type="containsBlanks" dxfId="712" priority="718">
      <formula>LEN(TRIM(A355))=0</formula>
    </cfRule>
  </conditionalFormatting>
  <conditionalFormatting sqref="C355">
    <cfRule type="containsBlanks" dxfId="711" priority="717">
      <formula>LEN(TRIM(C355))=0</formula>
    </cfRule>
  </conditionalFormatting>
  <conditionalFormatting sqref="J356 L356 H356 E356 T356:T359 E358 H358 L358 J358">
    <cfRule type="containsBlanks" dxfId="710" priority="716">
      <formula>LEN(TRIM(E356))=0</formula>
    </cfRule>
  </conditionalFormatting>
  <conditionalFormatting sqref="D356:D359">
    <cfRule type="containsBlanks" dxfId="709" priority="713">
      <formula>LEN(TRIM(D356))=0</formula>
    </cfRule>
  </conditionalFormatting>
  <conditionalFormatting sqref="G356 G358">
    <cfRule type="containsBlanks" dxfId="708" priority="712">
      <formula>LEN(TRIM(G356))=0</formula>
    </cfRule>
  </conditionalFormatting>
  <conditionalFormatting sqref="O356:R356 O358:R358">
    <cfRule type="containsBlanks" dxfId="707" priority="710">
      <formula>LEN(TRIM(O356))=0</formula>
    </cfRule>
  </conditionalFormatting>
  <conditionalFormatting sqref="O356:R356 O358:R358">
    <cfRule type="containsBlanks" dxfId="706" priority="711">
      <formula>LEN(TRIM(O356))=0</formula>
    </cfRule>
  </conditionalFormatting>
  <conditionalFormatting sqref="J356 L356 H356 T356:T359 E356 E358 H358 L358 J358">
    <cfRule type="containsBlanks" dxfId="705" priority="715">
      <formula>LEN(TRIM(E356))=0</formula>
    </cfRule>
  </conditionalFormatting>
  <conditionalFormatting sqref="A356:B359">
    <cfRule type="containsBlanks" dxfId="704" priority="714">
      <formula>LEN(TRIM(A356))=0</formula>
    </cfRule>
  </conditionalFormatting>
  <conditionalFormatting sqref="N356 N358">
    <cfRule type="containsBlanks" dxfId="703" priority="708">
      <formula>LEN(TRIM(N356))=0</formula>
    </cfRule>
  </conditionalFormatting>
  <conditionalFormatting sqref="N356 N358">
    <cfRule type="containsBlanks" dxfId="702" priority="709">
      <formula>LEN(TRIM(N356))=0</formula>
    </cfRule>
  </conditionalFormatting>
  <conditionalFormatting sqref="A356:B359">
    <cfRule type="containsBlanks" dxfId="701" priority="707">
      <formula>LEN(TRIM(A356))=0</formula>
    </cfRule>
  </conditionalFormatting>
  <conditionalFormatting sqref="C356:C359">
    <cfRule type="containsBlanks" dxfId="700" priority="706">
      <formula>LEN(TRIM(C356))=0</formula>
    </cfRule>
  </conditionalFormatting>
  <conditionalFormatting sqref="J364:J365 L364:L365 H364:H365 E364:E365 T364:T365">
    <cfRule type="containsBlanks" dxfId="699" priority="704">
      <formula>LEN(TRIM(E364))=0</formula>
    </cfRule>
  </conditionalFormatting>
  <conditionalFormatting sqref="D364:D365">
    <cfRule type="containsBlanks" dxfId="698" priority="701">
      <formula>LEN(TRIM(D364))=0</formula>
    </cfRule>
  </conditionalFormatting>
  <conditionalFormatting sqref="G364:G365">
    <cfRule type="containsBlanks" dxfId="697" priority="700">
      <formula>LEN(TRIM(G364))=0</formula>
    </cfRule>
  </conditionalFormatting>
  <conditionalFormatting sqref="O364:R365">
    <cfRule type="containsBlanks" dxfId="696" priority="698">
      <formula>LEN(TRIM(O364))=0</formula>
    </cfRule>
  </conditionalFormatting>
  <conditionalFormatting sqref="O364:R365">
    <cfRule type="containsBlanks" dxfId="695" priority="699">
      <formula>LEN(TRIM(O364))=0</formula>
    </cfRule>
  </conditionalFormatting>
  <conditionalFormatting sqref="J364:J365 L364:L365 H364:H365 T364:T365 E364:E365">
    <cfRule type="containsBlanks" dxfId="694" priority="703">
      <formula>LEN(TRIM(E364))=0</formula>
    </cfRule>
  </conditionalFormatting>
  <conditionalFormatting sqref="A364:B365">
    <cfRule type="containsBlanks" dxfId="693" priority="702">
      <formula>LEN(TRIM(A364))=0</formula>
    </cfRule>
  </conditionalFormatting>
  <conditionalFormatting sqref="N364:N365">
    <cfRule type="containsBlanks" dxfId="692" priority="696">
      <formula>LEN(TRIM(N364))=0</formula>
    </cfRule>
  </conditionalFormatting>
  <conditionalFormatting sqref="N364:N365">
    <cfRule type="containsBlanks" dxfId="691" priority="697">
      <formula>LEN(TRIM(N364))=0</formula>
    </cfRule>
  </conditionalFormatting>
  <conditionalFormatting sqref="A364:B365">
    <cfRule type="containsBlanks" dxfId="690" priority="695">
      <formula>LEN(TRIM(A364))=0</formula>
    </cfRule>
  </conditionalFormatting>
  <conditionalFormatting sqref="E364:E365">
    <cfRule type="containsBlanks" dxfId="689" priority="693">
      <formula>LEN(TRIM(E364))=0</formula>
    </cfRule>
  </conditionalFormatting>
  <conditionalFormatting sqref="T391">
    <cfRule type="containsBlanks" dxfId="688" priority="692">
      <formula>LEN(TRIM(T391))=0</formula>
    </cfRule>
  </conditionalFormatting>
  <conditionalFormatting sqref="T391">
    <cfRule type="containsBlanks" dxfId="687" priority="691">
      <formula>LEN(TRIM(T391))=0</formula>
    </cfRule>
  </conditionalFormatting>
  <conditionalFormatting sqref="A391:B391">
    <cfRule type="containsBlanks" dxfId="686" priority="690">
      <formula>LEN(TRIM(A391))=0</formula>
    </cfRule>
  </conditionalFormatting>
  <conditionalFormatting sqref="A391:B391">
    <cfRule type="containsBlanks" dxfId="685" priority="689">
      <formula>LEN(TRIM(A391))=0</formula>
    </cfRule>
  </conditionalFormatting>
  <conditionalFormatting sqref="C391">
    <cfRule type="containsBlanks" dxfId="684" priority="688">
      <formula>LEN(TRIM(C391))=0</formula>
    </cfRule>
  </conditionalFormatting>
  <conditionalFormatting sqref="J420 L420 H420 E420 T420">
    <cfRule type="containsBlanks" dxfId="683" priority="687">
      <formula>LEN(TRIM(E420))=0</formula>
    </cfRule>
  </conditionalFormatting>
  <conditionalFormatting sqref="D420">
    <cfRule type="containsBlanks" dxfId="682" priority="684">
      <formula>LEN(TRIM(D420))=0</formula>
    </cfRule>
  </conditionalFormatting>
  <conditionalFormatting sqref="G420">
    <cfRule type="containsBlanks" dxfId="681" priority="683">
      <formula>LEN(TRIM(G420))=0</formula>
    </cfRule>
  </conditionalFormatting>
  <conditionalFormatting sqref="O420:R420">
    <cfRule type="containsBlanks" dxfId="680" priority="681">
      <formula>LEN(TRIM(O420))=0</formula>
    </cfRule>
  </conditionalFormatting>
  <conditionalFormatting sqref="O420:R420">
    <cfRule type="containsBlanks" dxfId="679" priority="682">
      <formula>LEN(TRIM(O420))=0</formula>
    </cfRule>
  </conditionalFormatting>
  <conditionalFormatting sqref="J420 L420 H420 T420 E420">
    <cfRule type="containsBlanks" dxfId="678" priority="686">
      <formula>LEN(TRIM(E420))=0</formula>
    </cfRule>
  </conditionalFormatting>
  <conditionalFormatting sqref="A420:B420">
    <cfRule type="containsBlanks" dxfId="677" priority="685">
      <formula>LEN(TRIM(A420))=0</formula>
    </cfRule>
  </conditionalFormatting>
  <conditionalFormatting sqref="N420">
    <cfRule type="containsBlanks" dxfId="676" priority="679">
      <formula>LEN(TRIM(N420))=0</formula>
    </cfRule>
  </conditionalFormatting>
  <conditionalFormatting sqref="N420">
    <cfRule type="containsBlanks" dxfId="675" priority="680">
      <formula>LEN(TRIM(N420))=0</formula>
    </cfRule>
  </conditionalFormatting>
  <conditionalFormatting sqref="A420:B420">
    <cfRule type="containsBlanks" dxfId="674" priority="678">
      <formula>LEN(TRIM(A420))=0</formula>
    </cfRule>
  </conditionalFormatting>
  <conditionalFormatting sqref="C420">
    <cfRule type="containsBlanks" dxfId="673" priority="677">
      <formula>LEN(TRIM(C420))=0</formula>
    </cfRule>
  </conditionalFormatting>
  <conditionalFormatting sqref="J421:J423 L421:L423 H421:H423 E421:E423 T421:T423">
    <cfRule type="containsBlanks" dxfId="672" priority="675">
      <formula>LEN(TRIM(E421))=0</formula>
    </cfRule>
  </conditionalFormatting>
  <conditionalFormatting sqref="D421:D423">
    <cfRule type="containsBlanks" dxfId="671" priority="672">
      <formula>LEN(TRIM(D421))=0</formula>
    </cfRule>
  </conditionalFormatting>
  <conditionalFormatting sqref="G421:G423">
    <cfRule type="containsBlanks" dxfId="670" priority="671">
      <formula>LEN(TRIM(G421))=0</formula>
    </cfRule>
  </conditionalFormatting>
  <conditionalFormatting sqref="O421:R423">
    <cfRule type="containsBlanks" dxfId="669" priority="669">
      <formula>LEN(TRIM(O421))=0</formula>
    </cfRule>
  </conditionalFormatting>
  <conditionalFormatting sqref="O421:R423">
    <cfRule type="containsBlanks" dxfId="668" priority="670">
      <formula>LEN(TRIM(O421))=0</formula>
    </cfRule>
  </conditionalFormatting>
  <conditionalFormatting sqref="J421:J423 L421:L423 H421:H423 T421:T423 E421:E423">
    <cfRule type="containsBlanks" dxfId="667" priority="674">
      <formula>LEN(TRIM(E421))=0</formula>
    </cfRule>
  </conditionalFormatting>
  <conditionalFormatting sqref="A421:B423">
    <cfRule type="containsBlanks" dxfId="666" priority="673">
      <formula>LEN(TRIM(A421))=0</formula>
    </cfRule>
  </conditionalFormatting>
  <conditionalFormatting sqref="N421:N423">
    <cfRule type="containsBlanks" dxfId="665" priority="667">
      <formula>LEN(TRIM(N421))=0</formula>
    </cfRule>
  </conditionalFormatting>
  <conditionalFormatting sqref="N421:N423">
    <cfRule type="containsBlanks" dxfId="664" priority="668">
      <formula>LEN(TRIM(N421))=0</formula>
    </cfRule>
  </conditionalFormatting>
  <conditionalFormatting sqref="A421:B423">
    <cfRule type="containsBlanks" dxfId="663" priority="666">
      <formula>LEN(TRIM(A421))=0</formula>
    </cfRule>
  </conditionalFormatting>
  <conditionalFormatting sqref="C421:C423">
    <cfRule type="containsBlanks" dxfId="662" priority="665">
      <formula>LEN(TRIM(C421))=0</formula>
    </cfRule>
  </conditionalFormatting>
  <conditionalFormatting sqref="E421:E423">
    <cfRule type="containsBlanks" dxfId="661" priority="664">
      <formula>LEN(TRIM(E421))=0</formula>
    </cfRule>
  </conditionalFormatting>
  <conditionalFormatting sqref="A467:B468">
    <cfRule type="containsBlanks" dxfId="660" priority="663">
      <formula>LEN(TRIM(A467))=0</formula>
    </cfRule>
  </conditionalFormatting>
  <conditionalFormatting sqref="T467:T468 L467:L468 J467:J468 H467:H468 E467:E468">
    <cfRule type="containsBlanks" dxfId="659" priority="662">
      <formula>LEN(TRIM(E467))=0</formula>
    </cfRule>
  </conditionalFormatting>
  <conditionalFormatting sqref="O467:R468">
    <cfRule type="containsBlanks" dxfId="658" priority="660">
      <formula>LEN(TRIM(O467))=0</formula>
    </cfRule>
  </conditionalFormatting>
  <conditionalFormatting sqref="L467:L468 J467:J468">
    <cfRule type="containsBlanks" dxfId="657" priority="661">
      <formula>LEN(TRIM(J467))=0</formula>
    </cfRule>
  </conditionalFormatting>
  <conditionalFormatting sqref="N467:N468">
    <cfRule type="containsBlanks" dxfId="656" priority="658">
      <formula>LEN(TRIM(N467))=0</formula>
    </cfRule>
  </conditionalFormatting>
  <conditionalFormatting sqref="N467:N468">
    <cfRule type="containsBlanks" dxfId="655" priority="657">
      <formula>LEN(TRIM(N467))=0</formula>
    </cfRule>
  </conditionalFormatting>
  <conditionalFormatting sqref="A467:B468">
    <cfRule type="containsBlanks" dxfId="654" priority="656">
      <formula>LEN(TRIM(A467))=0</formula>
    </cfRule>
  </conditionalFormatting>
  <conditionalFormatting sqref="C467:C468">
    <cfRule type="containsBlanks" dxfId="653" priority="655">
      <formula>LEN(TRIM(C467))=0</formula>
    </cfRule>
  </conditionalFormatting>
  <conditionalFormatting sqref="A478:B478">
    <cfRule type="containsBlanks" dxfId="652" priority="654">
      <formula>LEN(TRIM(A478))=0</formula>
    </cfRule>
  </conditionalFormatting>
  <conditionalFormatting sqref="O478:R478">
    <cfRule type="containsBlanks" dxfId="651" priority="652">
      <formula>LEN(TRIM(O478))=0</formula>
    </cfRule>
  </conditionalFormatting>
  <conditionalFormatting sqref="J478 L478">
    <cfRule type="containsBlanks" dxfId="650" priority="653">
      <formula>LEN(TRIM(J478))=0</formula>
    </cfRule>
  </conditionalFormatting>
  <conditionalFormatting sqref="N478">
    <cfRule type="containsBlanks" dxfId="649" priority="651">
      <formula>LEN(TRIM(N478))=0</formula>
    </cfRule>
  </conditionalFormatting>
  <conditionalFormatting sqref="A478:B478">
    <cfRule type="containsBlanks" dxfId="648" priority="650">
      <formula>LEN(TRIM(A478))=0</formula>
    </cfRule>
  </conditionalFormatting>
  <conditionalFormatting sqref="C478">
    <cfRule type="containsBlanks" dxfId="647" priority="649">
      <formula>LEN(TRIM(C478))=0</formula>
    </cfRule>
  </conditionalFormatting>
  <conditionalFormatting sqref="A481:B481">
    <cfRule type="containsBlanks" dxfId="646" priority="648">
      <formula>LEN(TRIM(A481))=0</formula>
    </cfRule>
  </conditionalFormatting>
  <conditionalFormatting sqref="A481:B481">
    <cfRule type="containsBlanks" dxfId="645" priority="647">
      <formula>LEN(TRIM(A481))=0</formula>
    </cfRule>
  </conditionalFormatting>
  <conditionalFormatting sqref="C481">
    <cfRule type="containsBlanks" dxfId="644" priority="646">
      <formula>LEN(TRIM(C481))=0</formula>
    </cfRule>
  </conditionalFormatting>
  <conditionalFormatting sqref="A485:B487">
    <cfRule type="containsBlanks" dxfId="643" priority="645">
      <formula>LEN(TRIM(A485))=0</formula>
    </cfRule>
  </conditionalFormatting>
  <conditionalFormatting sqref="O485:R487">
    <cfRule type="containsBlanks" dxfId="642" priority="643">
      <formula>LEN(TRIM(O485))=0</formula>
    </cfRule>
  </conditionalFormatting>
  <conditionalFormatting sqref="J485:J487 L485:L487">
    <cfRule type="containsBlanks" dxfId="641" priority="644">
      <formula>LEN(TRIM(J485))=0</formula>
    </cfRule>
  </conditionalFormatting>
  <conditionalFormatting sqref="N485:N487">
    <cfRule type="containsBlanks" dxfId="640" priority="642">
      <formula>LEN(TRIM(N485))=0</formula>
    </cfRule>
  </conditionalFormatting>
  <conditionalFormatting sqref="A485:B487">
    <cfRule type="containsBlanks" dxfId="639" priority="641">
      <formula>LEN(TRIM(A485))=0</formula>
    </cfRule>
  </conditionalFormatting>
  <conditionalFormatting sqref="D154">
    <cfRule type="containsBlanks" dxfId="638" priority="631">
      <formula>LEN(TRIM(D154))=0</formula>
    </cfRule>
  </conditionalFormatting>
  <conditionalFormatting sqref="T153">
    <cfRule type="containsBlanks" dxfId="637" priority="639">
      <formula>LEN(TRIM(T153))=0</formula>
    </cfRule>
  </conditionalFormatting>
  <conditionalFormatting sqref="A424:B426">
    <cfRule type="containsBlanks" dxfId="636" priority="544">
      <formula>LEN(TRIM(A424))=0</formula>
    </cfRule>
  </conditionalFormatting>
  <conditionalFormatting sqref="G424:G426">
    <cfRule type="containsBlanks" dxfId="635" priority="542">
      <formula>LEN(TRIM(G424))=0</formula>
    </cfRule>
  </conditionalFormatting>
  <conditionalFormatting sqref="D424:D426">
    <cfRule type="containsBlanks" dxfId="634" priority="543">
      <formula>LEN(TRIM(D424))=0</formula>
    </cfRule>
  </conditionalFormatting>
  <conditionalFormatting sqref="Q424:R426">
    <cfRule type="containsBlanks" dxfId="633" priority="541">
      <formula>LEN(TRIM(Q424))=0</formula>
    </cfRule>
  </conditionalFormatting>
  <conditionalFormatting sqref="Q424:R426">
    <cfRule type="containsBlanks" dxfId="632" priority="540">
      <formula>LEN(TRIM(Q424))=0</formula>
    </cfRule>
  </conditionalFormatting>
  <conditionalFormatting sqref="A424:B426">
    <cfRule type="containsBlanks" dxfId="631" priority="539">
      <formula>LEN(TRIM(A424))=0</formula>
    </cfRule>
  </conditionalFormatting>
  <conditionalFormatting sqref="O437 D437">
    <cfRule type="containsBlanks" dxfId="630" priority="536">
      <formula>LEN(TRIM(D437))=0</formula>
    </cfRule>
  </conditionalFormatting>
  <conditionalFormatting sqref="E424:E426">
    <cfRule type="containsBlanks" dxfId="629" priority="537">
      <formula>LEN(TRIM(E424))=0</formula>
    </cfRule>
  </conditionalFormatting>
  <conditionalFormatting sqref="C424:C426">
    <cfRule type="containsBlanks" dxfId="628" priority="538">
      <formula>LEN(TRIM(C424))=0</formula>
    </cfRule>
  </conditionalFormatting>
  <conditionalFormatting sqref="C437">
    <cfRule type="containsBlanks" dxfId="627" priority="535">
      <formula>LEN(TRIM(C437))=0</formula>
    </cfRule>
  </conditionalFormatting>
  <conditionalFormatting sqref="D437">
    <cfRule type="containsBlanks" dxfId="626" priority="534">
      <formula>LEN(TRIM(D437))=0</formula>
    </cfRule>
  </conditionalFormatting>
  <conditionalFormatting sqref="O437">
    <cfRule type="containsBlanks" dxfId="625" priority="532">
      <formula>LEN(TRIM(O437))=0</formula>
    </cfRule>
  </conditionalFormatting>
  <conditionalFormatting sqref="O590">
    <cfRule type="containsBlanks" dxfId="624" priority="495">
      <formula>LEN(TRIM(O590))=0</formula>
    </cfRule>
  </conditionalFormatting>
  <conditionalFormatting sqref="D215">
    <cfRule type="containsBlanks" dxfId="623" priority="638">
      <formula>LEN(TRIM(D215))=0</formula>
    </cfRule>
  </conditionalFormatting>
  <conditionalFormatting sqref="E215">
    <cfRule type="containsBlanks" dxfId="622" priority="637">
      <formula>LEN(TRIM(E215))=0</formula>
    </cfRule>
  </conditionalFormatting>
  <conditionalFormatting sqref="L134:L136">
    <cfRule type="containsBlanks" dxfId="621" priority="607">
      <formula>LEN(TRIM(L134))=0</formula>
    </cfRule>
  </conditionalFormatting>
  <conditionalFormatting sqref="B19">
    <cfRule type="containsBlanks" dxfId="620" priority="636">
      <formula>LEN(TRIM(B19))=0</formula>
    </cfRule>
  </conditionalFormatting>
  <conditionalFormatting sqref="A40:C40">
    <cfRule type="containsBlanks" dxfId="619" priority="635">
      <formula>LEN(TRIM(A40))=0</formula>
    </cfRule>
  </conditionalFormatting>
  <conditionalFormatting sqref="D154:E154 O154">
    <cfRule type="containsBlanks" dxfId="618" priority="634">
      <formula>LEN(TRIM(D154))=0</formula>
    </cfRule>
  </conditionalFormatting>
  <conditionalFormatting sqref="O154">
    <cfRule type="containsBlanks" dxfId="617" priority="630">
      <formula>LEN(TRIM(O154))=0</formula>
    </cfRule>
  </conditionalFormatting>
  <conditionalFormatting sqref="O154">
    <cfRule type="containsBlanks" dxfId="616" priority="629">
      <formula>LEN(TRIM(O154))=0</formula>
    </cfRule>
  </conditionalFormatting>
  <conditionalFormatting sqref="E154">
    <cfRule type="containsBlanks" dxfId="615" priority="633">
      <formula>LEN(TRIM(E154))=0</formula>
    </cfRule>
  </conditionalFormatting>
  <conditionalFormatting sqref="A154:B154">
    <cfRule type="containsBlanks" dxfId="614" priority="632">
      <formula>LEN(TRIM(A154))=0</formula>
    </cfRule>
  </conditionalFormatting>
  <conditionalFormatting sqref="A154:B154">
    <cfRule type="containsBlanks" dxfId="613" priority="628">
      <formula>LEN(TRIM(A154))=0</formula>
    </cfRule>
  </conditionalFormatting>
  <conditionalFormatting sqref="C154">
    <cfRule type="containsBlanks" dxfId="612" priority="627">
      <formula>LEN(TRIM(C154))=0</formula>
    </cfRule>
  </conditionalFormatting>
  <conditionalFormatting sqref="E60 O60">
    <cfRule type="containsBlanks" dxfId="611" priority="626">
      <formula>LEN(TRIM(E60))=0</formula>
    </cfRule>
  </conditionalFormatting>
  <conditionalFormatting sqref="O60">
    <cfRule type="containsBlanks" dxfId="610" priority="624">
      <formula>LEN(TRIM(O60))=0</formula>
    </cfRule>
  </conditionalFormatting>
  <conditionalFormatting sqref="A436:B437">
    <cfRule type="containsBlanks" dxfId="609" priority="531">
      <formula>LEN(TRIM(A436))=0</formula>
    </cfRule>
  </conditionalFormatting>
  <conditionalFormatting sqref="O60">
    <cfRule type="containsBlanks" dxfId="608" priority="623">
      <formula>LEN(TRIM(O60))=0</formula>
    </cfRule>
  </conditionalFormatting>
  <conditionalFormatting sqref="E60">
    <cfRule type="containsBlanks" dxfId="607" priority="625">
      <formula>LEN(TRIM(E60))=0</formula>
    </cfRule>
  </conditionalFormatting>
  <conditionalFormatting sqref="A60:C60">
    <cfRule type="containsBlanks" dxfId="606" priority="622">
      <formula>LEN(TRIM(A60))=0</formula>
    </cfRule>
  </conditionalFormatting>
  <conditionalFormatting sqref="O134:P136">
    <cfRule type="containsBlanks" dxfId="605" priority="612">
      <formula>LEN(TRIM(O134))=0</formula>
    </cfRule>
  </conditionalFormatting>
  <conditionalFormatting sqref="O134:P136">
    <cfRule type="containsBlanks" dxfId="604" priority="611">
      <formula>LEN(TRIM(O134))=0</formula>
    </cfRule>
  </conditionalFormatting>
  <conditionalFormatting sqref="J134:J136">
    <cfRule type="containsBlanks" dxfId="603" priority="610">
      <formula>LEN(TRIM(J134))=0</formula>
    </cfRule>
  </conditionalFormatting>
  <conditionalFormatting sqref="L134:L136">
    <cfRule type="containsBlanks" dxfId="602" priority="608">
      <formula>LEN(TRIM(L134))=0</formula>
    </cfRule>
  </conditionalFormatting>
  <conditionalFormatting sqref="I130">
    <cfRule type="containsBlanks" dxfId="601" priority="396">
      <formula>LEN(TRIM(I130))=0</formula>
    </cfRule>
  </conditionalFormatting>
  <conditionalFormatting sqref="I64:I71">
    <cfRule type="containsBlanks" dxfId="600" priority="445">
      <formula>LEN(TRIM(I64))=0</formula>
    </cfRule>
  </conditionalFormatting>
  <conditionalFormatting sqref="A112:E126 O112:O129 A128:E129 D127:E127">
    <cfRule type="containsBlanks" dxfId="599" priority="621">
      <formula>LEN(TRIM(A112))=0</formula>
    </cfRule>
  </conditionalFormatting>
  <conditionalFormatting sqref="H134:H136">
    <cfRule type="containsBlanks" dxfId="598" priority="620">
      <formula>LEN(TRIM(H134))=0</formula>
    </cfRule>
  </conditionalFormatting>
  <conditionalFormatting sqref="H134:H136">
    <cfRule type="containsBlanks" dxfId="597" priority="619">
      <formula>LEN(TRIM(H134))=0</formula>
    </cfRule>
  </conditionalFormatting>
  <conditionalFormatting sqref="E134">
    <cfRule type="containsBlanks" dxfId="596" priority="618">
      <formula>LEN(TRIM(E134))=0</formula>
    </cfRule>
  </conditionalFormatting>
  <conditionalFormatting sqref="D134">
    <cfRule type="containsBlanks" dxfId="595" priority="614">
      <formula>LEN(TRIM(D134))=0</formula>
    </cfRule>
  </conditionalFormatting>
  <conditionalFormatting sqref="G134">
    <cfRule type="containsBlanks" dxfId="594" priority="613">
      <formula>LEN(TRIM(G134))=0</formula>
    </cfRule>
  </conditionalFormatting>
  <conditionalFormatting sqref="I261:I267">
    <cfRule type="containsBlanks" dxfId="593" priority="424">
      <formula>LEN(TRIM(I261))=0</formula>
    </cfRule>
  </conditionalFormatting>
  <conditionalFormatting sqref="O588">
    <cfRule type="containsBlanks" dxfId="592" priority="504">
      <formula>LEN(TRIM(O588))=0</formula>
    </cfRule>
  </conditionalFormatting>
  <conditionalFormatting sqref="T134:T136">
    <cfRule type="containsBlanks" dxfId="591" priority="617">
      <formula>LEN(TRIM(T134))=0</formula>
    </cfRule>
  </conditionalFormatting>
  <conditionalFormatting sqref="E134 T134:T136">
    <cfRule type="containsBlanks" dxfId="590" priority="616">
      <formula>LEN(TRIM(E134))=0</formula>
    </cfRule>
  </conditionalFormatting>
  <conditionalFormatting sqref="A134:B136">
    <cfRule type="containsBlanks" dxfId="589" priority="615">
      <formula>LEN(TRIM(A134))=0</formula>
    </cfRule>
  </conditionalFormatting>
  <conditionalFormatting sqref="N134:N136">
    <cfRule type="containsBlanks" dxfId="588" priority="605">
      <formula>LEN(TRIM(N134))=0</formula>
    </cfRule>
  </conditionalFormatting>
  <conditionalFormatting sqref="J134:J136">
    <cfRule type="containsBlanks" dxfId="587" priority="609">
      <formula>LEN(TRIM(J134))=0</formula>
    </cfRule>
  </conditionalFormatting>
  <conditionalFormatting sqref="N134:N136">
    <cfRule type="containsBlanks" dxfId="586" priority="606">
      <formula>LEN(TRIM(N134))=0</formula>
    </cfRule>
  </conditionalFormatting>
  <conditionalFormatting sqref="D134:E134 A134:B136 T134:T136 J134:J136 G134 L134:L136 N134:P136">
    <cfRule type="containsBlanks" dxfId="585" priority="604">
      <formula>LEN(TRIM(A134))=0</formula>
    </cfRule>
  </conditionalFormatting>
  <conditionalFormatting sqref="C134:C136">
    <cfRule type="containsBlanks" dxfId="584" priority="603">
      <formula>LEN(TRIM(C134))=0</formula>
    </cfRule>
  </conditionalFormatting>
  <conditionalFormatting sqref="C134:C136">
    <cfRule type="containsBlanks" dxfId="583" priority="602">
      <formula>LEN(TRIM(C134))=0</formula>
    </cfRule>
  </conditionalFormatting>
  <conditionalFormatting sqref="D155:E157 O155:O157">
    <cfRule type="containsBlanks" dxfId="582" priority="601">
      <formula>LEN(TRIM(D155))=0</formula>
    </cfRule>
  </conditionalFormatting>
  <conditionalFormatting sqref="D155:D157">
    <cfRule type="containsBlanks" dxfId="581" priority="598">
      <formula>LEN(TRIM(D155))=0</formula>
    </cfRule>
  </conditionalFormatting>
  <conditionalFormatting sqref="O155:O157">
    <cfRule type="containsBlanks" dxfId="580" priority="597">
      <formula>LEN(TRIM(O155))=0</formula>
    </cfRule>
  </conditionalFormatting>
  <conditionalFormatting sqref="O155:O157">
    <cfRule type="containsBlanks" dxfId="579" priority="596">
      <formula>LEN(TRIM(O155))=0</formula>
    </cfRule>
  </conditionalFormatting>
  <conditionalFormatting sqref="E155:E157">
    <cfRule type="containsBlanks" dxfId="578" priority="600">
      <formula>LEN(TRIM(E155))=0</formula>
    </cfRule>
  </conditionalFormatting>
  <conditionalFormatting sqref="A155:B157">
    <cfRule type="containsBlanks" dxfId="577" priority="599">
      <formula>LEN(TRIM(A155))=0</formula>
    </cfRule>
  </conditionalFormatting>
  <conditionalFormatting sqref="A155:B157">
    <cfRule type="containsBlanks" dxfId="576" priority="595">
      <formula>LEN(TRIM(A155))=0</formula>
    </cfRule>
  </conditionalFormatting>
  <conditionalFormatting sqref="C155:C157">
    <cfRule type="containsBlanks" dxfId="575" priority="594">
      <formula>LEN(TRIM(C155))=0</formula>
    </cfRule>
  </conditionalFormatting>
  <conditionalFormatting sqref="C155:C157">
    <cfRule type="containsBlanks" dxfId="574" priority="593">
      <formula>LEN(TRIM(C155))=0</formula>
    </cfRule>
  </conditionalFormatting>
  <conditionalFormatting sqref="E155:E157">
    <cfRule type="containsBlanks" dxfId="573" priority="592">
      <formula>LEN(TRIM(E155))=0</formula>
    </cfRule>
  </conditionalFormatting>
  <conditionalFormatting sqref="O294:R296">
    <cfRule type="containsBlanks" dxfId="572" priority="584">
      <formula>LEN(TRIM(O294))=0</formula>
    </cfRule>
  </conditionalFormatting>
  <conditionalFormatting sqref="O294:R296">
    <cfRule type="containsBlanks" dxfId="571" priority="585">
      <formula>LEN(TRIM(O294))=0</formula>
    </cfRule>
  </conditionalFormatting>
  <conditionalFormatting sqref="N294:N296">
    <cfRule type="containsBlanks" dxfId="570" priority="583">
      <formula>LEN(TRIM(N294))=0</formula>
    </cfRule>
  </conditionalFormatting>
  <conditionalFormatting sqref="N294:N296">
    <cfRule type="containsBlanks" dxfId="569" priority="582">
      <formula>LEN(TRIM(N294))=0</formula>
    </cfRule>
  </conditionalFormatting>
  <conditionalFormatting sqref="B149 B151">
    <cfRule type="containsBlanks" dxfId="568" priority="591">
      <formula>LEN(TRIM(B149))=0</formula>
    </cfRule>
  </conditionalFormatting>
  <conditionalFormatting sqref="C294:C296">
    <cfRule type="containsBlanks" dxfId="567" priority="580">
      <formula>LEN(TRIM(C294))=0</formula>
    </cfRule>
  </conditionalFormatting>
  <conditionalFormatting sqref="C294:C296">
    <cfRule type="containsBlanks" dxfId="566" priority="579">
      <formula>LEN(TRIM(C294))=0</formula>
    </cfRule>
  </conditionalFormatting>
  <conditionalFormatting sqref="I75">
    <cfRule type="containsBlanks" dxfId="565" priority="399">
      <formula>LEN(TRIM(I75))=0</formula>
    </cfRule>
  </conditionalFormatting>
  <conditionalFormatting sqref="I47">
    <cfRule type="containsBlanks" dxfId="564" priority="406">
      <formula>LEN(TRIM(I47))=0</formula>
    </cfRule>
  </conditionalFormatting>
  <conditionalFormatting sqref="J294:J296 L294:L296 T294:T296 N294:R296">
    <cfRule type="containsBlanks" dxfId="563" priority="590">
      <formula>LEN(TRIM(J294))=0</formula>
    </cfRule>
  </conditionalFormatting>
  <conditionalFormatting sqref="T294:T296 H294:H296 E294:E296 L294:L296 J294:J296">
    <cfRule type="containsBlanks" dxfId="562" priority="589">
      <formula>LEN(TRIM(E294))=0</formula>
    </cfRule>
  </conditionalFormatting>
  <conditionalFormatting sqref="G294:G296">
    <cfRule type="containsBlanks" dxfId="561" priority="586">
      <formula>LEN(TRIM(G294))=0</formula>
    </cfRule>
  </conditionalFormatting>
  <conditionalFormatting sqref="I291:I293">
    <cfRule type="containsBlanks" dxfId="560" priority="380">
      <formula>LEN(TRIM(I291))=0</formula>
    </cfRule>
  </conditionalFormatting>
  <conditionalFormatting sqref="D40">
    <cfRule type="containsBlanks" dxfId="559" priority="492">
      <formula>LEN(TRIM(D40))=0</formula>
    </cfRule>
  </conditionalFormatting>
  <conditionalFormatting sqref="H294:H296 T294:T296 E294:E296 L294:L296 J294:J296">
    <cfRule type="containsBlanks" dxfId="558" priority="588">
      <formula>LEN(TRIM(E294))=0</formula>
    </cfRule>
  </conditionalFormatting>
  <conditionalFormatting sqref="A294:B296">
    <cfRule type="containsBlanks" dxfId="557" priority="587">
      <formula>LEN(TRIM(A294))=0</formula>
    </cfRule>
  </conditionalFormatting>
  <conditionalFormatting sqref="A294:B296">
    <cfRule type="containsBlanks" dxfId="556" priority="581">
      <formula>LEN(TRIM(A294))=0</formula>
    </cfRule>
  </conditionalFormatting>
  <conditionalFormatting sqref="E294:E296">
    <cfRule type="containsBlanks" dxfId="555" priority="578">
      <formula>LEN(TRIM(E294))=0</formula>
    </cfRule>
  </conditionalFormatting>
  <conditionalFormatting sqref="J330:J331 L330:L331 T330:T331 N330:R331">
    <cfRule type="containsBlanks" dxfId="554" priority="577">
      <formula>LEN(TRIM(J330))=0</formula>
    </cfRule>
  </conditionalFormatting>
  <conditionalFormatting sqref="D338:E338 O338">
    <cfRule type="containsBlanks" dxfId="553" priority="576">
      <formula>LEN(TRIM(D338))=0</formula>
    </cfRule>
  </conditionalFormatting>
  <conditionalFormatting sqref="O338">
    <cfRule type="containsBlanks" dxfId="552" priority="571">
      <formula>LEN(TRIM(O338))=0</formula>
    </cfRule>
  </conditionalFormatting>
  <conditionalFormatting sqref="O338">
    <cfRule type="containsBlanks" dxfId="551" priority="570">
      <formula>LEN(TRIM(O338))=0</formula>
    </cfRule>
  </conditionalFormatting>
  <conditionalFormatting sqref="E338">
    <cfRule type="containsBlanks" dxfId="550" priority="575">
      <formula>LEN(TRIM(E338))=0</formula>
    </cfRule>
  </conditionalFormatting>
  <conditionalFormatting sqref="D338">
    <cfRule type="containsBlanks" dxfId="549" priority="572">
      <formula>LEN(TRIM(D338))=0</formula>
    </cfRule>
  </conditionalFormatting>
  <conditionalFormatting sqref="E338">
    <cfRule type="containsBlanks" dxfId="548" priority="574">
      <formula>LEN(TRIM(E338))=0</formula>
    </cfRule>
  </conditionalFormatting>
  <conditionalFormatting sqref="A338:B338">
    <cfRule type="containsBlanks" dxfId="547" priority="573">
      <formula>LEN(TRIM(A338))=0</formula>
    </cfRule>
  </conditionalFormatting>
  <conditionalFormatting sqref="A338:B338">
    <cfRule type="containsBlanks" dxfId="546" priority="569">
      <formula>LEN(TRIM(A338))=0</formula>
    </cfRule>
  </conditionalFormatting>
  <conditionalFormatting sqref="C338">
    <cfRule type="containsBlanks" dxfId="545" priority="568">
      <formula>LEN(TRIM(C338))=0</formula>
    </cfRule>
  </conditionalFormatting>
  <conditionalFormatting sqref="C349">
    <cfRule type="containsBlanks" dxfId="544" priority="562">
      <formula>LEN(TRIM(C349))=0</formula>
    </cfRule>
  </conditionalFormatting>
  <conditionalFormatting sqref="A349:B349">
    <cfRule type="containsBlanks" dxfId="543" priority="563">
      <formula>LEN(TRIM(A349))=0</formula>
    </cfRule>
  </conditionalFormatting>
  <conditionalFormatting sqref="C350">
    <cfRule type="containsBlanks" dxfId="542" priority="559">
      <formula>LEN(TRIM(C350))=0</formula>
    </cfRule>
  </conditionalFormatting>
  <conditionalFormatting sqref="A350:B350">
    <cfRule type="containsBlanks" dxfId="541" priority="560">
      <formula>LEN(TRIM(A350))=0</formula>
    </cfRule>
  </conditionalFormatting>
  <conditionalFormatting sqref="O388:O390">
    <cfRule type="containsBlanks" dxfId="540" priority="567">
      <formula>LEN(TRIM(O388))=0</formula>
    </cfRule>
  </conditionalFormatting>
  <conditionalFormatting sqref="O388:O390">
    <cfRule type="containsBlanks" dxfId="539" priority="566">
      <formula>LEN(TRIM(O388))=0</formula>
    </cfRule>
  </conditionalFormatting>
  <conditionalFormatting sqref="O388:O390">
    <cfRule type="containsBlanks" dxfId="538" priority="565">
      <formula>LEN(TRIM(O388))=0</formula>
    </cfRule>
  </conditionalFormatting>
  <conditionalFormatting sqref="A349:B349 D349:E349">
    <cfRule type="containsBlanks" dxfId="537" priority="564">
      <formula>LEN(TRIM(A349))=0</formula>
    </cfRule>
  </conditionalFormatting>
  <conditionalFormatting sqref="A350:B350 D350:E350 O350:O352">
    <cfRule type="containsBlanks" dxfId="536" priority="561">
      <formula>LEN(TRIM(A350))=0</formula>
    </cfRule>
  </conditionalFormatting>
  <conditionalFormatting sqref="A351:B352 D351:E352">
    <cfRule type="containsBlanks" dxfId="535" priority="558">
      <formula>LEN(TRIM(A351))=0</formula>
    </cfRule>
  </conditionalFormatting>
  <conditionalFormatting sqref="C351:C352">
    <cfRule type="containsBlanks" dxfId="534" priority="556">
      <formula>LEN(TRIM(C351))=0</formula>
    </cfRule>
  </conditionalFormatting>
  <conditionalFormatting sqref="A351:B352">
    <cfRule type="containsBlanks" dxfId="533" priority="557">
      <formula>LEN(TRIM(A351))=0</formula>
    </cfRule>
  </conditionalFormatting>
  <conditionalFormatting sqref="D436 O436">
    <cfRule type="containsBlanks" dxfId="532" priority="555">
      <formula>LEN(TRIM(D436))=0</formula>
    </cfRule>
  </conditionalFormatting>
  <conditionalFormatting sqref="O436">
    <cfRule type="containsBlanks" dxfId="531" priority="554">
      <formula>LEN(TRIM(O436))=0</formula>
    </cfRule>
  </conditionalFormatting>
  <conditionalFormatting sqref="C436">
    <cfRule type="containsBlanks" dxfId="530" priority="553">
      <formula>LEN(TRIM(C436))=0</formula>
    </cfRule>
  </conditionalFormatting>
  <conditionalFormatting sqref="O436">
    <cfRule type="containsBlanks" dxfId="529" priority="551">
      <formula>LEN(TRIM(O436))=0</formula>
    </cfRule>
  </conditionalFormatting>
  <conditionalFormatting sqref="D436">
    <cfRule type="containsBlanks" dxfId="528" priority="552">
      <formula>LEN(TRIM(D436))=0</formula>
    </cfRule>
  </conditionalFormatting>
  <conditionalFormatting sqref="K356 K358">
    <cfRule type="containsBlanks" dxfId="527" priority="226">
      <formula>LEN(TRIM(K356))=0</formula>
    </cfRule>
  </conditionalFormatting>
  <conditionalFormatting sqref="A369:E369 O369">
    <cfRule type="containsBlanks" dxfId="526" priority="550">
      <formula>LEN(TRIM(A369))=0</formula>
    </cfRule>
  </conditionalFormatting>
  <conditionalFormatting sqref="K145">
    <cfRule type="containsBlanks" dxfId="525" priority="264">
      <formula>LEN(TRIM(K145))=0</formula>
    </cfRule>
  </conditionalFormatting>
  <conditionalFormatting sqref="O369">
    <cfRule type="containsBlanks" dxfId="524" priority="549">
      <formula>LEN(TRIM(O369))=0</formula>
    </cfRule>
  </conditionalFormatting>
  <conditionalFormatting sqref="O369">
    <cfRule type="containsBlanks" dxfId="523" priority="548">
      <formula>LEN(TRIM(O369))=0</formula>
    </cfRule>
  </conditionalFormatting>
  <conditionalFormatting sqref="I250:I251 I255:I256 I258 I260">
    <cfRule type="containsBlanks" dxfId="522" priority="383">
      <formula>LEN(TRIM(I250))=0</formula>
    </cfRule>
  </conditionalFormatting>
  <conditionalFormatting sqref="M72:M73">
    <cfRule type="containsBlanks" dxfId="521" priority="159">
      <formula>LEN(TRIM(M72))=0</formula>
    </cfRule>
  </conditionalFormatting>
  <conditionalFormatting sqref="K338">
    <cfRule type="containsBlanks" dxfId="520" priority="191">
      <formula>LEN(TRIM(K338))=0</formula>
    </cfRule>
  </conditionalFormatting>
  <conditionalFormatting sqref="I155:I157">
    <cfRule type="containsBlanks" dxfId="519" priority="345">
      <formula>LEN(TRIM(I155))=0</formula>
    </cfRule>
  </conditionalFormatting>
  <conditionalFormatting sqref="M72:M73">
    <cfRule type="containsBlanks" dxfId="518" priority="158">
      <formula>LEN(TRIM(M72))=0</formula>
    </cfRule>
  </conditionalFormatting>
  <conditionalFormatting sqref="T424:T426 E424:E426 H424:H426">
    <cfRule type="containsBlanks" dxfId="517" priority="545">
      <formula>LEN(TRIM(E424))=0</formula>
    </cfRule>
  </conditionalFormatting>
  <conditionalFormatting sqref="Q424:R426 T424:T426">
    <cfRule type="containsBlanks" dxfId="516" priority="547">
      <formula>LEN(TRIM(Q424))=0</formula>
    </cfRule>
  </conditionalFormatting>
  <conditionalFormatting sqref="E424:E426 T424:T426 H424:H426">
    <cfRule type="containsBlanks" dxfId="515" priority="546">
      <formula>LEN(TRIM(E424))=0</formula>
    </cfRule>
  </conditionalFormatting>
  <conditionalFormatting sqref="M261:M267">
    <cfRule type="containsBlanks" dxfId="514" priority="165">
      <formula>LEN(TRIM(M261))=0</formula>
    </cfRule>
  </conditionalFormatting>
  <conditionalFormatting sqref="C514:C520 C523">
    <cfRule type="containsBlanks" dxfId="513" priority="514">
      <formula>LEN(TRIM(C514))=0</formula>
    </cfRule>
  </conditionalFormatting>
  <conditionalFormatting sqref="A514:B520 A523:B523">
    <cfRule type="containsBlanks" dxfId="512" priority="515">
      <formula>LEN(TRIM(A514))=0</formula>
    </cfRule>
  </conditionalFormatting>
  <conditionalFormatting sqref="M300:M301">
    <cfRule type="containsBlanks" dxfId="511" priority="119">
      <formula>LEN(TRIM(M300))=0</formula>
    </cfRule>
  </conditionalFormatting>
  <conditionalFormatting sqref="O437">
    <cfRule type="containsBlanks" dxfId="510" priority="533">
      <formula>LEN(TRIM(O437))=0</formula>
    </cfRule>
  </conditionalFormatting>
  <conditionalFormatting sqref="M303">
    <cfRule type="containsBlanks" dxfId="509" priority="118">
      <formula>LEN(TRIM(M303))=0</formula>
    </cfRule>
  </conditionalFormatting>
  <conditionalFormatting sqref="D514:D523">
    <cfRule type="containsBlanks" dxfId="508" priority="518">
      <formula>LEN(TRIM(D514))=0</formula>
    </cfRule>
  </conditionalFormatting>
  <conditionalFormatting sqref="A514:B520 A523:B523">
    <cfRule type="containsBlanks" dxfId="507" priority="519">
      <formula>LEN(TRIM(A514))=0</formula>
    </cfRule>
  </conditionalFormatting>
  <conditionalFormatting sqref="O514:O523">
    <cfRule type="containsBlanks" dxfId="506" priority="517">
      <formula>LEN(TRIM(O514))=0</formula>
    </cfRule>
  </conditionalFormatting>
  <conditionalFormatting sqref="O514:O523">
    <cfRule type="containsBlanks" dxfId="505" priority="516">
      <formula>LEN(TRIM(O514))=0</formula>
    </cfRule>
  </conditionalFormatting>
  <conditionalFormatting sqref="E513">
    <cfRule type="containsBlanks" dxfId="504" priority="528">
      <formula>LEN(TRIM(E513))=0</formula>
    </cfRule>
  </conditionalFormatting>
  <conditionalFormatting sqref="A436:B437">
    <cfRule type="containsBlanks" dxfId="503" priority="530">
      <formula>LEN(TRIM(A436))=0</formula>
    </cfRule>
  </conditionalFormatting>
  <conditionalFormatting sqref="D513:E523 O513:O523">
    <cfRule type="containsBlanks" dxfId="502" priority="529">
      <formula>LEN(TRIM(D513))=0</formula>
    </cfRule>
  </conditionalFormatting>
  <conditionalFormatting sqref="D513">
    <cfRule type="containsBlanks" dxfId="501" priority="526">
      <formula>LEN(TRIM(D513))=0</formula>
    </cfRule>
  </conditionalFormatting>
  <conditionalFormatting sqref="O513:O515">
    <cfRule type="containsBlanks" dxfId="500" priority="525">
      <formula>LEN(TRIM(O513))=0</formula>
    </cfRule>
  </conditionalFormatting>
  <conditionalFormatting sqref="O513:O515">
    <cfRule type="containsBlanks" dxfId="499" priority="524">
      <formula>LEN(TRIM(O513))=0</formula>
    </cfRule>
  </conditionalFormatting>
  <conditionalFormatting sqref="M145">
    <cfRule type="containsBlanks" dxfId="498" priority="153">
      <formula>LEN(TRIM(M145))=0</formula>
    </cfRule>
  </conditionalFormatting>
  <conditionalFormatting sqref="K302">
    <cfRule type="containsBlanks" dxfId="497" priority="295">
      <formula>LEN(TRIM(K302))=0</formula>
    </cfRule>
  </conditionalFormatting>
  <conditionalFormatting sqref="A513:B513">
    <cfRule type="containsBlanks" dxfId="496" priority="527">
      <formula>LEN(TRIM(A513))=0</formula>
    </cfRule>
  </conditionalFormatting>
  <conditionalFormatting sqref="A513:B513">
    <cfRule type="containsBlanks" dxfId="495" priority="523">
      <formula>LEN(TRIM(A513))=0</formula>
    </cfRule>
  </conditionalFormatting>
  <conditionalFormatting sqref="C513">
    <cfRule type="containsBlanks" dxfId="494" priority="522">
      <formula>LEN(TRIM(C513))=0</formula>
    </cfRule>
  </conditionalFormatting>
  <conditionalFormatting sqref="E514:E523">
    <cfRule type="containsBlanks" dxfId="493" priority="521">
      <formula>LEN(TRIM(E514))=0</formula>
    </cfRule>
  </conditionalFormatting>
  <conditionalFormatting sqref="M130">
    <cfRule type="containsBlanks" dxfId="492" priority="138">
      <formula>LEN(TRIM(M130))=0</formula>
    </cfRule>
  </conditionalFormatting>
  <conditionalFormatting sqref="K276:K287">
    <cfRule type="containsBlanks" dxfId="491" priority="282">
      <formula>LEN(TRIM(K276))=0</formula>
    </cfRule>
  </conditionalFormatting>
  <conditionalFormatting sqref="E514:E523">
    <cfRule type="containsBlanks" dxfId="490" priority="520">
      <formula>LEN(TRIM(E514))=0</formula>
    </cfRule>
  </conditionalFormatting>
  <conditionalFormatting sqref="A589:E589">
    <cfRule type="containsBlanks" dxfId="489" priority="513">
      <formula>LEN(TRIM(A589))=0</formula>
    </cfRule>
  </conditionalFormatting>
  <conditionalFormatting sqref="O589">
    <cfRule type="containsBlanks" dxfId="488" priority="512">
      <formula>LEN(TRIM(O589))=0</formula>
    </cfRule>
  </conditionalFormatting>
  <conditionalFormatting sqref="O589">
    <cfRule type="containsBlanks" dxfId="487" priority="511">
      <formula>LEN(TRIM(O589))=0</formula>
    </cfRule>
  </conditionalFormatting>
  <conditionalFormatting sqref="D589:E589 O589">
    <cfRule type="containsBlanks" dxfId="486" priority="510">
      <formula>LEN(TRIM(D589))=0</formula>
    </cfRule>
  </conditionalFormatting>
  <conditionalFormatting sqref="A588:B588">
    <cfRule type="containsBlanks" dxfId="485" priority="508">
      <formula>LEN(TRIM(A588))=0</formula>
    </cfRule>
  </conditionalFormatting>
  <conditionalFormatting sqref="A588:B588">
    <cfRule type="containsBlanks" dxfId="484" priority="507">
      <formula>LEN(TRIM(A588))=0</formula>
    </cfRule>
  </conditionalFormatting>
  <conditionalFormatting sqref="D588">
    <cfRule type="containsBlanks" dxfId="483" priority="509">
      <formula>LEN(TRIM(D588))=0</formula>
    </cfRule>
  </conditionalFormatting>
  <conditionalFormatting sqref="C588">
    <cfRule type="containsBlanks" dxfId="482" priority="506">
      <formula>LEN(TRIM(C588))=0</formula>
    </cfRule>
  </conditionalFormatting>
  <conditionalFormatting sqref="D588">
    <cfRule type="containsBlanks" dxfId="481" priority="505">
      <formula>LEN(TRIM(D588))=0</formula>
    </cfRule>
  </conditionalFormatting>
  <conditionalFormatting sqref="O588">
    <cfRule type="containsBlanks" dxfId="480" priority="503">
      <formula>LEN(TRIM(O588))=0</formula>
    </cfRule>
  </conditionalFormatting>
  <conditionalFormatting sqref="M421:M423">
    <cfRule type="containsBlanks" dxfId="479" priority="108">
      <formula>LEN(TRIM(M421))=0</formula>
    </cfRule>
  </conditionalFormatting>
  <conditionalFormatting sqref="O588">
    <cfRule type="containsBlanks" dxfId="478" priority="502">
      <formula>LEN(TRIM(O588))=0</formula>
    </cfRule>
  </conditionalFormatting>
  <conditionalFormatting sqref="O590">
    <cfRule type="containsBlanks" dxfId="477" priority="496">
      <formula>LEN(TRIM(O590))=0</formula>
    </cfRule>
  </conditionalFormatting>
  <conditionalFormatting sqref="D590">
    <cfRule type="containsBlanks" dxfId="476" priority="501">
      <formula>LEN(TRIM(D590))=0</formula>
    </cfRule>
  </conditionalFormatting>
  <conditionalFormatting sqref="C590">
    <cfRule type="containsBlanks" dxfId="475" priority="498">
      <formula>LEN(TRIM(C590))=0</formula>
    </cfRule>
  </conditionalFormatting>
  <conditionalFormatting sqref="A590:B590">
    <cfRule type="containsBlanks" dxfId="474" priority="500">
      <formula>LEN(TRIM(A590))=0</formula>
    </cfRule>
  </conditionalFormatting>
  <conditionalFormatting sqref="A590:B590">
    <cfRule type="containsBlanks" dxfId="473" priority="499">
      <formula>LEN(TRIM(A590))=0</formula>
    </cfRule>
  </conditionalFormatting>
  <conditionalFormatting sqref="D590">
    <cfRule type="containsBlanks" dxfId="472" priority="497">
      <formula>LEN(TRIM(D590))=0</formula>
    </cfRule>
  </conditionalFormatting>
  <conditionalFormatting sqref="K144">
    <cfRule type="containsBlanks" dxfId="471" priority="243">
      <formula>LEN(TRIM(K144))=0</formula>
    </cfRule>
  </conditionalFormatting>
  <conditionalFormatting sqref="O590">
    <cfRule type="containsBlanks" dxfId="470" priority="494">
      <formula>LEN(TRIM(O590))=0</formula>
    </cfRule>
  </conditionalFormatting>
  <conditionalFormatting sqref="M442">
    <cfRule type="containsBlanks" dxfId="469" priority="51">
      <formula>LEN(TRIM(M442))=0</formula>
    </cfRule>
  </conditionalFormatting>
  <conditionalFormatting sqref="K421:K423">
    <cfRule type="containsBlanks" dxfId="468" priority="220">
      <formula>LEN(TRIM(K421))=0</formula>
    </cfRule>
  </conditionalFormatting>
  <conditionalFormatting sqref="D50">
    <cfRule type="containsBlanks" dxfId="467" priority="487">
      <formula>LEN(TRIM(D50))=0</formula>
    </cfRule>
  </conditionalFormatting>
  <conditionalFormatting sqref="D50:D51">
    <cfRule type="containsBlanks" dxfId="466" priority="488">
      <formula>LEN(TRIM(D50))=0</formula>
    </cfRule>
  </conditionalFormatting>
  <conditionalFormatting sqref="D40">
    <cfRule type="containsBlanks" dxfId="465" priority="493">
      <formula>LEN(TRIM(D40))=0</formula>
    </cfRule>
  </conditionalFormatting>
  <conditionalFormatting sqref="D43:D46">
    <cfRule type="containsBlanks" dxfId="464" priority="491">
      <formula>LEN(TRIM(D43))=0</formula>
    </cfRule>
  </conditionalFormatting>
  <conditionalFormatting sqref="D43">
    <cfRule type="containsBlanks" dxfId="463" priority="490">
      <formula>LEN(TRIM(D43))=0</formula>
    </cfRule>
  </conditionalFormatting>
  <conditionalFormatting sqref="D44:D46">
    <cfRule type="containsBlanks" dxfId="462" priority="489">
      <formula>LEN(TRIM(D44))=0</formula>
    </cfRule>
  </conditionalFormatting>
  <conditionalFormatting sqref="D54:D55">
    <cfRule type="containsBlanks" dxfId="461" priority="486">
      <formula>LEN(TRIM(D54))=0</formula>
    </cfRule>
  </conditionalFormatting>
  <conditionalFormatting sqref="D54:D55">
    <cfRule type="containsBlanks" dxfId="460" priority="485">
      <formula>LEN(TRIM(D54))=0</formula>
    </cfRule>
  </conditionalFormatting>
  <conditionalFormatting sqref="D57">
    <cfRule type="containsBlanks" dxfId="459" priority="484">
      <formula>LEN(TRIM(D57))=0</formula>
    </cfRule>
  </conditionalFormatting>
  <conditionalFormatting sqref="D60">
    <cfRule type="containsBlanks" dxfId="458" priority="483">
      <formula>LEN(TRIM(D60))=0</formula>
    </cfRule>
  </conditionalFormatting>
  <conditionalFormatting sqref="D60">
    <cfRule type="containsBlanks" dxfId="457" priority="482">
      <formula>LEN(TRIM(D60))=0</formula>
    </cfRule>
  </conditionalFormatting>
  <conditionalFormatting sqref="D60">
    <cfRule type="containsBlanks" dxfId="456" priority="481">
      <formula>LEN(TRIM(D60))=0</formula>
    </cfRule>
  </conditionalFormatting>
  <conditionalFormatting sqref="E436">
    <cfRule type="containsBlanks" dxfId="455" priority="480">
      <formula>LEN(TRIM(E436))=0</formula>
    </cfRule>
  </conditionalFormatting>
  <conditionalFormatting sqref="E436">
    <cfRule type="containsBlanks" dxfId="454" priority="479">
      <formula>LEN(TRIM(E436))=0</formula>
    </cfRule>
  </conditionalFormatting>
  <conditionalFormatting sqref="E436">
    <cfRule type="containsBlanks" dxfId="453" priority="478">
      <formula>LEN(TRIM(E436))=0</formula>
    </cfRule>
  </conditionalFormatting>
  <conditionalFormatting sqref="E437">
    <cfRule type="containsBlanks" dxfId="452" priority="477">
      <formula>LEN(TRIM(E437))=0</formula>
    </cfRule>
  </conditionalFormatting>
  <conditionalFormatting sqref="E437">
    <cfRule type="containsBlanks" dxfId="451" priority="476">
      <formula>LEN(TRIM(E437))=0</formula>
    </cfRule>
  </conditionalFormatting>
  <conditionalFormatting sqref="E437">
    <cfRule type="containsBlanks" dxfId="450" priority="475">
      <formula>LEN(TRIM(E437))=0</formula>
    </cfRule>
  </conditionalFormatting>
  <conditionalFormatting sqref="E588">
    <cfRule type="containsBlanks" dxfId="449" priority="474">
      <formula>LEN(TRIM(E588))=0</formula>
    </cfRule>
  </conditionalFormatting>
  <conditionalFormatting sqref="E588">
    <cfRule type="containsBlanks" dxfId="448" priority="473">
      <formula>LEN(TRIM(E588))=0</formula>
    </cfRule>
  </conditionalFormatting>
  <conditionalFormatting sqref="E588">
    <cfRule type="containsBlanks" dxfId="447" priority="472">
      <formula>LEN(TRIM(E588))=0</formula>
    </cfRule>
  </conditionalFormatting>
  <conditionalFormatting sqref="E588">
    <cfRule type="containsBlanks" dxfId="446" priority="471">
      <formula>LEN(TRIM(E588))=0</formula>
    </cfRule>
  </conditionalFormatting>
  <conditionalFormatting sqref="E588">
    <cfRule type="containsBlanks" dxfId="445" priority="470">
      <formula>LEN(TRIM(E588))=0</formula>
    </cfRule>
  </conditionalFormatting>
  <conditionalFormatting sqref="E590">
    <cfRule type="containsBlanks" dxfId="444" priority="469">
      <formula>LEN(TRIM(E590))=0</formula>
    </cfRule>
  </conditionalFormatting>
  <conditionalFormatting sqref="E590">
    <cfRule type="containsBlanks" dxfId="443" priority="468">
      <formula>LEN(TRIM(E590))=0</formula>
    </cfRule>
  </conditionalFormatting>
  <conditionalFormatting sqref="E590">
    <cfRule type="containsBlanks" dxfId="442" priority="467">
      <formula>LEN(TRIM(E590))=0</formula>
    </cfRule>
  </conditionalFormatting>
  <conditionalFormatting sqref="E590">
    <cfRule type="containsBlanks" dxfId="441" priority="466">
      <formula>LEN(TRIM(E590))=0</formula>
    </cfRule>
  </conditionalFormatting>
  <conditionalFormatting sqref="E590">
    <cfRule type="containsBlanks" dxfId="440" priority="465">
      <formula>LEN(TRIM(E590))=0</formula>
    </cfRule>
  </conditionalFormatting>
  <conditionalFormatting sqref="G50:G51 G53:G55 G57 G60:G61 G64:G74 G77:G90 G92:G129 G140 G142:G143 G145:G151 G154:G231 G246:G249 G258 G260:G267 G270:G272 G276:G289 G302 G305:G326 G338 G343:G352 G360:G363 G366:G369 G372:G390 G392:G419 G432:G433 G436:G466 G488:G491 G495 G497:G498 G501:G503 G507:G523 G536 G556 G563 G569:G573 G588:G590">
    <cfRule type="containsBlanks" dxfId="439" priority="464">
      <formula>LEN(TRIM(G50))=0</formula>
    </cfRule>
  </conditionalFormatting>
  <conditionalFormatting sqref="E135">
    <cfRule type="containsBlanks" dxfId="438" priority="463">
      <formula>LEN(TRIM(E135))=0</formula>
    </cfRule>
  </conditionalFormatting>
  <conditionalFormatting sqref="D135">
    <cfRule type="containsBlanks" dxfId="437" priority="461">
      <formula>LEN(TRIM(D135))=0</formula>
    </cfRule>
  </conditionalFormatting>
  <conditionalFormatting sqref="G135">
    <cfRule type="containsBlanks" dxfId="436" priority="460">
      <formula>LEN(TRIM(G135))=0</formula>
    </cfRule>
  </conditionalFormatting>
  <conditionalFormatting sqref="E135">
    <cfRule type="containsBlanks" dxfId="435" priority="462">
      <formula>LEN(TRIM(E135))=0</formula>
    </cfRule>
  </conditionalFormatting>
  <conditionalFormatting sqref="D135:E135 G135">
    <cfRule type="containsBlanks" dxfId="434" priority="459">
      <formula>LEN(TRIM(D135))=0</formula>
    </cfRule>
  </conditionalFormatting>
  <conditionalFormatting sqref="E136">
    <cfRule type="containsBlanks" dxfId="433" priority="458">
      <formula>LEN(TRIM(E136))=0</formula>
    </cfRule>
  </conditionalFormatting>
  <conditionalFormatting sqref="D136">
    <cfRule type="containsBlanks" dxfId="432" priority="456">
      <formula>LEN(TRIM(D136))=0</formula>
    </cfRule>
  </conditionalFormatting>
  <conditionalFormatting sqref="G136">
    <cfRule type="containsBlanks" dxfId="431" priority="455">
      <formula>LEN(TRIM(G136))=0</formula>
    </cfRule>
  </conditionalFormatting>
  <conditionalFormatting sqref="E136">
    <cfRule type="containsBlanks" dxfId="430" priority="457">
      <formula>LEN(TRIM(E136))=0</formula>
    </cfRule>
  </conditionalFormatting>
  <conditionalFormatting sqref="D136:E136 G136">
    <cfRule type="containsBlanks" dxfId="429" priority="454">
      <formula>LEN(TRIM(D136))=0</formula>
    </cfRule>
  </conditionalFormatting>
  <conditionalFormatting sqref="I332:I336 I392 I388:I390 I348 I297:I303 I137:I142 I427:I435 I305:I326 I501:I505 I507:I512">
    <cfRule type="containsBlanks" dxfId="428" priority="453">
      <formula>LEN(TRIM(I137))=0</formula>
    </cfRule>
  </conditionalFormatting>
  <conditionalFormatting sqref="I146:I151">
    <cfRule type="containsBlanks" dxfId="427" priority="441">
      <formula>LEN(TRIM(I146))=0</formula>
    </cfRule>
  </conditionalFormatting>
  <conditionalFormatting sqref="I431 I434:I435">
    <cfRule type="containsBlanks" dxfId="426" priority="452">
      <formula>LEN(TRIM(I431))=0</formula>
    </cfRule>
  </conditionalFormatting>
  <conditionalFormatting sqref="I552">
    <cfRule type="containsBlanks" dxfId="425" priority="432">
      <formula>LEN(TRIM(I552))=0</formula>
    </cfRule>
  </conditionalFormatting>
  <conditionalFormatting sqref="I20:I29 I48:I49 I58:I59 I132:I133 I268 I290 I297:I299 I430:I431 I497 I535 I543:I551 I553:I554 I479:I480 I342 I434:I435 I499 I537 I152 I501:I505 I31">
    <cfRule type="containsBlanks" dxfId="424" priority="451">
      <formula>LEN(TRIM(I20))=0</formula>
    </cfRule>
  </conditionalFormatting>
  <conditionalFormatting sqref="I61">
    <cfRule type="containsBlanks" dxfId="423" priority="448">
      <formula>LEN(TRIM(I61))=0</formula>
    </cfRule>
  </conditionalFormatting>
  <conditionalFormatting sqref="I552">
    <cfRule type="containsBlanks" dxfId="422" priority="431">
      <formula>LEN(TRIM(I552))=0</formula>
    </cfRule>
  </conditionalFormatting>
  <conditionalFormatting sqref="I64:I71">
    <cfRule type="containsBlanks" dxfId="421" priority="446">
      <formula>LEN(TRIM(I64))=0</formula>
    </cfRule>
  </conditionalFormatting>
  <conditionalFormatting sqref="I392">
    <cfRule type="containsBlanks" dxfId="420" priority="437">
      <formula>LEN(TRIM(I392))=0</formula>
    </cfRule>
  </conditionalFormatting>
  <conditionalFormatting sqref="I509:I510">
    <cfRule type="containsBlanks" dxfId="419" priority="434">
      <formula>LEN(TRIM(I509))=0</formula>
    </cfRule>
  </conditionalFormatting>
  <conditionalFormatting sqref="I509:I510">
    <cfRule type="containsBlanks" dxfId="418" priority="433">
      <formula>LEN(TRIM(I509))=0</formula>
    </cfRule>
  </conditionalFormatting>
  <conditionalFormatting sqref="I488:I491">
    <cfRule type="containsBlanks" dxfId="417" priority="436">
      <formula>LEN(TRIM(I488))=0</formula>
    </cfRule>
  </conditionalFormatting>
  <conditionalFormatting sqref="I488:I491">
    <cfRule type="containsBlanks" dxfId="416" priority="435">
      <formula>LEN(TRIM(I488))=0</formula>
    </cfRule>
  </conditionalFormatting>
  <conditionalFormatting sqref="I555:I556 I558">
    <cfRule type="containsBlanks" dxfId="415" priority="430">
      <formula>LEN(TRIM(I555))=0</formula>
    </cfRule>
  </conditionalFormatting>
  <conditionalFormatting sqref="I555:I556 I558">
    <cfRule type="containsBlanks" dxfId="414" priority="429">
      <formula>LEN(TRIM(I555))=0</formula>
    </cfRule>
  </conditionalFormatting>
  <conditionalFormatting sqref="I53:I55">
    <cfRule type="containsBlanks" dxfId="413" priority="450">
      <formula>LEN(TRIM(I53))=0</formula>
    </cfRule>
  </conditionalFormatting>
  <conditionalFormatting sqref="I53:I55">
    <cfRule type="containsBlanks" dxfId="412" priority="449">
      <formula>LEN(TRIM(I53))=0</formula>
    </cfRule>
  </conditionalFormatting>
  <conditionalFormatting sqref="I146:I151">
    <cfRule type="containsBlanks" dxfId="411" priority="442">
      <formula>LEN(TRIM(I146))=0</formula>
    </cfRule>
  </conditionalFormatting>
  <conditionalFormatting sqref="I61">
    <cfRule type="containsBlanks" dxfId="410" priority="447">
      <formula>LEN(TRIM(I61))=0</formula>
    </cfRule>
  </conditionalFormatting>
  <conditionalFormatting sqref="I143">
    <cfRule type="containsBlanks" dxfId="409" priority="444">
      <formula>LEN(TRIM(I143))=0</formula>
    </cfRule>
  </conditionalFormatting>
  <conditionalFormatting sqref="I143">
    <cfRule type="containsBlanks" dxfId="408" priority="443">
      <formula>LEN(TRIM(I143))=0</formula>
    </cfRule>
  </conditionalFormatting>
  <conditionalFormatting sqref="I302">
    <cfRule type="containsBlanks" dxfId="407" priority="440">
      <formula>LEN(TRIM(I302))=0</formula>
    </cfRule>
  </conditionalFormatting>
  <conditionalFormatting sqref="I302">
    <cfRule type="containsBlanks" dxfId="406" priority="439">
      <formula>LEN(TRIM(I302))=0</formula>
    </cfRule>
  </conditionalFormatting>
  <conditionalFormatting sqref="I392">
    <cfRule type="containsBlanks" dxfId="405" priority="438">
      <formula>LEN(TRIM(I392))=0</formula>
    </cfRule>
  </conditionalFormatting>
  <conditionalFormatting sqref="I557">
    <cfRule type="containsBlanks" dxfId="404" priority="428">
      <formula>LEN(TRIM(I557))=0</formula>
    </cfRule>
  </conditionalFormatting>
  <conditionalFormatting sqref="I557">
    <cfRule type="containsBlanks" dxfId="403" priority="427">
      <formula>LEN(TRIM(I557))=0</formula>
    </cfRule>
  </conditionalFormatting>
  <conditionalFormatting sqref="I305:I326">
    <cfRule type="containsBlanks" dxfId="402" priority="420">
      <formula>LEN(TRIM(I305))=0</formula>
    </cfRule>
  </conditionalFormatting>
  <conditionalFormatting sqref="I305:I326">
    <cfRule type="containsBlanks" dxfId="401" priority="419">
      <formula>LEN(TRIM(I305))=0</formula>
    </cfRule>
  </conditionalFormatting>
  <conditionalFormatting sqref="I143">
    <cfRule type="containsBlanks" dxfId="400" priority="426">
      <formula>LEN(TRIM(I143))=0</formula>
    </cfRule>
  </conditionalFormatting>
  <conditionalFormatting sqref="I563">
    <cfRule type="containsBlanks" dxfId="399" priority="425">
      <formula>LEN(TRIM(I563))=0</formula>
    </cfRule>
  </conditionalFormatting>
  <conditionalFormatting sqref="I261:I267">
    <cfRule type="containsBlanks" dxfId="398" priority="423">
      <formula>LEN(TRIM(I261))=0</formula>
    </cfRule>
  </conditionalFormatting>
  <conditionalFormatting sqref="I276:I287">
    <cfRule type="containsBlanks" dxfId="397" priority="422">
      <formula>LEN(TRIM(I276))=0</formula>
    </cfRule>
  </conditionalFormatting>
  <conditionalFormatting sqref="I276:I287">
    <cfRule type="containsBlanks" dxfId="396" priority="421">
      <formula>LEN(TRIM(I276))=0</formula>
    </cfRule>
  </conditionalFormatting>
  <conditionalFormatting sqref="I427:I429">
    <cfRule type="containsBlanks" dxfId="395" priority="418">
      <formula>LEN(TRIM(I427))=0</formula>
    </cfRule>
  </conditionalFormatting>
  <conditionalFormatting sqref="I72:I73">
    <cfRule type="containsBlanks" dxfId="394" priority="417">
      <formula>LEN(TRIM(I72))=0</formula>
    </cfRule>
  </conditionalFormatting>
  <conditionalFormatting sqref="I72:I73">
    <cfRule type="containsBlanks" dxfId="393" priority="416">
      <formula>LEN(TRIM(I72))=0</formula>
    </cfRule>
  </conditionalFormatting>
  <conditionalFormatting sqref="I140">
    <cfRule type="containsBlanks" dxfId="392" priority="415">
      <formula>LEN(TRIM(I140))=0</formula>
    </cfRule>
  </conditionalFormatting>
  <conditionalFormatting sqref="I140">
    <cfRule type="containsBlanks" dxfId="391" priority="414">
      <formula>LEN(TRIM(I140))=0</formula>
    </cfRule>
  </conditionalFormatting>
  <conditionalFormatting sqref="I142">
    <cfRule type="containsBlanks" dxfId="390" priority="413">
      <formula>LEN(TRIM(I142))=0</formula>
    </cfRule>
  </conditionalFormatting>
  <conditionalFormatting sqref="I142">
    <cfRule type="containsBlanks" dxfId="389" priority="412">
      <formula>LEN(TRIM(I142))=0</formula>
    </cfRule>
  </conditionalFormatting>
  <conditionalFormatting sqref="I145">
    <cfRule type="containsBlanks" dxfId="388" priority="411">
      <formula>LEN(TRIM(I145))=0</formula>
    </cfRule>
  </conditionalFormatting>
  <conditionalFormatting sqref="I145">
    <cfRule type="containsBlanks" dxfId="387" priority="410">
      <formula>LEN(TRIM(I145))=0</formula>
    </cfRule>
  </conditionalFormatting>
  <conditionalFormatting sqref="I536">
    <cfRule type="containsBlanks" dxfId="386" priority="409">
      <formula>LEN(TRIM(I536))=0</formula>
    </cfRule>
  </conditionalFormatting>
  <conditionalFormatting sqref="I536">
    <cfRule type="containsBlanks" dxfId="385" priority="408">
      <formula>LEN(TRIM(I536))=0</formula>
    </cfRule>
  </conditionalFormatting>
  <conditionalFormatting sqref="I47">
    <cfRule type="containsBlanks" dxfId="384" priority="407">
      <formula>LEN(TRIM(I47))=0</formula>
    </cfRule>
  </conditionalFormatting>
  <conditionalFormatting sqref="I56">
    <cfRule type="containsBlanks" dxfId="383" priority="405">
      <formula>LEN(TRIM(I56))=0</formula>
    </cfRule>
  </conditionalFormatting>
  <conditionalFormatting sqref="I56">
    <cfRule type="containsBlanks" dxfId="382" priority="404">
      <formula>LEN(TRIM(I56))=0</formula>
    </cfRule>
  </conditionalFormatting>
  <conditionalFormatting sqref="I62:I63">
    <cfRule type="containsBlanks" dxfId="381" priority="403">
      <formula>LEN(TRIM(I62))=0</formula>
    </cfRule>
  </conditionalFormatting>
  <conditionalFormatting sqref="I63">
    <cfRule type="containsBlanks" dxfId="380" priority="401">
      <formula>LEN(TRIM(I63))=0</formula>
    </cfRule>
  </conditionalFormatting>
  <conditionalFormatting sqref="I62:I63">
    <cfRule type="containsBlanks" dxfId="379" priority="402">
      <formula>LEN(TRIM(I62))=0</formula>
    </cfRule>
  </conditionalFormatting>
  <conditionalFormatting sqref="I75">
    <cfRule type="containsBlanks" dxfId="378" priority="400">
      <formula>LEN(TRIM(I75))=0</formula>
    </cfRule>
  </conditionalFormatting>
  <conditionalFormatting sqref="I130">
    <cfRule type="containsBlanks" dxfId="377" priority="395">
      <formula>LEN(TRIM(I130))=0</formula>
    </cfRule>
  </conditionalFormatting>
  <conditionalFormatting sqref="I91">
    <cfRule type="containsBlanks" dxfId="376" priority="398">
      <formula>LEN(TRIM(I91))=0</formula>
    </cfRule>
  </conditionalFormatting>
  <conditionalFormatting sqref="I91">
    <cfRule type="containsBlanks" dxfId="375" priority="397">
      <formula>LEN(TRIM(I91))=0</formula>
    </cfRule>
  </conditionalFormatting>
  <conditionalFormatting sqref="I131">
    <cfRule type="containsBlanks" dxfId="374" priority="394">
      <formula>LEN(TRIM(I131))=0</formula>
    </cfRule>
  </conditionalFormatting>
  <conditionalFormatting sqref="I131">
    <cfRule type="containsBlanks" dxfId="373" priority="393">
      <formula>LEN(TRIM(I131))=0</formula>
    </cfRule>
  </conditionalFormatting>
  <conditionalFormatting sqref="I141">
    <cfRule type="containsBlanks" dxfId="372" priority="392">
      <formula>LEN(TRIM(I141))=0</formula>
    </cfRule>
  </conditionalFormatting>
  <conditionalFormatting sqref="I141">
    <cfRule type="containsBlanks" dxfId="371" priority="391">
      <formula>LEN(TRIM(I141))=0</formula>
    </cfRule>
  </conditionalFormatting>
  <conditionalFormatting sqref="I144">
    <cfRule type="containsBlanks" dxfId="370" priority="390">
      <formula>LEN(TRIM(I144))=0</formula>
    </cfRule>
  </conditionalFormatting>
  <conditionalFormatting sqref="I144">
    <cfRule type="containsBlanks" dxfId="369" priority="389">
      <formula>LEN(TRIM(I144))=0</formula>
    </cfRule>
  </conditionalFormatting>
  <conditionalFormatting sqref="I232:I233">
    <cfRule type="containsBlanks" dxfId="368" priority="388">
      <formula>LEN(TRIM(I232))=0</formula>
    </cfRule>
  </conditionalFormatting>
  <conditionalFormatting sqref="I232:I233">
    <cfRule type="containsBlanks" dxfId="367" priority="387">
      <formula>LEN(TRIM(I232))=0</formula>
    </cfRule>
  </conditionalFormatting>
  <conditionalFormatting sqref="I234:I236">
    <cfRule type="containsBlanks" dxfId="366" priority="386">
      <formula>LEN(TRIM(I234))=0</formula>
    </cfRule>
  </conditionalFormatting>
  <conditionalFormatting sqref="I234:I236">
    <cfRule type="containsBlanks" dxfId="365" priority="385">
      <formula>LEN(TRIM(I234))=0</formula>
    </cfRule>
  </conditionalFormatting>
  <conditionalFormatting sqref="I250:I251 I255:I256 I258 I260">
    <cfRule type="containsBlanks" dxfId="364" priority="384">
      <formula>LEN(TRIM(I250))=0</formula>
    </cfRule>
  </conditionalFormatting>
  <conditionalFormatting sqref="I291:I293">
    <cfRule type="containsBlanks" dxfId="363" priority="379">
      <formula>LEN(TRIM(I291))=0</formula>
    </cfRule>
  </conditionalFormatting>
  <conditionalFormatting sqref="I273:I275">
    <cfRule type="containsBlanks" dxfId="362" priority="382">
      <formula>LEN(TRIM(I273))=0</formula>
    </cfRule>
  </conditionalFormatting>
  <conditionalFormatting sqref="I273:I275">
    <cfRule type="containsBlanks" dxfId="361" priority="381">
      <formula>LEN(TRIM(I273))=0</formula>
    </cfRule>
  </conditionalFormatting>
  <conditionalFormatting sqref="I300:I301">
    <cfRule type="containsBlanks" dxfId="360" priority="378">
      <formula>LEN(TRIM(I300))=0</formula>
    </cfRule>
  </conditionalFormatting>
  <conditionalFormatting sqref="I300:I301">
    <cfRule type="containsBlanks" dxfId="359" priority="377">
      <formula>LEN(TRIM(I300))=0</formula>
    </cfRule>
  </conditionalFormatting>
  <conditionalFormatting sqref="I303">
    <cfRule type="containsBlanks" dxfId="358" priority="376">
      <formula>LEN(TRIM(I303))=0</formula>
    </cfRule>
  </conditionalFormatting>
  <conditionalFormatting sqref="I303">
    <cfRule type="containsBlanks" dxfId="357" priority="375">
      <formula>LEN(TRIM(I303))=0</formula>
    </cfRule>
  </conditionalFormatting>
  <conditionalFormatting sqref="I353:I354">
    <cfRule type="containsBlanks" dxfId="356" priority="374">
      <formula>LEN(TRIM(I353))=0</formula>
    </cfRule>
  </conditionalFormatting>
  <conditionalFormatting sqref="I353:I354">
    <cfRule type="containsBlanks" dxfId="355" priority="373">
      <formula>LEN(TRIM(I353))=0</formula>
    </cfRule>
  </conditionalFormatting>
  <conditionalFormatting sqref="I356 I358">
    <cfRule type="containsBlanks" dxfId="354" priority="372">
      <formula>LEN(TRIM(I356))=0</formula>
    </cfRule>
  </conditionalFormatting>
  <conditionalFormatting sqref="I356 I358">
    <cfRule type="containsBlanks" dxfId="353" priority="371">
      <formula>LEN(TRIM(I356))=0</formula>
    </cfRule>
  </conditionalFormatting>
  <conditionalFormatting sqref="I364:I365">
    <cfRule type="containsBlanks" dxfId="352" priority="370">
      <formula>LEN(TRIM(I364))=0</formula>
    </cfRule>
  </conditionalFormatting>
  <conditionalFormatting sqref="I364:I365">
    <cfRule type="containsBlanks" dxfId="351" priority="369">
      <formula>LEN(TRIM(I364))=0</formula>
    </cfRule>
  </conditionalFormatting>
  <conditionalFormatting sqref="I420">
    <cfRule type="containsBlanks" dxfId="350" priority="368">
      <formula>LEN(TRIM(I420))=0</formula>
    </cfRule>
  </conditionalFormatting>
  <conditionalFormatting sqref="I420">
    <cfRule type="containsBlanks" dxfId="349" priority="367">
      <formula>LEN(TRIM(I420))=0</formula>
    </cfRule>
  </conditionalFormatting>
  <conditionalFormatting sqref="I421:I423">
    <cfRule type="containsBlanks" dxfId="348" priority="366">
      <formula>LEN(TRIM(I421))=0</formula>
    </cfRule>
  </conditionalFormatting>
  <conditionalFormatting sqref="I421:I423">
    <cfRule type="containsBlanks" dxfId="347" priority="365">
      <formula>LEN(TRIM(I421))=0</formula>
    </cfRule>
  </conditionalFormatting>
  <conditionalFormatting sqref="I467:I468">
    <cfRule type="containsBlanks" dxfId="346" priority="364">
      <formula>LEN(TRIM(I467))=0</formula>
    </cfRule>
  </conditionalFormatting>
  <conditionalFormatting sqref="I467:I468">
    <cfRule type="containsBlanks" dxfId="345" priority="363">
      <formula>LEN(TRIM(I467))=0</formula>
    </cfRule>
  </conditionalFormatting>
  <conditionalFormatting sqref="I478">
    <cfRule type="containsBlanks" dxfId="344" priority="362">
      <formula>LEN(TRIM(I478))=0</formula>
    </cfRule>
  </conditionalFormatting>
  <conditionalFormatting sqref="I485:I487">
    <cfRule type="containsBlanks" dxfId="343" priority="361">
      <formula>LEN(TRIM(I485))=0</formula>
    </cfRule>
  </conditionalFormatting>
  <conditionalFormatting sqref="I40">
    <cfRule type="containsBlanks" dxfId="342" priority="360">
      <formula>LEN(TRIM(I40))=0</formula>
    </cfRule>
  </conditionalFormatting>
  <conditionalFormatting sqref="I154">
    <cfRule type="containsBlanks" dxfId="341" priority="359">
      <formula>LEN(TRIM(I154))=0</formula>
    </cfRule>
  </conditionalFormatting>
  <conditionalFormatting sqref="I154">
    <cfRule type="containsBlanks" dxfId="340" priority="358">
      <formula>LEN(TRIM(I154))=0</formula>
    </cfRule>
  </conditionalFormatting>
  <conditionalFormatting sqref="I154">
    <cfRule type="containsBlanks" dxfId="339" priority="357">
      <formula>LEN(TRIM(I154))=0</formula>
    </cfRule>
  </conditionalFormatting>
  <conditionalFormatting sqref="I154">
    <cfRule type="containsBlanks" dxfId="338" priority="355">
      <formula>LEN(TRIM(I154))=0</formula>
    </cfRule>
  </conditionalFormatting>
  <conditionalFormatting sqref="I154">
    <cfRule type="containsBlanks" dxfId="337" priority="356">
      <formula>LEN(TRIM(I154))=0</formula>
    </cfRule>
  </conditionalFormatting>
  <conditionalFormatting sqref="I60">
    <cfRule type="containsBlanks" dxfId="336" priority="354">
      <formula>LEN(TRIM(I60))=0</formula>
    </cfRule>
  </conditionalFormatting>
  <conditionalFormatting sqref="I60">
    <cfRule type="containsBlanks" dxfId="335" priority="353">
      <formula>LEN(TRIM(I60))=0</formula>
    </cfRule>
  </conditionalFormatting>
  <conditionalFormatting sqref="I60">
    <cfRule type="containsBlanks" dxfId="334" priority="352">
      <formula>LEN(TRIM(I60))=0</formula>
    </cfRule>
  </conditionalFormatting>
  <conditionalFormatting sqref="I112:I129">
    <cfRule type="containsBlanks" dxfId="333" priority="351">
      <formula>LEN(TRIM(I112))=0</formula>
    </cfRule>
  </conditionalFormatting>
  <conditionalFormatting sqref="I134:I136">
    <cfRule type="containsBlanks" dxfId="332" priority="350">
      <formula>LEN(TRIM(I134))=0</formula>
    </cfRule>
  </conditionalFormatting>
  <conditionalFormatting sqref="I134:I136">
    <cfRule type="containsBlanks" dxfId="331" priority="349">
      <formula>LEN(TRIM(I134))=0</formula>
    </cfRule>
  </conditionalFormatting>
  <conditionalFormatting sqref="I134:I136">
    <cfRule type="containsBlanks" dxfId="330" priority="348">
      <formula>LEN(TRIM(I134))=0</formula>
    </cfRule>
  </conditionalFormatting>
  <conditionalFormatting sqref="I155:I157">
    <cfRule type="containsBlanks" dxfId="329" priority="347">
      <formula>LEN(TRIM(I155))=0</formula>
    </cfRule>
  </conditionalFormatting>
  <conditionalFormatting sqref="I155:I157">
    <cfRule type="containsBlanks" dxfId="328" priority="346">
      <formula>LEN(TRIM(I155))=0</formula>
    </cfRule>
  </conditionalFormatting>
  <conditionalFormatting sqref="I155:I157">
    <cfRule type="containsBlanks" dxfId="327" priority="344">
      <formula>LEN(TRIM(I155))=0</formula>
    </cfRule>
  </conditionalFormatting>
  <conditionalFormatting sqref="I294:I296">
    <cfRule type="containsBlanks" dxfId="326" priority="343">
      <formula>LEN(TRIM(I294))=0</formula>
    </cfRule>
  </conditionalFormatting>
  <conditionalFormatting sqref="I294:I296">
    <cfRule type="containsBlanks" dxfId="325" priority="342">
      <formula>LEN(TRIM(I294))=0</formula>
    </cfRule>
  </conditionalFormatting>
  <conditionalFormatting sqref="I294:I296">
    <cfRule type="containsBlanks" dxfId="324" priority="341">
      <formula>LEN(TRIM(I294))=0</formula>
    </cfRule>
  </conditionalFormatting>
  <conditionalFormatting sqref="I330:I331">
    <cfRule type="containsBlanks" dxfId="323" priority="340">
      <formula>LEN(TRIM(I330))=0</formula>
    </cfRule>
  </conditionalFormatting>
  <conditionalFormatting sqref="I338">
    <cfRule type="containsBlanks" dxfId="322" priority="339">
      <formula>LEN(TRIM(I338))=0</formula>
    </cfRule>
  </conditionalFormatting>
  <conditionalFormatting sqref="I338">
    <cfRule type="containsBlanks" dxfId="321" priority="338">
      <formula>LEN(TRIM(I338))=0</formula>
    </cfRule>
  </conditionalFormatting>
  <conditionalFormatting sqref="I338">
    <cfRule type="containsBlanks" dxfId="320" priority="337">
      <formula>LEN(TRIM(I338))=0</formula>
    </cfRule>
  </conditionalFormatting>
  <conditionalFormatting sqref="I349">
    <cfRule type="containsBlanks" dxfId="319" priority="336">
      <formula>LEN(TRIM(I349))=0</formula>
    </cfRule>
  </conditionalFormatting>
  <conditionalFormatting sqref="I350">
    <cfRule type="containsBlanks" dxfId="318" priority="335">
      <formula>LEN(TRIM(I350))=0</formula>
    </cfRule>
  </conditionalFormatting>
  <conditionalFormatting sqref="I351:I352">
    <cfRule type="containsBlanks" dxfId="317" priority="334">
      <formula>LEN(TRIM(I351))=0</formula>
    </cfRule>
  </conditionalFormatting>
  <conditionalFormatting sqref="I436">
    <cfRule type="containsBlanks" dxfId="316" priority="333">
      <formula>LEN(TRIM(I436))=0</formula>
    </cfRule>
  </conditionalFormatting>
  <conditionalFormatting sqref="I436">
    <cfRule type="containsBlanks" dxfId="315" priority="332">
      <formula>LEN(TRIM(I436))=0</formula>
    </cfRule>
  </conditionalFormatting>
  <conditionalFormatting sqref="I436">
    <cfRule type="containsBlanks" dxfId="314" priority="331">
      <formula>LEN(TRIM(I436))=0</formula>
    </cfRule>
  </conditionalFormatting>
  <conditionalFormatting sqref="I436">
    <cfRule type="containsBlanks" dxfId="313" priority="330">
      <formula>LEN(TRIM(I436))=0</formula>
    </cfRule>
  </conditionalFormatting>
  <conditionalFormatting sqref="I436">
    <cfRule type="containsBlanks" dxfId="312" priority="329">
      <formula>LEN(TRIM(I436))=0</formula>
    </cfRule>
  </conditionalFormatting>
  <conditionalFormatting sqref="I369">
    <cfRule type="containsBlanks" dxfId="311" priority="328">
      <formula>LEN(TRIM(I369))=0</formula>
    </cfRule>
  </conditionalFormatting>
  <conditionalFormatting sqref="I369">
    <cfRule type="containsBlanks" dxfId="310" priority="327">
      <formula>LEN(TRIM(I369))=0</formula>
    </cfRule>
  </conditionalFormatting>
  <conditionalFormatting sqref="I369">
    <cfRule type="containsBlanks" dxfId="309" priority="326">
      <formula>LEN(TRIM(I369))=0</formula>
    </cfRule>
  </conditionalFormatting>
  <conditionalFormatting sqref="K361:K363">
    <cfRule type="containsBlanks" dxfId="308" priority="278">
      <formula>LEN(TRIM(K361))=0</formula>
    </cfRule>
  </conditionalFormatting>
  <conditionalFormatting sqref="I437">
    <cfRule type="containsBlanks" dxfId="307" priority="325">
      <formula>LEN(TRIM(I437))=0</formula>
    </cfRule>
  </conditionalFormatting>
  <conditionalFormatting sqref="I437">
    <cfRule type="containsBlanks" dxfId="306" priority="323">
      <formula>LEN(TRIM(I437))=0</formula>
    </cfRule>
  </conditionalFormatting>
  <conditionalFormatting sqref="I437">
    <cfRule type="containsBlanks" dxfId="305" priority="324">
      <formula>LEN(TRIM(I437))=0</formula>
    </cfRule>
  </conditionalFormatting>
  <conditionalFormatting sqref="I513:I523">
    <cfRule type="containsBlanks" dxfId="304" priority="322">
      <formula>LEN(TRIM(I513))=0</formula>
    </cfRule>
  </conditionalFormatting>
  <conditionalFormatting sqref="I513">
    <cfRule type="containsBlanks" dxfId="303" priority="321">
      <formula>LEN(TRIM(I513))=0</formula>
    </cfRule>
  </conditionalFormatting>
  <conditionalFormatting sqref="I513">
    <cfRule type="containsBlanks" dxfId="302" priority="320">
      <formula>LEN(TRIM(I513))=0</formula>
    </cfRule>
  </conditionalFormatting>
  <conditionalFormatting sqref="I514:I523">
    <cfRule type="containsBlanks" dxfId="301" priority="319">
      <formula>LEN(TRIM(I514))=0</formula>
    </cfRule>
  </conditionalFormatting>
  <conditionalFormatting sqref="I514:I523">
    <cfRule type="containsBlanks" dxfId="300" priority="318">
      <formula>LEN(TRIM(I514))=0</formula>
    </cfRule>
  </conditionalFormatting>
  <conditionalFormatting sqref="I589">
    <cfRule type="containsBlanks" dxfId="299" priority="317">
      <formula>LEN(TRIM(I589))=0</formula>
    </cfRule>
  </conditionalFormatting>
  <conditionalFormatting sqref="I589">
    <cfRule type="containsBlanks" dxfId="298" priority="316">
      <formula>LEN(TRIM(I589))=0</formula>
    </cfRule>
  </conditionalFormatting>
  <conditionalFormatting sqref="I588">
    <cfRule type="containsBlanks" dxfId="297" priority="315">
      <formula>LEN(TRIM(I588))=0</formula>
    </cfRule>
  </conditionalFormatting>
  <conditionalFormatting sqref="I588">
    <cfRule type="containsBlanks" dxfId="296" priority="314">
      <formula>LEN(TRIM(I588))=0</formula>
    </cfRule>
  </conditionalFormatting>
  <conditionalFormatting sqref="I588">
    <cfRule type="containsBlanks" dxfId="295" priority="313">
      <formula>LEN(TRIM(I588))=0</formula>
    </cfRule>
  </conditionalFormatting>
  <conditionalFormatting sqref="I590">
    <cfRule type="containsBlanks" dxfId="294" priority="312">
      <formula>LEN(TRIM(I590))=0</formula>
    </cfRule>
  </conditionalFormatting>
  <conditionalFormatting sqref="I590">
    <cfRule type="containsBlanks" dxfId="293" priority="311">
      <formula>LEN(TRIM(I590))=0</formula>
    </cfRule>
  </conditionalFormatting>
  <conditionalFormatting sqref="I590">
    <cfRule type="containsBlanks" dxfId="292" priority="310">
      <formula>LEN(TRIM(I590))=0</formula>
    </cfRule>
  </conditionalFormatting>
  <conditionalFormatting sqref="K379 K417 K400:K410 K447:K466 K348 K427:K431 K353:K354 K137:K142 K297:K303 K434:K435 K332:K336 K443:K445 K305:K326 K501:K505 K507:K512">
    <cfRule type="containsBlanks" dxfId="291" priority="309">
      <formula>LEN(TRIM(K137))=0</formula>
    </cfRule>
  </conditionalFormatting>
  <conditionalFormatting sqref="K431 K434:K435">
    <cfRule type="containsBlanks" dxfId="290" priority="308">
      <formula>LEN(TRIM(K431))=0</formula>
    </cfRule>
  </conditionalFormatting>
  <conditionalFormatting sqref="K20:K29 K48:K49 K479:K480 K58:K59 K132:K133 K152 K268 K290 K297:K299 K430:K431 K497 K535 K543:K551 K553:K554 K342 K434:K435 K499 K509:K510 K537 K501:K505 K31">
    <cfRule type="containsBlanks" dxfId="289" priority="307">
      <formula>LEN(TRIM(K20))=0</formula>
    </cfRule>
  </conditionalFormatting>
  <conditionalFormatting sqref="K488:K491">
    <cfRule type="containsBlanks" dxfId="288" priority="294">
      <formula>LEN(TRIM(K488))=0</formula>
    </cfRule>
  </conditionalFormatting>
  <conditionalFormatting sqref="K488:K491">
    <cfRule type="containsBlanks" dxfId="287" priority="293">
      <formula>LEN(TRIM(K488))=0</formula>
    </cfRule>
  </conditionalFormatting>
  <conditionalFormatting sqref="K558 K555:K556">
    <cfRule type="containsBlanks" dxfId="286" priority="290">
      <formula>LEN(TRIM(K555))=0</formula>
    </cfRule>
  </conditionalFormatting>
  <conditionalFormatting sqref="K558 K555:K556">
    <cfRule type="containsBlanks" dxfId="285" priority="289">
      <formula>LEN(TRIM(K555))=0</formula>
    </cfRule>
  </conditionalFormatting>
  <conditionalFormatting sqref="K552">
    <cfRule type="containsBlanks" dxfId="284" priority="292">
      <formula>LEN(TRIM(K552))=0</formula>
    </cfRule>
  </conditionalFormatting>
  <conditionalFormatting sqref="K552">
    <cfRule type="containsBlanks" dxfId="283" priority="291">
      <formula>LEN(TRIM(K552))=0</formula>
    </cfRule>
  </conditionalFormatting>
  <conditionalFormatting sqref="K64:K71">
    <cfRule type="containsBlanks" dxfId="282" priority="301">
      <formula>LEN(TRIM(K64))=0</formula>
    </cfRule>
  </conditionalFormatting>
  <conditionalFormatting sqref="K53:K55">
    <cfRule type="containsBlanks" dxfId="281" priority="306">
      <formula>LEN(TRIM(K53))=0</formula>
    </cfRule>
  </conditionalFormatting>
  <conditionalFormatting sqref="K61">
    <cfRule type="containsBlanks" dxfId="280" priority="304">
      <formula>LEN(TRIM(K61))=0</formula>
    </cfRule>
  </conditionalFormatting>
  <conditionalFormatting sqref="K61">
    <cfRule type="containsBlanks" dxfId="279" priority="303">
      <formula>LEN(TRIM(K61))=0</formula>
    </cfRule>
  </conditionalFormatting>
  <conditionalFormatting sqref="K302">
    <cfRule type="containsBlanks" dxfId="278" priority="296">
      <formula>LEN(TRIM(K302))=0</formula>
    </cfRule>
  </conditionalFormatting>
  <conditionalFormatting sqref="K64:K71">
    <cfRule type="containsBlanks" dxfId="277" priority="302">
      <formula>LEN(TRIM(K64))=0</formula>
    </cfRule>
  </conditionalFormatting>
  <conditionalFormatting sqref="K143">
    <cfRule type="containsBlanks" dxfId="276" priority="300">
      <formula>LEN(TRIM(K143))=0</formula>
    </cfRule>
  </conditionalFormatting>
  <conditionalFormatting sqref="K53:K55">
    <cfRule type="containsBlanks" dxfId="275" priority="305">
      <formula>LEN(TRIM(K53))=0</formula>
    </cfRule>
  </conditionalFormatting>
  <conditionalFormatting sqref="K143">
    <cfRule type="containsBlanks" dxfId="274" priority="299">
      <formula>LEN(TRIM(K143))=0</formula>
    </cfRule>
  </conditionalFormatting>
  <conditionalFormatting sqref="K146:K151">
    <cfRule type="containsBlanks" dxfId="273" priority="298">
      <formula>LEN(TRIM(K146))=0</formula>
    </cfRule>
  </conditionalFormatting>
  <conditionalFormatting sqref="K146:K151">
    <cfRule type="containsBlanks" dxfId="272" priority="297">
      <formula>LEN(TRIM(K146))=0</formula>
    </cfRule>
  </conditionalFormatting>
  <conditionalFormatting sqref="K557">
    <cfRule type="containsBlanks" dxfId="271" priority="288">
      <formula>LEN(TRIM(K557))=0</formula>
    </cfRule>
  </conditionalFormatting>
  <conditionalFormatting sqref="K557">
    <cfRule type="containsBlanks" dxfId="270" priority="287">
      <formula>LEN(TRIM(K557))=0</formula>
    </cfRule>
  </conditionalFormatting>
  <conditionalFormatting sqref="K143">
    <cfRule type="containsBlanks" dxfId="269" priority="286">
      <formula>LEN(TRIM(K143))=0</formula>
    </cfRule>
  </conditionalFormatting>
  <conditionalFormatting sqref="K563">
    <cfRule type="containsBlanks" dxfId="268" priority="285">
      <formula>LEN(TRIM(K563))=0</formula>
    </cfRule>
  </conditionalFormatting>
  <conditionalFormatting sqref="K261:K267">
    <cfRule type="containsBlanks" dxfId="267" priority="284">
      <formula>LEN(TRIM(K261))=0</formula>
    </cfRule>
  </conditionalFormatting>
  <conditionalFormatting sqref="K261:K267">
    <cfRule type="containsBlanks" dxfId="266" priority="283">
      <formula>LEN(TRIM(K261))=0</formula>
    </cfRule>
  </conditionalFormatting>
  <conditionalFormatting sqref="K276:K287">
    <cfRule type="containsBlanks" dxfId="265" priority="281">
      <formula>LEN(TRIM(K276))=0</formula>
    </cfRule>
  </conditionalFormatting>
  <conditionalFormatting sqref="K305:K326">
    <cfRule type="containsBlanks" dxfId="264" priority="280">
      <formula>LEN(TRIM(K305))=0</formula>
    </cfRule>
  </conditionalFormatting>
  <conditionalFormatting sqref="K305:K326">
    <cfRule type="containsBlanks" dxfId="263" priority="279">
      <formula>LEN(TRIM(K305))=0</formula>
    </cfRule>
  </conditionalFormatting>
  <conditionalFormatting sqref="K361:K363">
    <cfRule type="containsBlanks" dxfId="262" priority="277">
      <formula>LEN(TRIM(K361))=0</formula>
    </cfRule>
  </conditionalFormatting>
  <conditionalFormatting sqref="K379">
    <cfRule type="containsBlanks" dxfId="261" priority="276">
      <formula>LEN(TRIM(K379))=0</formula>
    </cfRule>
  </conditionalFormatting>
  <conditionalFormatting sqref="K379">
    <cfRule type="containsBlanks" dxfId="260" priority="275">
      <formula>LEN(TRIM(K379))=0</formula>
    </cfRule>
  </conditionalFormatting>
  <conditionalFormatting sqref="K400:K410 K417">
    <cfRule type="containsBlanks" dxfId="259" priority="274">
      <formula>LEN(TRIM(K400))=0</formula>
    </cfRule>
  </conditionalFormatting>
  <conditionalFormatting sqref="K400:K410 K417">
    <cfRule type="containsBlanks" dxfId="258" priority="273">
      <formula>LEN(TRIM(K400))=0</formula>
    </cfRule>
  </conditionalFormatting>
  <conditionalFormatting sqref="K427:K429">
    <cfRule type="containsBlanks" dxfId="257" priority="272">
      <formula>LEN(TRIM(K427))=0</formula>
    </cfRule>
  </conditionalFormatting>
  <conditionalFormatting sqref="K72:K73">
    <cfRule type="containsBlanks" dxfId="256" priority="270">
      <formula>LEN(TRIM(K72))=0</formula>
    </cfRule>
  </conditionalFormatting>
  <conditionalFormatting sqref="K72:K73">
    <cfRule type="containsBlanks" dxfId="255" priority="271">
      <formula>LEN(TRIM(K72))=0</formula>
    </cfRule>
  </conditionalFormatting>
  <conditionalFormatting sqref="K140">
    <cfRule type="containsBlanks" dxfId="254" priority="269">
      <formula>LEN(TRIM(K140))=0</formula>
    </cfRule>
  </conditionalFormatting>
  <conditionalFormatting sqref="K140">
    <cfRule type="containsBlanks" dxfId="253" priority="268">
      <formula>LEN(TRIM(K140))=0</formula>
    </cfRule>
  </conditionalFormatting>
  <conditionalFormatting sqref="K142">
    <cfRule type="containsBlanks" dxfId="252" priority="267">
      <formula>LEN(TRIM(K142))=0</formula>
    </cfRule>
  </conditionalFormatting>
  <conditionalFormatting sqref="K142">
    <cfRule type="containsBlanks" dxfId="251" priority="266">
      <formula>LEN(TRIM(K142))=0</formula>
    </cfRule>
  </conditionalFormatting>
  <conditionalFormatting sqref="K145">
    <cfRule type="containsBlanks" dxfId="250" priority="265">
      <formula>LEN(TRIM(K145))=0</formula>
    </cfRule>
  </conditionalFormatting>
  <conditionalFormatting sqref="K536">
    <cfRule type="containsBlanks" dxfId="249" priority="263">
      <formula>LEN(TRIM(K536))=0</formula>
    </cfRule>
  </conditionalFormatting>
  <conditionalFormatting sqref="K536">
    <cfRule type="containsBlanks" dxfId="248" priority="262">
      <formula>LEN(TRIM(K536))=0</formula>
    </cfRule>
  </conditionalFormatting>
  <conditionalFormatting sqref="K47">
    <cfRule type="containsBlanks" dxfId="247" priority="261">
      <formula>LEN(TRIM(K47))=0</formula>
    </cfRule>
  </conditionalFormatting>
  <conditionalFormatting sqref="K47">
    <cfRule type="containsBlanks" dxfId="246" priority="260">
      <formula>LEN(TRIM(K47))=0</formula>
    </cfRule>
  </conditionalFormatting>
  <conditionalFormatting sqref="K56">
    <cfRule type="containsBlanks" dxfId="245" priority="259">
      <formula>LEN(TRIM(K56))=0</formula>
    </cfRule>
  </conditionalFormatting>
  <conditionalFormatting sqref="K56">
    <cfRule type="containsBlanks" dxfId="244" priority="258">
      <formula>LEN(TRIM(K56))=0</formula>
    </cfRule>
  </conditionalFormatting>
  <conditionalFormatting sqref="K62:K63">
    <cfRule type="containsBlanks" dxfId="243" priority="257">
      <formula>LEN(TRIM(K62))=0</formula>
    </cfRule>
  </conditionalFormatting>
  <conditionalFormatting sqref="K63">
    <cfRule type="containsBlanks" dxfId="242" priority="255">
      <formula>LEN(TRIM(K63))=0</formula>
    </cfRule>
  </conditionalFormatting>
  <conditionalFormatting sqref="K62:K63">
    <cfRule type="containsBlanks" dxfId="241" priority="256">
      <formula>LEN(TRIM(K62))=0</formula>
    </cfRule>
  </conditionalFormatting>
  <conditionalFormatting sqref="K75">
    <cfRule type="containsBlanks" dxfId="240" priority="254">
      <formula>LEN(TRIM(K75))=0</formula>
    </cfRule>
  </conditionalFormatting>
  <conditionalFormatting sqref="K75">
    <cfRule type="containsBlanks" dxfId="239" priority="253">
      <formula>LEN(TRIM(K75))=0</formula>
    </cfRule>
  </conditionalFormatting>
  <conditionalFormatting sqref="K130">
    <cfRule type="containsBlanks" dxfId="238" priority="250">
      <formula>LEN(TRIM(K130))=0</formula>
    </cfRule>
  </conditionalFormatting>
  <conditionalFormatting sqref="K130">
    <cfRule type="containsBlanks" dxfId="237" priority="249">
      <formula>LEN(TRIM(K130))=0</formula>
    </cfRule>
  </conditionalFormatting>
  <conditionalFormatting sqref="K91">
    <cfRule type="containsBlanks" dxfId="236" priority="252">
      <formula>LEN(TRIM(K91))=0</formula>
    </cfRule>
  </conditionalFormatting>
  <conditionalFormatting sqref="K91">
    <cfRule type="containsBlanks" dxfId="235" priority="251">
      <formula>LEN(TRIM(K91))=0</formula>
    </cfRule>
  </conditionalFormatting>
  <conditionalFormatting sqref="K131">
    <cfRule type="containsBlanks" dxfId="234" priority="248">
      <formula>LEN(TRIM(K131))=0</formula>
    </cfRule>
  </conditionalFormatting>
  <conditionalFormatting sqref="K131">
    <cfRule type="containsBlanks" dxfId="233" priority="247">
      <formula>LEN(TRIM(K131))=0</formula>
    </cfRule>
  </conditionalFormatting>
  <conditionalFormatting sqref="K141">
    <cfRule type="containsBlanks" dxfId="232" priority="246">
      <formula>LEN(TRIM(K141))=0</formula>
    </cfRule>
  </conditionalFormatting>
  <conditionalFormatting sqref="K141">
    <cfRule type="containsBlanks" dxfId="231" priority="245">
      <formula>LEN(TRIM(K141))=0</formula>
    </cfRule>
  </conditionalFormatting>
  <conditionalFormatting sqref="K144">
    <cfRule type="containsBlanks" dxfId="230" priority="244">
      <formula>LEN(TRIM(K144))=0</formula>
    </cfRule>
  </conditionalFormatting>
  <conditionalFormatting sqref="K232:K233">
    <cfRule type="containsBlanks" dxfId="229" priority="242">
      <formula>LEN(TRIM(K232))=0</formula>
    </cfRule>
  </conditionalFormatting>
  <conditionalFormatting sqref="K232:K233">
    <cfRule type="containsBlanks" dxfId="228" priority="241">
      <formula>LEN(TRIM(K232))=0</formula>
    </cfRule>
  </conditionalFormatting>
  <conditionalFormatting sqref="K234:K236">
    <cfRule type="containsBlanks" dxfId="227" priority="240">
      <formula>LEN(TRIM(K234))=0</formula>
    </cfRule>
  </conditionalFormatting>
  <conditionalFormatting sqref="K234:K236">
    <cfRule type="containsBlanks" dxfId="226" priority="239">
      <formula>LEN(TRIM(K234))=0</formula>
    </cfRule>
  </conditionalFormatting>
  <conditionalFormatting sqref="K250:K251 K255:K256 K258 K260">
    <cfRule type="containsBlanks" dxfId="225" priority="238">
      <formula>LEN(TRIM(K250))=0</formula>
    </cfRule>
  </conditionalFormatting>
  <conditionalFormatting sqref="K250:K251 K255:K256 K258 K260">
    <cfRule type="containsBlanks" dxfId="224" priority="237">
      <formula>LEN(TRIM(K250))=0</formula>
    </cfRule>
  </conditionalFormatting>
  <conditionalFormatting sqref="K291:K293">
    <cfRule type="containsBlanks" dxfId="223" priority="234">
      <formula>LEN(TRIM(K291))=0</formula>
    </cfRule>
  </conditionalFormatting>
  <conditionalFormatting sqref="K291:K293">
    <cfRule type="containsBlanks" dxfId="222" priority="233">
      <formula>LEN(TRIM(K291))=0</formula>
    </cfRule>
  </conditionalFormatting>
  <conditionalFormatting sqref="K273:K275">
    <cfRule type="containsBlanks" dxfId="221" priority="236">
      <formula>LEN(TRIM(K273))=0</formula>
    </cfRule>
  </conditionalFormatting>
  <conditionalFormatting sqref="K273:K275">
    <cfRule type="containsBlanks" dxfId="220" priority="235">
      <formula>LEN(TRIM(K273))=0</formula>
    </cfRule>
  </conditionalFormatting>
  <conditionalFormatting sqref="K300:K301">
    <cfRule type="containsBlanks" dxfId="219" priority="232">
      <formula>LEN(TRIM(K300))=0</formula>
    </cfRule>
  </conditionalFormatting>
  <conditionalFormatting sqref="K300:K301">
    <cfRule type="containsBlanks" dxfId="218" priority="231">
      <formula>LEN(TRIM(K300))=0</formula>
    </cfRule>
  </conditionalFormatting>
  <conditionalFormatting sqref="K303">
    <cfRule type="containsBlanks" dxfId="217" priority="230">
      <formula>LEN(TRIM(K303))=0</formula>
    </cfRule>
  </conditionalFormatting>
  <conditionalFormatting sqref="K303">
    <cfRule type="containsBlanks" dxfId="216" priority="229">
      <formula>LEN(TRIM(K303))=0</formula>
    </cfRule>
  </conditionalFormatting>
  <conditionalFormatting sqref="K353:K354">
    <cfRule type="containsBlanks" dxfId="215" priority="228">
      <formula>LEN(TRIM(K353))=0</formula>
    </cfRule>
  </conditionalFormatting>
  <conditionalFormatting sqref="K353:K354">
    <cfRule type="containsBlanks" dxfId="214" priority="227">
      <formula>LEN(TRIM(K353))=0</formula>
    </cfRule>
  </conditionalFormatting>
  <conditionalFormatting sqref="K356 K358">
    <cfRule type="containsBlanks" dxfId="213" priority="225">
      <formula>LEN(TRIM(K356))=0</formula>
    </cfRule>
  </conditionalFormatting>
  <conditionalFormatting sqref="K364:K365">
    <cfRule type="containsBlanks" dxfId="212" priority="224">
      <formula>LEN(TRIM(K364))=0</formula>
    </cfRule>
  </conditionalFormatting>
  <conditionalFormatting sqref="K364:K365">
    <cfRule type="containsBlanks" dxfId="211" priority="223">
      <formula>LEN(TRIM(K364))=0</formula>
    </cfRule>
  </conditionalFormatting>
  <conditionalFormatting sqref="K420">
    <cfRule type="containsBlanks" dxfId="210" priority="222">
      <formula>LEN(TRIM(K420))=0</formula>
    </cfRule>
  </conditionalFormatting>
  <conditionalFormatting sqref="K420">
    <cfRule type="containsBlanks" dxfId="209" priority="221">
      <formula>LEN(TRIM(K420))=0</formula>
    </cfRule>
  </conditionalFormatting>
  <conditionalFormatting sqref="K421:K423">
    <cfRule type="containsBlanks" dxfId="208" priority="219">
      <formula>LEN(TRIM(K421))=0</formula>
    </cfRule>
  </conditionalFormatting>
  <conditionalFormatting sqref="K467:K468">
    <cfRule type="containsBlanks" dxfId="207" priority="218">
      <formula>LEN(TRIM(K467))=0</formula>
    </cfRule>
  </conditionalFormatting>
  <conditionalFormatting sqref="K467:K468">
    <cfRule type="containsBlanks" dxfId="206" priority="217">
      <formula>LEN(TRIM(K467))=0</formula>
    </cfRule>
  </conditionalFormatting>
  <conditionalFormatting sqref="K478">
    <cfRule type="containsBlanks" dxfId="205" priority="216">
      <formula>LEN(TRIM(K478))=0</formula>
    </cfRule>
  </conditionalFormatting>
  <conditionalFormatting sqref="K485:K487">
    <cfRule type="containsBlanks" dxfId="204" priority="215">
      <formula>LEN(TRIM(K485))=0</formula>
    </cfRule>
  </conditionalFormatting>
  <conditionalFormatting sqref="K40">
    <cfRule type="containsBlanks" dxfId="203" priority="214">
      <formula>LEN(TRIM(K40))=0</formula>
    </cfRule>
  </conditionalFormatting>
  <conditionalFormatting sqref="K154">
    <cfRule type="containsBlanks" dxfId="202" priority="213">
      <formula>LEN(TRIM(K154))=0</formula>
    </cfRule>
  </conditionalFormatting>
  <conditionalFormatting sqref="K154">
    <cfRule type="containsBlanks" dxfId="201" priority="212">
      <formula>LEN(TRIM(K154))=0</formula>
    </cfRule>
  </conditionalFormatting>
  <conditionalFormatting sqref="K154">
    <cfRule type="containsBlanks" dxfId="200" priority="211">
      <formula>LEN(TRIM(K154))=0</formula>
    </cfRule>
  </conditionalFormatting>
  <conditionalFormatting sqref="K154">
    <cfRule type="containsBlanks" dxfId="199" priority="210">
      <formula>LEN(TRIM(K154))=0</formula>
    </cfRule>
  </conditionalFormatting>
  <conditionalFormatting sqref="K154">
    <cfRule type="containsBlanks" dxfId="198" priority="209">
      <formula>LEN(TRIM(K154))=0</formula>
    </cfRule>
  </conditionalFormatting>
  <conditionalFormatting sqref="K60">
    <cfRule type="containsBlanks" dxfId="197" priority="208">
      <formula>LEN(TRIM(K60))=0</formula>
    </cfRule>
  </conditionalFormatting>
  <conditionalFormatting sqref="K60">
    <cfRule type="containsBlanks" dxfId="196" priority="207">
      <formula>LEN(TRIM(K60))=0</formula>
    </cfRule>
  </conditionalFormatting>
  <conditionalFormatting sqref="K60">
    <cfRule type="containsBlanks" dxfId="195" priority="206">
      <formula>LEN(TRIM(K60))=0</formula>
    </cfRule>
  </conditionalFormatting>
  <conditionalFormatting sqref="K112:K129">
    <cfRule type="containsBlanks" dxfId="194" priority="205">
      <formula>LEN(TRIM(K112))=0</formula>
    </cfRule>
  </conditionalFormatting>
  <conditionalFormatting sqref="K134:K136">
    <cfRule type="containsBlanks" dxfId="193" priority="204">
      <formula>LEN(TRIM(K134))=0</formula>
    </cfRule>
  </conditionalFormatting>
  <conditionalFormatting sqref="K134:K136">
    <cfRule type="containsBlanks" dxfId="192" priority="203">
      <formula>LEN(TRIM(K134))=0</formula>
    </cfRule>
  </conditionalFormatting>
  <conditionalFormatting sqref="K134:K136">
    <cfRule type="containsBlanks" dxfId="191" priority="202">
      <formula>LEN(TRIM(K134))=0</formula>
    </cfRule>
  </conditionalFormatting>
  <conditionalFormatting sqref="K155:K157">
    <cfRule type="containsBlanks" dxfId="190" priority="201">
      <formula>LEN(TRIM(K155))=0</formula>
    </cfRule>
  </conditionalFormatting>
  <conditionalFormatting sqref="K155:K157">
    <cfRule type="containsBlanks" dxfId="189" priority="200">
      <formula>LEN(TRIM(K155))=0</formula>
    </cfRule>
  </conditionalFormatting>
  <conditionalFormatting sqref="K155:K157">
    <cfRule type="containsBlanks" dxfId="188" priority="198">
      <formula>LEN(TRIM(K155))=0</formula>
    </cfRule>
  </conditionalFormatting>
  <conditionalFormatting sqref="K155:K157">
    <cfRule type="containsBlanks" dxfId="187" priority="199">
      <formula>LEN(TRIM(K155))=0</formula>
    </cfRule>
  </conditionalFormatting>
  <conditionalFormatting sqref="K294:K296">
    <cfRule type="containsBlanks" dxfId="186" priority="197">
      <formula>LEN(TRIM(K294))=0</formula>
    </cfRule>
  </conditionalFormatting>
  <conditionalFormatting sqref="K294:K296">
    <cfRule type="containsBlanks" dxfId="185" priority="196">
      <formula>LEN(TRIM(K294))=0</formula>
    </cfRule>
  </conditionalFormatting>
  <conditionalFormatting sqref="K294:K296">
    <cfRule type="containsBlanks" dxfId="184" priority="195">
      <formula>LEN(TRIM(K294))=0</formula>
    </cfRule>
  </conditionalFormatting>
  <conditionalFormatting sqref="K330:K331">
    <cfRule type="containsBlanks" dxfId="183" priority="194">
      <formula>LEN(TRIM(K330))=0</formula>
    </cfRule>
  </conditionalFormatting>
  <conditionalFormatting sqref="K338">
    <cfRule type="containsBlanks" dxfId="182" priority="193">
      <formula>LEN(TRIM(K338))=0</formula>
    </cfRule>
  </conditionalFormatting>
  <conditionalFormatting sqref="K338">
    <cfRule type="containsBlanks" dxfId="181" priority="192">
      <formula>LEN(TRIM(K338))=0</formula>
    </cfRule>
  </conditionalFormatting>
  <conditionalFormatting sqref="K349">
    <cfRule type="containsBlanks" dxfId="180" priority="190">
      <formula>LEN(TRIM(K349))=0</formula>
    </cfRule>
  </conditionalFormatting>
  <conditionalFormatting sqref="K350">
    <cfRule type="containsBlanks" dxfId="179" priority="189">
      <formula>LEN(TRIM(K350))=0</formula>
    </cfRule>
  </conditionalFormatting>
  <conditionalFormatting sqref="K351:K352">
    <cfRule type="containsBlanks" dxfId="178" priority="188">
      <formula>LEN(TRIM(K351))=0</formula>
    </cfRule>
  </conditionalFormatting>
  <conditionalFormatting sqref="K436">
    <cfRule type="containsBlanks" dxfId="177" priority="187">
      <formula>LEN(TRIM(K436))=0</formula>
    </cfRule>
  </conditionalFormatting>
  <conditionalFormatting sqref="K436">
    <cfRule type="containsBlanks" dxfId="176" priority="185">
      <formula>LEN(TRIM(K436))=0</formula>
    </cfRule>
  </conditionalFormatting>
  <conditionalFormatting sqref="K436">
    <cfRule type="containsBlanks" dxfId="175" priority="186">
      <formula>LEN(TRIM(K436))=0</formula>
    </cfRule>
  </conditionalFormatting>
  <conditionalFormatting sqref="K436">
    <cfRule type="containsBlanks" dxfId="174" priority="183">
      <formula>LEN(TRIM(K436))=0</formula>
    </cfRule>
  </conditionalFormatting>
  <conditionalFormatting sqref="K436">
    <cfRule type="containsBlanks" dxfId="173" priority="184">
      <formula>LEN(TRIM(K436))=0</formula>
    </cfRule>
  </conditionalFormatting>
  <conditionalFormatting sqref="K418">
    <cfRule type="containsBlanks" dxfId="172" priority="182">
      <formula>LEN(TRIM(K418))=0</formula>
    </cfRule>
  </conditionalFormatting>
  <conditionalFormatting sqref="M145">
    <cfRule type="containsBlanks" dxfId="171" priority="152">
      <formula>LEN(TRIM(M145))=0</formula>
    </cfRule>
  </conditionalFormatting>
  <conditionalFormatting sqref="M536">
    <cfRule type="containsBlanks" dxfId="170" priority="151">
      <formula>LEN(TRIM(M536))=0</formula>
    </cfRule>
  </conditionalFormatting>
  <conditionalFormatting sqref="K513:K523">
    <cfRule type="containsBlanks" dxfId="169" priority="181">
      <formula>LEN(TRIM(K513))=0</formula>
    </cfRule>
  </conditionalFormatting>
  <conditionalFormatting sqref="K513">
    <cfRule type="containsBlanks" dxfId="168" priority="180">
      <formula>LEN(TRIM(K513))=0</formula>
    </cfRule>
  </conditionalFormatting>
  <conditionalFormatting sqref="K513">
    <cfRule type="containsBlanks" dxfId="167" priority="179">
      <formula>LEN(TRIM(K513))=0</formula>
    </cfRule>
  </conditionalFormatting>
  <conditionalFormatting sqref="K514:K523">
    <cfRule type="containsBlanks" dxfId="166" priority="178">
      <formula>LEN(TRIM(K514))=0</formula>
    </cfRule>
  </conditionalFormatting>
  <conditionalFormatting sqref="K514:K523">
    <cfRule type="containsBlanks" dxfId="165" priority="177">
      <formula>LEN(TRIM(K514))=0</formula>
    </cfRule>
  </conditionalFormatting>
  <conditionalFormatting sqref="K589">
    <cfRule type="containsBlanks" dxfId="164" priority="176">
      <formula>LEN(TRIM(K589))=0</formula>
    </cfRule>
  </conditionalFormatting>
  <conditionalFormatting sqref="K588">
    <cfRule type="containsBlanks" dxfId="163" priority="175">
      <formula>LEN(TRIM(K588))=0</formula>
    </cfRule>
  </conditionalFormatting>
  <conditionalFormatting sqref="K590">
    <cfRule type="containsBlanks" dxfId="162" priority="174">
      <formula>LEN(TRIM(K590))=0</formula>
    </cfRule>
  </conditionalFormatting>
  <conditionalFormatting sqref="M392 M332:M336 M427:M435 M348 M297:M303 M137:M142 M388:M390 M62:M74 M305:M326 M501:M505 M507:M512">
    <cfRule type="containsBlanks" dxfId="161" priority="173">
      <formula>LEN(TRIM(M62))=0</formula>
    </cfRule>
  </conditionalFormatting>
  <conditionalFormatting sqref="M479:M480 M558 M268 M290 M48:M49 M64:M71 M143 M499 M509:M510 M537 M132:M133 M302 M488:M491 M501:M505">
    <cfRule type="containsBlanks" dxfId="160" priority="170">
      <formula>LEN(TRIM(M48))=0</formula>
    </cfRule>
  </conditionalFormatting>
  <conditionalFormatting sqref="M290 M434:M435 M479:M480 M558 M268 M342 M48:M49 M64:M71 M143 M499 M509:M510 M537 M132:M133 M302 M488:M491 M501:M505">
    <cfRule type="containsBlanks" dxfId="159" priority="172">
      <formula>LEN(TRIM(M48))=0</formula>
    </cfRule>
  </conditionalFormatting>
  <conditionalFormatting sqref="M431 M434:M435">
    <cfRule type="containsBlanks" dxfId="158" priority="171">
      <formula>LEN(TRIM(M431))=0</formula>
    </cfRule>
  </conditionalFormatting>
  <conditionalFormatting sqref="M557">
    <cfRule type="containsBlanks" dxfId="157" priority="168">
      <formula>LEN(TRIM(M557))=0</formula>
    </cfRule>
  </conditionalFormatting>
  <conditionalFormatting sqref="M557">
    <cfRule type="containsBlanks" dxfId="156" priority="169">
      <formula>LEN(TRIM(M557))=0</formula>
    </cfRule>
  </conditionalFormatting>
  <conditionalFormatting sqref="M143">
    <cfRule type="containsBlanks" dxfId="155" priority="167">
      <formula>LEN(TRIM(M143))=0</formula>
    </cfRule>
  </conditionalFormatting>
  <conditionalFormatting sqref="M563">
    <cfRule type="containsBlanks" dxfId="154" priority="166">
      <formula>LEN(TRIM(M563))=0</formula>
    </cfRule>
  </conditionalFormatting>
  <conditionalFormatting sqref="M261:M267">
    <cfRule type="containsBlanks" dxfId="153" priority="164">
      <formula>LEN(TRIM(M261))=0</formula>
    </cfRule>
  </conditionalFormatting>
  <conditionalFormatting sqref="M276:M287">
    <cfRule type="containsBlanks" dxfId="152" priority="162">
      <formula>LEN(TRIM(M276))=0</formula>
    </cfRule>
  </conditionalFormatting>
  <conditionalFormatting sqref="M276:M287">
    <cfRule type="containsBlanks" dxfId="151" priority="163">
      <formula>LEN(TRIM(M276))=0</formula>
    </cfRule>
  </conditionalFormatting>
  <conditionalFormatting sqref="M305:M326">
    <cfRule type="containsBlanks" dxfId="150" priority="160">
      <formula>LEN(TRIM(M305))=0</formula>
    </cfRule>
  </conditionalFormatting>
  <conditionalFormatting sqref="M305:M326">
    <cfRule type="containsBlanks" dxfId="149" priority="161">
      <formula>LEN(TRIM(M305))=0</formula>
    </cfRule>
  </conditionalFormatting>
  <conditionalFormatting sqref="M140">
    <cfRule type="containsBlanks" dxfId="148" priority="156">
      <formula>LEN(TRIM(M140))=0</formula>
    </cfRule>
  </conditionalFormatting>
  <conditionalFormatting sqref="M140">
    <cfRule type="containsBlanks" dxfId="147" priority="157">
      <formula>LEN(TRIM(M140))=0</formula>
    </cfRule>
  </conditionalFormatting>
  <conditionalFormatting sqref="M142">
    <cfRule type="containsBlanks" dxfId="146" priority="154">
      <formula>LEN(TRIM(M142))=0</formula>
    </cfRule>
  </conditionalFormatting>
  <conditionalFormatting sqref="M142">
    <cfRule type="containsBlanks" dxfId="145" priority="155">
      <formula>LEN(TRIM(M142))=0</formula>
    </cfRule>
  </conditionalFormatting>
  <conditionalFormatting sqref="M536">
    <cfRule type="containsBlanks" dxfId="144" priority="150">
      <formula>LEN(TRIM(M536))=0</formula>
    </cfRule>
  </conditionalFormatting>
  <conditionalFormatting sqref="M47">
    <cfRule type="containsBlanks" dxfId="143" priority="148">
      <formula>LEN(TRIM(M47))=0</formula>
    </cfRule>
  </conditionalFormatting>
  <conditionalFormatting sqref="M47">
    <cfRule type="containsBlanks" dxfId="142" priority="149">
      <formula>LEN(TRIM(M47))=0</formula>
    </cfRule>
  </conditionalFormatting>
  <conditionalFormatting sqref="M56">
    <cfRule type="containsBlanks" dxfId="141" priority="146">
      <formula>LEN(TRIM(M56))=0</formula>
    </cfRule>
  </conditionalFormatting>
  <conditionalFormatting sqref="M56">
    <cfRule type="containsBlanks" dxfId="140" priority="147">
      <formula>LEN(TRIM(M56))=0</formula>
    </cfRule>
  </conditionalFormatting>
  <conditionalFormatting sqref="M63">
    <cfRule type="containsBlanks" dxfId="139" priority="145">
      <formula>LEN(TRIM(M63))=0</formula>
    </cfRule>
  </conditionalFormatting>
  <conditionalFormatting sqref="M62:M63">
    <cfRule type="containsBlanks" dxfId="138" priority="143">
      <formula>LEN(TRIM(M62))=0</formula>
    </cfRule>
  </conditionalFormatting>
  <conditionalFormatting sqref="M62:M63">
    <cfRule type="containsBlanks" dxfId="137" priority="144">
      <formula>LEN(TRIM(M62))=0</formula>
    </cfRule>
  </conditionalFormatting>
  <conditionalFormatting sqref="M75">
    <cfRule type="containsBlanks" dxfId="136" priority="141">
      <formula>LEN(TRIM(M75))=0</formula>
    </cfRule>
  </conditionalFormatting>
  <conditionalFormatting sqref="M75">
    <cfRule type="containsBlanks" dxfId="135" priority="142">
      <formula>LEN(TRIM(M75))=0</formula>
    </cfRule>
  </conditionalFormatting>
  <conditionalFormatting sqref="M130">
    <cfRule type="containsBlanks" dxfId="134" priority="137">
      <formula>LEN(TRIM(M130))=0</formula>
    </cfRule>
  </conditionalFormatting>
  <conditionalFormatting sqref="M91">
    <cfRule type="containsBlanks" dxfId="133" priority="139">
      <formula>LEN(TRIM(M91))=0</formula>
    </cfRule>
  </conditionalFormatting>
  <conditionalFormatting sqref="M91">
    <cfRule type="containsBlanks" dxfId="132" priority="140">
      <formula>LEN(TRIM(M91))=0</formula>
    </cfRule>
  </conditionalFormatting>
  <conditionalFormatting sqref="M131">
    <cfRule type="containsBlanks" dxfId="131" priority="135">
      <formula>LEN(TRIM(M131))=0</formula>
    </cfRule>
  </conditionalFormatting>
  <conditionalFormatting sqref="M131">
    <cfRule type="containsBlanks" dxfId="130" priority="136">
      <formula>LEN(TRIM(M131))=0</formula>
    </cfRule>
  </conditionalFormatting>
  <conditionalFormatting sqref="M141">
    <cfRule type="containsBlanks" dxfId="129" priority="133">
      <formula>LEN(TRIM(M141))=0</formula>
    </cfRule>
  </conditionalFormatting>
  <conditionalFormatting sqref="M141">
    <cfRule type="containsBlanks" dxfId="128" priority="134">
      <formula>LEN(TRIM(M141))=0</formula>
    </cfRule>
  </conditionalFormatting>
  <conditionalFormatting sqref="M144">
    <cfRule type="containsBlanks" dxfId="127" priority="131">
      <formula>LEN(TRIM(M144))=0</formula>
    </cfRule>
  </conditionalFormatting>
  <conditionalFormatting sqref="M144">
    <cfRule type="containsBlanks" dxfId="126" priority="132">
      <formula>LEN(TRIM(M144))=0</formula>
    </cfRule>
  </conditionalFormatting>
  <conditionalFormatting sqref="M232:M233">
    <cfRule type="containsBlanks" dxfId="125" priority="129">
      <formula>LEN(TRIM(M232))=0</formula>
    </cfRule>
  </conditionalFormatting>
  <conditionalFormatting sqref="M232:M233">
    <cfRule type="containsBlanks" dxfId="124" priority="130">
      <formula>LEN(TRIM(M232))=0</formula>
    </cfRule>
  </conditionalFormatting>
  <conditionalFormatting sqref="M234:M236">
    <cfRule type="containsBlanks" dxfId="123" priority="127">
      <formula>LEN(TRIM(M234))=0</formula>
    </cfRule>
  </conditionalFormatting>
  <conditionalFormatting sqref="M234:M236">
    <cfRule type="containsBlanks" dxfId="122" priority="128">
      <formula>LEN(TRIM(M234))=0</formula>
    </cfRule>
  </conditionalFormatting>
  <conditionalFormatting sqref="M250:M251 M255:M256 M258 M260">
    <cfRule type="containsBlanks" dxfId="121" priority="125">
      <formula>LEN(TRIM(M250))=0</formula>
    </cfRule>
  </conditionalFormatting>
  <conditionalFormatting sqref="M250:M251 M255:M256 M258 M260">
    <cfRule type="containsBlanks" dxfId="120" priority="126">
      <formula>LEN(TRIM(M250))=0</formula>
    </cfRule>
  </conditionalFormatting>
  <conditionalFormatting sqref="M291:M293">
    <cfRule type="containsBlanks" dxfId="119" priority="121">
      <formula>LEN(TRIM(M291))=0</formula>
    </cfRule>
  </conditionalFormatting>
  <conditionalFormatting sqref="M291:M293">
    <cfRule type="containsBlanks" dxfId="118" priority="122">
      <formula>LEN(TRIM(M291))=0</formula>
    </cfRule>
  </conditionalFormatting>
  <conditionalFormatting sqref="M273:M275">
    <cfRule type="containsBlanks" dxfId="117" priority="123">
      <formula>LEN(TRIM(M273))=0</formula>
    </cfRule>
  </conditionalFormatting>
  <conditionalFormatting sqref="M273:M275">
    <cfRule type="containsBlanks" dxfId="116" priority="124">
      <formula>LEN(TRIM(M273))=0</formula>
    </cfRule>
  </conditionalFormatting>
  <conditionalFormatting sqref="M300:M301">
    <cfRule type="containsBlanks" dxfId="115" priority="120">
      <formula>LEN(TRIM(M300))=0</formula>
    </cfRule>
  </conditionalFormatting>
  <conditionalFormatting sqref="M303">
    <cfRule type="containsBlanks" dxfId="114" priority="117">
      <formula>LEN(TRIM(M303))=0</formula>
    </cfRule>
  </conditionalFormatting>
  <conditionalFormatting sqref="M353:M354">
    <cfRule type="containsBlanks" dxfId="113" priority="115">
      <formula>LEN(TRIM(M353))=0</formula>
    </cfRule>
  </conditionalFormatting>
  <conditionalFormatting sqref="M353:M354">
    <cfRule type="containsBlanks" dxfId="112" priority="116">
      <formula>LEN(TRIM(M353))=0</formula>
    </cfRule>
  </conditionalFormatting>
  <conditionalFormatting sqref="M356 M358">
    <cfRule type="containsBlanks" dxfId="111" priority="113">
      <formula>LEN(TRIM(M356))=0</formula>
    </cfRule>
  </conditionalFormatting>
  <conditionalFormatting sqref="M356 M358">
    <cfRule type="containsBlanks" dxfId="110" priority="114">
      <formula>LEN(TRIM(M356))=0</formula>
    </cfRule>
  </conditionalFormatting>
  <conditionalFormatting sqref="M364:M365">
    <cfRule type="containsBlanks" dxfId="109" priority="111">
      <formula>LEN(TRIM(M364))=0</formula>
    </cfRule>
  </conditionalFormatting>
  <conditionalFormatting sqref="M364:M365">
    <cfRule type="containsBlanks" dxfId="108" priority="112">
      <formula>LEN(TRIM(M364))=0</formula>
    </cfRule>
  </conditionalFormatting>
  <conditionalFormatting sqref="M420">
    <cfRule type="containsBlanks" dxfId="107" priority="109">
      <formula>LEN(TRIM(M420))=0</formula>
    </cfRule>
  </conditionalFormatting>
  <conditionalFormatting sqref="M420">
    <cfRule type="containsBlanks" dxfId="106" priority="110">
      <formula>LEN(TRIM(M420))=0</formula>
    </cfRule>
  </conditionalFormatting>
  <conditionalFormatting sqref="M421:M423">
    <cfRule type="containsBlanks" dxfId="105" priority="107">
      <formula>LEN(TRIM(M421))=0</formula>
    </cfRule>
  </conditionalFormatting>
  <conditionalFormatting sqref="M467:M468">
    <cfRule type="containsBlanks" dxfId="104" priority="106">
      <formula>LEN(TRIM(M467))=0</formula>
    </cfRule>
  </conditionalFormatting>
  <conditionalFormatting sqref="M467:M468">
    <cfRule type="containsBlanks" dxfId="103" priority="105">
      <formula>LEN(TRIM(M467))=0</formula>
    </cfRule>
  </conditionalFormatting>
  <conditionalFormatting sqref="M478">
    <cfRule type="containsBlanks" dxfId="102" priority="104">
      <formula>LEN(TRIM(M478))=0</formula>
    </cfRule>
  </conditionalFormatting>
  <conditionalFormatting sqref="M485:M487">
    <cfRule type="containsBlanks" dxfId="101" priority="103">
      <formula>LEN(TRIM(M485))=0</formula>
    </cfRule>
  </conditionalFormatting>
  <conditionalFormatting sqref="M40">
    <cfRule type="containsBlanks" dxfId="100" priority="102">
      <formula>LEN(TRIM(M40))=0</formula>
    </cfRule>
  </conditionalFormatting>
  <conditionalFormatting sqref="M154">
    <cfRule type="containsBlanks" dxfId="99" priority="101">
      <formula>LEN(TRIM(M154))=0</formula>
    </cfRule>
  </conditionalFormatting>
  <conditionalFormatting sqref="M154">
    <cfRule type="containsBlanks" dxfId="98" priority="99">
      <formula>LEN(TRIM(M154))=0</formula>
    </cfRule>
  </conditionalFormatting>
  <conditionalFormatting sqref="M154">
    <cfRule type="containsBlanks" dxfId="97" priority="100">
      <formula>LEN(TRIM(M154))=0</formula>
    </cfRule>
  </conditionalFormatting>
  <conditionalFormatting sqref="M60">
    <cfRule type="containsBlanks" dxfId="96" priority="98">
      <formula>LEN(TRIM(M60))=0</formula>
    </cfRule>
  </conditionalFormatting>
  <conditionalFormatting sqref="M60">
    <cfRule type="containsBlanks" dxfId="95" priority="96">
      <formula>LEN(TRIM(M60))=0</formula>
    </cfRule>
  </conditionalFormatting>
  <conditionalFormatting sqref="M60">
    <cfRule type="containsBlanks" dxfId="94" priority="97">
      <formula>LEN(TRIM(M60))=0</formula>
    </cfRule>
  </conditionalFormatting>
  <conditionalFormatting sqref="M112:M129">
    <cfRule type="containsBlanks" dxfId="93" priority="95">
      <formula>LEN(TRIM(M112))=0</formula>
    </cfRule>
  </conditionalFormatting>
  <conditionalFormatting sqref="M134:M136">
    <cfRule type="containsBlanks" dxfId="92" priority="93">
      <formula>LEN(TRIM(M134))=0</formula>
    </cfRule>
  </conditionalFormatting>
  <conditionalFormatting sqref="M134:M136">
    <cfRule type="containsBlanks" dxfId="91" priority="94">
      <formula>LEN(TRIM(M134))=0</formula>
    </cfRule>
  </conditionalFormatting>
  <conditionalFormatting sqref="M134:M136">
    <cfRule type="containsBlanks" dxfId="90" priority="92">
      <formula>LEN(TRIM(M134))=0</formula>
    </cfRule>
  </conditionalFormatting>
  <conditionalFormatting sqref="M155:M157">
    <cfRule type="containsBlanks" dxfId="89" priority="91">
      <formula>LEN(TRIM(M155))=0</formula>
    </cfRule>
  </conditionalFormatting>
  <conditionalFormatting sqref="M155:M157">
    <cfRule type="containsBlanks" dxfId="88" priority="89">
      <formula>LEN(TRIM(M155))=0</formula>
    </cfRule>
  </conditionalFormatting>
  <conditionalFormatting sqref="M155:M157">
    <cfRule type="containsBlanks" dxfId="87" priority="90">
      <formula>LEN(TRIM(M155))=0</formula>
    </cfRule>
  </conditionalFormatting>
  <conditionalFormatting sqref="M294:M296">
    <cfRule type="containsBlanks" dxfId="86" priority="88">
      <formula>LEN(TRIM(M294))=0</formula>
    </cfRule>
  </conditionalFormatting>
  <conditionalFormatting sqref="M294:M296">
    <cfRule type="containsBlanks" dxfId="85" priority="86">
      <formula>LEN(TRIM(M294))=0</formula>
    </cfRule>
  </conditionalFormatting>
  <conditionalFormatting sqref="M294:M296">
    <cfRule type="containsBlanks" dxfId="84" priority="87">
      <formula>LEN(TRIM(M294))=0</formula>
    </cfRule>
  </conditionalFormatting>
  <conditionalFormatting sqref="M330:M331">
    <cfRule type="containsBlanks" dxfId="83" priority="85">
      <formula>LEN(TRIM(M330))=0</formula>
    </cfRule>
  </conditionalFormatting>
  <conditionalFormatting sqref="M338">
    <cfRule type="containsBlanks" dxfId="82" priority="84">
      <formula>LEN(TRIM(M338))=0</formula>
    </cfRule>
  </conditionalFormatting>
  <conditionalFormatting sqref="M338">
    <cfRule type="containsBlanks" dxfId="81" priority="82">
      <formula>LEN(TRIM(M338))=0</formula>
    </cfRule>
  </conditionalFormatting>
  <conditionalFormatting sqref="M338">
    <cfRule type="containsBlanks" dxfId="80" priority="83">
      <formula>LEN(TRIM(M338))=0</formula>
    </cfRule>
  </conditionalFormatting>
  <conditionalFormatting sqref="M349">
    <cfRule type="containsBlanks" dxfId="79" priority="81">
      <formula>LEN(TRIM(M349))=0</formula>
    </cfRule>
  </conditionalFormatting>
  <conditionalFormatting sqref="M350">
    <cfRule type="containsBlanks" dxfId="78" priority="80">
      <formula>LEN(TRIM(M350))=0</formula>
    </cfRule>
  </conditionalFormatting>
  <conditionalFormatting sqref="M351:M352">
    <cfRule type="containsBlanks" dxfId="77" priority="79">
      <formula>LEN(TRIM(M351))=0</formula>
    </cfRule>
  </conditionalFormatting>
  <conditionalFormatting sqref="M436">
    <cfRule type="containsBlanks" dxfId="76" priority="78">
      <formula>LEN(TRIM(M436))=0</formula>
    </cfRule>
  </conditionalFormatting>
  <conditionalFormatting sqref="M436">
    <cfRule type="containsBlanks" dxfId="75" priority="77">
      <formula>LEN(TRIM(M436))=0</formula>
    </cfRule>
  </conditionalFormatting>
  <conditionalFormatting sqref="M436">
    <cfRule type="containsBlanks" dxfId="74" priority="76">
      <formula>LEN(TRIM(M436))=0</formula>
    </cfRule>
  </conditionalFormatting>
  <conditionalFormatting sqref="M369">
    <cfRule type="containsBlanks" dxfId="73" priority="75">
      <formula>LEN(TRIM(M369))=0</formula>
    </cfRule>
  </conditionalFormatting>
  <conditionalFormatting sqref="M369">
    <cfRule type="containsBlanks" dxfId="72" priority="74">
      <formula>LEN(TRIM(M369))=0</formula>
    </cfRule>
  </conditionalFormatting>
  <conditionalFormatting sqref="M369">
    <cfRule type="containsBlanks" dxfId="71" priority="73">
      <formula>LEN(TRIM(M369))=0</formula>
    </cfRule>
  </conditionalFormatting>
  <conditionalFormatting sqref="Q424:Q426">
    <cfRule type="containsBlanks" dxfId="70" priority="46">
      <formula>LEN(TRIM(Q424))=0</formula>
    </cfRule>
  </conditionalFormatting>
  <conditionalFormatting sqref="Q424:Q426">
    <cfRule type="containsBlanks" dxfId="69" priority="44">
      <formula>LEN(TRIM(Q424))=0</formula>
    </cfRule>
  </conditionalFormatting>
  <conditionalFormatting sqref="Q424:Q426">
    <cfRule type="containsBlanks" dxfId="68" priority="45">
      <formula>LEN(TRIM(Q424))=0</formula>
    </cfRule>
  </conditionalFormatting>
  <conditionalFormatting sqref="M437">
    <cfRule type="containsBlanks" dxfId="67" priority="72">
      <formula>LEN(TRIM(M437))=0</formula>
    </cfRule>
  </conditionalFormatting>
  <conditionalFormatting sqref="M437">
    <cfRule type="containsBlanks" dxfId="66" priority="70">
      <formula>LEN(TRIM(M437))=0</formula>
    </cfRule>
  </conditionalFormatting>
  <conditionalFormatting sqref="M437">
    <cfRule type="containsBlanks" dxfId="65" priority="71">
      <formula>LEN(TRIM(M437))=0</formula>
    </cfRule>
  </conditionalFormatting>
  <conditionalFormatting sqref="M513:M523">
    <cfRule type="containsBlanks" dxfId="64" priority="69">
      <formula>LEN(TRIM(M513))=0</formula>
    </cfRule>
  </conditionalFormatting>
  <conditionalFormatting sqref="M513">
    <cfRule type="containsBlanks" dxfId="63" priority="67">
      <formula>LEN(TRIM(M513))=0</formula>
    </cfRule>
  </conditionalFormatting>
  <conditionalFormatting sqref="M513">
    <cfRule type="containsBlanks" dxfId="62" priority="68">
      <formula>LEN(TRIM(M513))=0</formula>
    </cfRule>
  </conditionalFormatting>
  <conditionalFormatting sqref="M514:M523">
    <cfRule type="containsBlanks" dxfId="61" priority="65">
      <formula>LEN(TRIM(M514))=0</formula>
    </cfRule>
  </conditionalFormatting>
  <conditionalFormatting sqref="M514:M523">
    <cfRule type="containsBlanks" dxfId="60" priority="66">
      <formula>LEN(TRIM(M514))=0</formula>
    </cfRule>
  </conditionalFormatting>
  <conditionalFormatting sqref="M589">
    <cfRule type="containsBlanks" dxfId="59" priority="64">
      <formula>LEN(TRIM(M589))=0</formula>
    </cfRule>
  </conditionalFormatting>
  <conditionalFormatting sqref="M589">
    <cfRule type="containsBlanks" dxfId="58" priority="63">
      <formula>LEN(TRIM(M589))=0</formula>
    </cfRule>
  </conditionalFormatting>
  <conditionalFormatting sqref="M588">
    <cfRule type="containsBlanks" dxfId="57" priority="61">
      <formula>LEN(TRIM(M588))=0</formula>
    </cfRule>
  </conditionalFormatting>
  <conditionalFormatting sqref="M588">
    <cfRule type="containsBlanks" dxfId="56" priority="62">
      <formula>LEN(TRIM(M588))=0</formula>
    </cfRule>
  </conditionalFormatting>
  <conditionalFormatting sqref="M588">
    <cfRule type="containsBlanks" dxfId="55" priority="60">
      <formula>LEN(TRIM(M588))=0</formula>
    </cfRule>
  </conditionalFormatting>
  <conditionalFormatting sqref="M590">
    <cfRule type="containsBlanks" dxfId="54" priority="58">
      <formula>LEN(TRIM(M590))=0</formula>
    </cfRule>
  </conditionalFormatting>
  <conditionalFormatting sqref="M590">
    <cfRule type="containsBlanks" dxfId="53" priority="59">
      <formula>LEN(TRIM(M590))=0</formula>
    </cfRule>
  </conditionalFormatting>
  <conditionalFormatting sqref="M590">
    <cfRule type="containsBlanks" dxfId="52" priority="57">
      <formula>LEN(TRIM(M590))=0</formula>
    </cfRule>
  </conditionalFormatting>
  <conditionalFormatting sqref="O40">
    <cfRule type="containsBlanks" dxfId="51" priority="56">
      <formula>LEN(TRIM(O40))=0</formula>
    </cfRule>
  </conditionalFormatting>
  <conditionalFormatting sqref="O40">
    <cfRule type="containsBlanks" dxfId="50" priority="55">
      <formula>LEN(TRIM(O40))=0</formula>
    </cfRule>
  </conditionalFormatting>
  <conditionalFormatting sqref="O43:O45">
    <cfRule type="containsBlanks" dxfId="49" priority="54">
      <formula>LEN(TRIM(O43))=0</formula>
    </cfRule>
  </conditionalFormatting>
  <conditionalFormatting sqref="I442">
    <cfRule type="containsBlanks" dxfId="48" priority="53">
      <formula>LEN(TRIM(I442))=0</formula>
    </cfRule>
  </conditionalFormatting>
  <conditionalFormatting sqref="K442">
    <cfRule type="containsBlanks" dxfId="47" priority="52">
      <formula>LEN(TRIM(K442))=0</formula>
    </cfRule>
  </conditionalFormatting>
  <conditionalFormatting sqref="G424:G426">
    <cfRule type="containsBlanks" dxfId="46" priority="50">
      <formula>LEN(TRIM(G424))=0</formula>
    </cfRule>
  </conditionalFormatting>
  <conditionalFormatting sqref="G424:G426">
    <cfRule type="containsBlanks" dxfId="45" priority="49">
      <formula>LEN(TRIM(G424))=0</formula>
    </cfRule>
  </conditionalFormatting>
  <conditionalFormatting sqref="G424:G426">
    <cfRule type="containsBlanks" dxfId="44" priority="48">
      <formula>LEN(TRIM(G424))=0</formula>
    </cfRule>
  </conditionalFormatting>
  <conditionalFormatting sqref="H424:H426">
    <cfRule type="containsBlanks" dxfId="43" priority="47">
      <formula>LEN(TRIM(H424))=0</formula>
    </cfRule>
  </conditionalFormatting>
  <conditionalFormatting sqref="R424:R426">
    <cfRule type="containsBlanks" dxfId="42" priority="43">
      <formula>LEN(TRIM(R424))=0</formula>
    </cfRule>
  </conditionalFormatting>
  <conditionalFormatting sqref="R424:R426">
    <cfRule type="containsBlanks" dxfId="41" priority="42">
      <formula>LEN(TRIM(R424))=0</formula>
    </cfRule>
  </conditionalFormatting>
  <conditionalFormatting sqref="R424:R426">
    <cfRule type="containsBlanks" dxfId="40" priority="41">
      <formula>LEN(TRIM(R424))=0</formula>
    </cfRule>
  </conditionalFormatting>
  <conditionalFormatting sqref="Q134:R136">
    <cfRule type="containsBlanks" dxfId="39" priority="39">
      <formula>LEN(TRIM(Q134))=0</formula>
    </cfRule>
  </conditionalFormatting>
  <conditionalFormatting sqref="Q134:R136">
    <cfRule type="containsBlanks" dxfId="38" priority="40">
      <formula>LEN(TRIM(Q134))=0</formula>
    </cfRule>
  </conditionalFormatting>
  <conditionalFormatting sqref="Q134:R136">
    <cfRule type="containsBlanks" dxfId="37" priority="38">
      <formula>LEN(TRIM(Q134))=0</formula>
    </cfRule>
  </conditionalFormatting>
  <conditionalFormatting sqref="A65:C65">
    <cfRule type="containsBlanks" dxfId="36" priority="37">
      <formula>LEN(TRIM(A65))=0</formula>
    </cfRule>
  </conditionalFormatting>
  <conditionalFormatting sqref="C86">
    <cfRule type="containsBlanks" dxfId="35" priority="36">
      <formula>LEN(TRIM(C86))=0</formula>
    </cfRule>
  </conditionalFormatting>
  <conditionalFormatting sqref="C101">
    <cfRule type="containsBlanks" dxfId="34" priority="35">
      <formula>LEN(TRIM(C101))=0</formula>
    </cfRule>
  </conditionalFormatting>
  <conditionalFormatting sqref="I495">
    <cfRule type="containsBlanks" dxfId="33" priority="34">
      <formula>LEN(TRIM(I495))=0</formula>
    </cfRule>
  </conditionalFormatting>
  <conditionalFormatting sqref="K495">
    <cfRule type="containsBlanks" dxfId="32" priority="33">
      <formula>LEN(TRIM(K495))=0</formula>
    </cfRule>
  </conditionalFormatting>
  <conditionalFormatting sqref="M495">
    <cfRule type="containsBlanks" dxfId="31" priority="32">
      <formula>LEN(TRIM(M495))=0</formula>
    </cfRule>
  </conditionalFormatting>
  <conditionalFormatting sqref="O495">
    <cfRule type="containsBlanks" dxfId="30" priority="31">
      <formula>LEN(TRIM(O495))=0</formula>
    </cfRule>
  </conditionalFormatting>
  <conditionalFormatting sqref="E93:E94 I93:I94 K93:K94 M93:M94 O93:O94">
    <cfRule type="containsBlanks" dxfId="29" priority="30">
      <formula>LEN(TRIM(E93))=0</formula>
    </cfRule>
  </conditionalFormatting>
  <conditionalFormatting sqref="O94">
    <cfRule type="containsBlanks" dxfId="28" priority="26">
      <formula>LEN(TRIM(O94))=0</formula>
    </cfRule>
  </conditionalFormatting>
  <conditionalFormatting sqref="O94">
    <cfRule type="containsBlanks" dxfId="27" priority="27">
      <formula>LEN(TRIM(O94))=0</formula>
    </cfRule>
  </conditionalFormatting>
  <conditionalFormatting sqref="E94">
    <cfRule type="containsBlanks" dxfId="26" priority="29">
      <formula>LEN(TRIM(E94))=0</formula>
    </cfRule>
  </conditionalFormatting>
  <conditionalFormatting sqref="A94:B94">
    <cfRule type="containsBlanks" dxfId="25" priority="28">
      <formula>LEN(TRIM(A94))=0</formula>
    </cfRule>
  </conditionalFormatting>
  <conditionalFormatting sqref="A94:B94">
    <cfRule type="containsBlanks" dxfId="24" priority="25">
      <formula>LEN(TRIM(A94))=0</formula>
    </cfRule>
  </conditionalFormatting>
  <conditionalFormatting sqref="C94">
    <cfRule type="containsBlanks" dxfId="23" priority="24">
      <formula>LEN(TRIM(C94))=0</formula>
    </cfRule>
  </conditionalFormatting>
  <conditionalFormatting sqref="A93:B93 O93 E93">
    <cfRule type="containsBlanks" dxfId="22" priority="23">
      <formula>LEN(TRIM(A93))=0</formula>
    </cfRule>
  </conditionalFormatting>
  <conditionalFormatting sqref="A93:B93 O93 E93">
    <cfRule type="containsBlanks" dxfId="21" priority="22">
      <formula>LEN(TRIM(A93))=0</formula>
    </cfRule>
  </conditionalFormatting>
  <conditionalFormatting sqref="A93:B93">
    <cfRule type="containsBlanks" dxfId="20" priority="21">
      <formula>LEN(TRIM(A93))=0</formula>
    </cfRule>
  </conditionalFormatting>
  <conditionalFormatting sqref="C93">
    <cfRule type="containsBlanks" dxfId="19" priority="20">
      <formula>LEN(TRIM(C93))=0</formula>
    </cfRule>
  </conditionalFormatting>
  <conditionalFormatting sqref="D93">
    <cfRule type="containsBlanks" dxfId="18" priority="15">
      <formula>LEN(TRIM(D93))=0</formula>
    </cfRule>
  </conditionalFormatting>
  <conditionalFormatting sqref="D94">
    <cfRule type="containsBlanks" dxfId="17" priority="19">
      <formula>LEN(TRIM(D94))=0</formula>
    </cfRule>
  </conditionalFormatting>
  <conditionalFormatting sqref="D94">
    <cfRule type="containsBlanks" dxfId="16" priority="18">
      <formula>LEN(TRIM(D94))=0</formula>
    </cfRule>
  </conditionalFormatting>
  <conditionalFormatting sqref="D94">
    <cfRule type="containsBlanks" dxfId="15" priority="17">
      <formula>LEN(TRIM(D94))=0</formula>
    </cfRule>
  </conditionalFormatting>
  <conditionalFormatting sqref="D93">
    <cfRule type="containsBlanks" dxfId="14" priority="16">
      <formula>LEN(TRIM(D93))=0</formula>
    </cfRule>
  </conditionalFormatting>
  <conditionalFormatting sqref="D93">
    <cfRule type="containsBlanks" dxfId="13" priority="14">
      <formula>LEN(TRIM(D93))=0</formula>
    </cfRule>
  </conditionalFormatting>
  <conditionalFormatting sqref="I94">
    <cfRule type="containsBlanks" dxfId="12" priority="13">
      <formula>LEN(TRIM(I94))=0</formula>
    </cfRule>
  </conditionalFormatting>
  <conditionalFormatting sqref="I94">
    <cfRule type="containsBlanks" dxfId="11" priority="12">
      <formula>LEN(TRIM(I94))=0</formula>
    </cfRule>
  </conditionalFormatting>
  <conditionalFormatting sqref="I93">
    <cfRule type="containsBlanks" dxfId="10" priority="11">
      <formula>LEN(TRIM(I93))=0</formula>
    </cfRule>
  </conditionalFormatting>
  <conditionalFormatting sqref="I93">
    <cfRule type="containsBlanks" dxfId="9" priority="10">
      <formula>LEN(TRIM(I93))=0</formula>
    </cfRule>
  </conditionalFormatting>
  <conditionalFormatting sqref="K94">
    <cfRule type="containsBlanks" dxfId="8" priority="9">
      <formula>LEN(TRIM(K94))=0</formula>
    </cfRule>
  </conditionalFormatting>
  <conditionalFormatting sqref="K94">
    <cfRule type="containsBlanks" dxfId="7" priority="8">
      <formula>LEN(TRIM(K94))=0</formula>
    </cfRule>
  </conditionalFormatting>
  <conditionalFormatting sqref="K93">
    <cfRule type="containsBlanks" dxfId="6" priority="6">
      <formula>LEN(TRIM(K93))=0</formula>
    </cfRule>
  </conditionalFormatting>
  <conditionalFormatting sqref="K93">
    <cfRule type="containsBlanks" dxfId="5" priority="7">
      <formula>LEN(TRIM(K93))=0</formula>
    </cfRule>
  </conditionalFormatting>
  <conditionalFormatting sqref="M94">
    <cfRule type="containsBlanks" dxfId="4" priority="4">
      <formula>LEN(TRIM(M94))=0</formula>
    </cfRule>
  </conditionalFormatting>
  <conditionalFormatting sqref="M94">
    <cfRule type="containsBlanks" dxfId="3" priority="5">
      <formula>LEN(TRIM(M94))=0</formula>
    </cfRule>
  </conditionalFormatting>
  <conditionalFormatting sqref="M93">
    <cfRule type="containsBlanks" dxfId="2" priority="2">
      <formula>LEN(TRIM(M93))=0</formula>
    </cfRule>
  </conditionalFormatting>
  <conditionalFormatting sqref="M93">
    <cfRule type="containsBlanks" dxfId="1" priority="3">
      <formula>LEN(TRIM(M93))=0</formula>
    </cfRule>
  </conditionalFormatting>
  <conditionalFormatting sqref="A111:C111">
    <cfRule type="containsBlanks" dxfId="0" priority="1">
      <formula>LEN(TRIM(A111))=0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2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2021-05-14T00:55:02Z</dcterms:created>
  <dcterms:modified xsi:type="dcterms:W3CDTF">2021-05-14T04:16:17Z</dcterms:modified>
</cp:coreProperties>
</file>